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907"/>
  <workbookPr/>
  <mc:AlternateContent xmlns:mc="http://schemas.openxmlformats.org/markup-compatibility/2006">
    <mc:Choice Requires="x15">
      <x15ac:absPath xmlns:x15ac="http://schemas.microsoft.com/office/spreadsheetml/2010/11/ac" url="/Users/ulf/Storegate Team/2016/Oxunda 2016/Sjöundersökningen/Rapport/Bilagor/"/>
    </mc:Choice>
  </mc:AlternateContent>
  <bookViews>
    <workbookView xWindow="360" yWindow="460" windowWidth="28160" windowHeight="16740" tabRatio="500"/>
  </bookViews>
  <sheets>
    <sheet name="Växtplankton" sheetId="4" r:id="rId1"/>
    <sheet name="kiselalger" sheetId="1" r:id="rId2"/>
    <sheet name="bottenfauna" sheetId="6" r:id="rId3"/>
    <sheet name="vattenkemisk data tom 2016" sheetId="5" r:id="rId4"/>
  </sheets>
  <definedNames>
    <definedName name="_xlnm._FilterDatabase" localSheetId="2" hidden="1">bottenfauna!$A$2:$K$108</definedName>
    <definedName name="_xlnm._FilterDatabase" localSheetId="1" hidden="1">kiselalger!$A$2:$G$160</definedName>
    <definedName name="_xlnm._FilterDatabase" localSheetId="3" hidden="1">'vattenkemisk data tom 2016'!$A$1:$DC$3268</definedName>
    <definedName name="_xlnm.Print_Titles" localSheetId="2">bottenfauna!$1:$2</definedName>
    <definedName name="_xlnm.Print_Titles" localSheetId="1">kiselalger!$A:$C,kiselalger!$1:$2</definedName>
    <definedName name="_xlnm.Print_Titles" localSheetId="0">Växtplankton!$A:$C,Växtplankton!$1:$2</definedName>
  </definedNames>
  <calcPr calcId="15000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C3271" i="5" l="1"/>
  <c r="J3268" i="5"/>
  <c r="C3268" i="5"/>
  <c r="B3268" i="5"/>
  <c r="J3267" i="5"/>
  <c r="C3267" i="5"/>
  <c r="B3267" i="5"/>
  <c r="J3266" i="5"/>
  <c r="C3266" i="5"/>
  <c r="B3266" i="5"/>
  <c r="J3265" i="5"/>
  <c r="C3265" i="5"/>
  <c r="B3265" i="5"/>
  <c r="J3264" i="5"/>
  <c r="C3264" i="5"/>
  <c r="B3264" i="5"/>
  <c r="J3263" i="5"/>
  <c r="C3263" i="5"/>
  <c r="B3263" i="5"/>
  <c r="J3262" i="5"/>
  <c r="C3262" i="5"/>
  <c r="B3262" i="5"/>
  <c r="C3261" i="5"/>
  <c r="B3261" i="5"/>
  <c r="C3260" i="5"/>
  <c r="B3260" i="5"/>
  <c r="C3259" i="5"/>
  <c r="B3259" i="5"/>
  <c r="V3258" i="5"/>
  <c r="C3258" i="5"/>
  <c r="B3258" i="5"/>
  <c r="C3257" i="5"/>
  <c r="B3257" i="5"/>
  <c r="C3256" i="5"/>
  <c r="B3256" i="5"/>
  <c r="C3255" i="5"/>
  <c r="B3255" i="5"/>
  <c r="V3254" i="5"/>
  <c r="C3254" i="5"/>
  <c r="B3254" i="5"/>
  <c r="C3253" i="5"/>
  <c r="B3253" i="5"/>
  <c r="C3252" i="5"/>
  <c r="B3252" i="5"/>
  <c r="C3251" i="5"/>
  <c r="B3251" i="5"/>
  <c r="V3250" i="5"/>
  <c r="C3250" i="5"/>
  <c r="B3250" i="5"/>
  <c r="C3249" i="5"/>
  <c r="B3249" i="5"/>
  <c r="C3248" i="5"/>
  <c r="B3248" i="5"/>
  <c r="C3247" i="5"/>
  <c r="B3247" i="5"/>
  <c r="V3246" i="5"/>
  <c r="C3246" i="5"/>
  <c r="B3246" i="5"/>
  <c r="J3245" i="5"/>
  <c r="C3245" i="5"/>
  <c r="B3245" i="5"/>
  <c r="J3244" i="5"/>
  <c r="C3244" i="5"/>
  <c r="B3244" i="5"/>
  <c r="J3243" i="5"/>
  <c r="C3243" i="5"/>
  <c r="B3243" i="5"/>
  <c r="V3242" i="5"/>
  <c r="J3242" i="5"/>
  <c r="C3242" i="5"/>
  <c r="B3242" i="5"/>
  <c r="V3241" i="5"/>
  <c r="J3241" i="5"/>
  <c r="C3241" i="5"/>
  <c r="B3241" i="5"/>
  <c r="J3240" i="5"/>
  <c r="C3240" i="5"/>
  <c r="B3240" i="5"/>
  <c r="J3239" i="5"/>
  <c r="C3239" i="5"/>
  <c r="B3239" i="5"/>
  <c r="J3238" i="5"/>
  <c r="C3238" i="5"/>
  <c r="B3238" i="5"/>
  <c r="J3237" i="5"/>
  <c r="C3237" i="5"/>
  <c r="B3237" i="5"/>
  <c r="J3236" i="5"/>
  <c r="C3236" i="5"/>
  <c r="B3236" i="5"/>
  <c r="J3235" i="5"/>
  <c r="C3235" i="5"/>
  <c r="B3235" i="5"/>
  <c r="J3234" i="5"/>
  <c r="C3234" i="5"/>
  <c r="B3234" i="5"/>
  <c r="V3233" i="5"/>
  <c r="J3233" i="5"/>
  <c r="C3233" i="5"/>
  <c r="B3233" i="5"/>
  <c r="J3232" i="5"/>
  <c r="C3232" i="5"/>
  <c r="B3232" i="5"/>
  <c r="J3231" i="5"/>
  <c r="C3231" i="5"/>
  <c r="B3231" i="5"/>
  <c r="J3230" i="5"/>
  <c r="C3230" i="5"/>
  <c r="B3230" i="5"/>
  <c r="J3229" i="5"/>
  <c r="C3229" i="5"/>
  <c r="B3229" i="5"/>
  <c r="J3228" i="5"/>
  <c r="C3228" i="5"/>
  <c r="B3228" i="5"/>
  <c r="J3227" i="5"/>
  <c r="C3227" i="5"/>
  <c r="B3227" i="5"/>
  <c r="J3226" i="5"/>
  <c r="C3226" i="5"/>
  <c r="B3226" i="5"/>
  <c r="V3225" i="5"/>
  <c r="J3225" i="5"/>
  <c r="C3225" i="5"/>
  <c r="B3225" i="5"/>
  <c r="J3224" i="5"/>
  <c r="C3224" i="5"/>
  <c r="B3224" i="5"/>
  <c r="V3223" i="5"/>
  <c r="J3223" i="5"/>
  <c r="C3223" i="5"/>
  <c r="B3223" i="5"/>
  <c r="V3222" i="5"/>
  <c r="J3222" i="5"/>
  <c r="C3222" i="5"/>
  <c r="B3222" i="5"/>
  <c r="V3221" i="5"/>
  <c r="J3221" i="5"/>
  <c r="C3221" i="5"/>
  <c r="B3221" i="5"/>
  <c r="V3220" i="5"/>
  <c r="J3220" i="5"/>
  <c r="C3220" i="5"/>
  <c r="B3220" i="5"/>
  <c r="V3219" i="5"/>
  <c r="J3219" i="5"/>
  <c r="C3219" i="5"/>
  <c r="B3219" i="5"/>
  <c r="V3218" i="5"/>
  <c r="J3218" i="5"/>
  <c r="C3218" i="5"/>
  <c r="B3218" i="5"/>
  <c r="V3217" i="5"/>
  <c r="J3217" i="5"/>
  <c r="C3217" i="5"/>
  <c r="B3217" i="5"/>
  <c r="V3216" i="5"/>
  <c r="J3216" i="5"/>
  <c r="C3216" i="5"/>
  <c r="B3216" i="5"/>
  <c r="V3215" i="5"/>
  <c r="J3215" i="5"/>
  <c r="C3215" i="5"/>
  <c r="B3215" i="5"/>
  <c r="V3214" i="5"/>
  <c r="J3214" i="5"/>
  <c r="C3214" i="5"/>
  <c r="B3214" i="5"/>
  <c r="V3213" i="5"/>
  <c r="J3213" i="5"/>
  <c r="C3213" i="5"/>
  <c r="B3213" i="5"/>
  <c r="V3212" i="5"/>
  <c r="J3212" i="5"/>
  <c r="C3212" i="5"/>
  <c r="B3212" i="5"/>
  <c r="V3211" i="5"/>
  <c r="J3211" i="5"/>
  <c r="C3211" i="5"/>
  <c r="B3211" i="5"/>
  <c r="V3210" i="5"/>
  <c r="J3210" i="5"/>
  <c r="C3210" i="5"/>
  <c r="B3210" i="5"/>
  <c r="V3209" i="5"/>
  <c r="J3209" i="5"/>
  <c r="C3209" i="5"/>
  <c r="B3209" i="5"/>
  <c r="V3208" i="5"/>
  <c r="J3208" i="5"/>
  <c r="C3208" i="5"/>
  <c r="B3208" i="5"/>
  <c r="V3207" i="5"/>
  <c r="J3207" i="5"/>
  <c r="C3207" i="5"/>
  <c r="B3207" i="5"/>
  <c r="V3206" i="5"/>
  <c r="J3206" i="5"/>
  <c r="C3206" i="5"/>
  <c r="B3206" i="5"/>
  <c r="V3205" i="5"/>
  <c r="J3205" i="5"/>
  <c r="C3205" i="5"/>
  <c r="B3205" i="5"/>
  <c r="V3204" i="5"/>
  <c r="J3204" i="5"/>
  <c r="C3204" i="5"/>
  <c r="B3204" i="5"/>
  <c r="V3203" i="5"/>
  <c r="J3203" i="5"/>
  <c r="C3203" i="5"/>
  <c r="B3203" i="5"/>
  <c r="V3202" i="5"/>
  <c r="J3202" i="5"/>
  <c r="C3202" i="5"/>
  <c r="B3202" i="5"/>
  <c r="V3201" i="5"/>
  <c r="J3201" i="5"/>
  <c r="C3201" i="5"/>
  <c r="B3201" i="5"/>
  <c r="V3200" i="5"/>
  <c r="J3200" i="5"/>
  <c r="C3200" i="5"/>
  <c r="B3200" i="5"/>
  <c r="V3199" i="5"/>
  <c r="J3199" i="5"/>
  <c r="C3199" i="5"/>
  <c r="B3199" i="5"/>
  <c r="V3198" i="5"/>
  <c r="J3198" i="5"/>
  <c r="C3198" i="5"/>
  <c r="B3198" i="5"/>
  <c r="V3197" i="5"/>
  <c r="J3197" i="5"/>
  <c r="C3197" i="5"/>
  <c r="B3197" i="5"/>
  <c r="V3196" i="5"/>
  <c r="J3196" i="5"/>
  <c r="C3196" i="5"/>
  <c r="B3196" i="5"/>
  <c r="V3195" i="5"/>
  <c r="J3195" i="5"/>
  <c r="C3195" i="5"/>
  <c r="B3195" i="5"/>
  <c r="V3194" i="5"/>
  <c r="J3194" i="5"/>
  <c r="C3194" i="5"/>
  <c r="B3194" i="5"/>
  <c r="V3193" i="5"/>
  <c r="J3193" i="5"/>
  <c r="C3193" i="5"/>
  <c r="B3193" i="5"/>
  <c r="V3192" i="5"/>
  <c r="J3192" i="5"/>
  <c r="C3192" i="5"/>
  <c r="B3192" i="5"/>
  <c r="V3191" i="5"/>
  <c r="J3191" i="5"/>
  <c r="C3191" i="5"/>
  <c r="B3191" i="5"/>
  <c r="V3190" i="5"/>
  <c r="J3190" i="5"/>
  <c r="C3190" i="5"/>
  <c r="B3190" i="5"/>
  <c r="V3189" i="5"/>
  <c r="J3189" i="5"/>
  <c r="C3189" i="5"/>
  <c r="B3189" i="5"/>
  <c r="V3188" i="5"/>
  <c r="J3188" i="5"/>
  <c r="C3188" i="5"/>
  <c r="B3188" i="5"/>
  <c r="V3187" i="5"/>
  <c r="J3187" i="5"/>
  <c r="C3187" i="5"/>
  <c r="B3187" i="5"/>
  <c r="V3186" i="5"/>
  <c r="J3186" i="5"/>
  <c r="C3186" i="5"/>
  <c r="B3186" i="5"/>
  <c r="V3185" i="5"/>
  <c r="J3185" i="5"/>
  <c r="C3185" i="5"/>
  <c r="B3185" i="5"/>
  <c r="V3184" i="5"/>
  <c r="J3184" i="5"/>
  <c r="C3184" i="5"/>
  <c r="B3184" i="5"/>
  <c r="V3183" i="5"/>
  <c r="J3183" i="5"/>
  <c r="C3183" i="5"/>
  <c r="B3183" i="5"/>
  <c r="V3182" i="5"/>
  <c r="J3182" i="5"/>
  <c r="C3182" i="5"/>
  <c r="B3182" i="5"/>
  <c r="V3181" i="5"/>
  <c r="J3181" i="5"/>
  <c r="C3181" i="5"/>
  <c r="B3181" i="5"/>
  <c r="V3180" i="5"/>
  <c r="J3180" i="5"/>
  <c r="C3180" i="5"/>
  <c r="B3180" i="5"/>
  <c r="J3179" i="5"/>
  <c r="C3179" i="5"/>
  <c r="B3179" i="5"/>
  <c r="J3178" i="5"/>
  <c r="C3178" i="5"/>
  <c r="B3178" i="5"/>
  <c r="J3177" i="5"/>
  <c r="C3177" i="5"/>
  <c r="B3177" i="5"/>
  <c r="J3176" i="5"/>
  <c r="C3176" i="5"/>
  <c r="B3176" i="5"/>
  <c r="J3175" i="5"/>
  <c r="C3175" i="5"/>
  <c r="B3175" i="5"/>
  <c r="J3174" i="5"/>
  <c r="C3174" i="5"/>
  <c r="B3174" i="5"/>
  <c r="J3173" i="5"/>
  <c r="C3173" i="5"/>
  <c r="B3173" i="5"/>
  <c r="V3172" i="5"/>
  <c r="J3172" i="5"/>
  <c r="C3172" i="5"/>
  <c r="B3172" i="5"/>
  <c r="J3171" i="5"/>
  <c r="C3171" i="5"/>
  <c r="B3171" i="5"/>
  <c r="J3170" i="5"/>
  <c r="C3170" i="5"/>
  <c r="B3170" i="5"/>
  <c r="J3169" i="5"/>
  <c r="C3169" i="5"/>
  <c r="B3169" i="5"/>
  <c r="J3168" i="5"/>
  <c r="C3168" i="5"/>
  <c r="B3168" i="5"/>
  <c r="J3167" i="5"/>
  <c r="C3167" i="5"/>
  <c r="B3167" i="5"/>
  <c r="J3166" i="5"/>
  <c r="C3166" i="5"/>
  <c r="B3166" i="5"/>
  <c r="J3165" i="5"/>
  <c r="C3165" i="5"/>
  <c r="B3165" i="5"/>
  <c r="J3164" i="5"/>
  <c r="C3164" i="5"/>
  <c r="B3164" i="5"/>
  <c r="J3163" i="5"/>
  <c r="C3163" i="5"/>
  <c r="B3163" i="5"/>
  <c r="J3162" i="5"/>
  <c r="C3162" i="5"/>
  <c r="B3162" i="5"/>
  <c r="V3161" i="5"/>
  <c r="J3161" i="5"/>
  <c r="C3161" i="5"/>
  <c r="B3161" i="5"/>
  <c r="J3160" i="5"/>
  <c r="C3160" i="5"/>
  <c r="B3160" i="5"/>
  <c r="J3159" i="5"/>
  <c r="C3159" i="5"/>
  <c r="B3159" i="5"/>
  <c r="J3158" i="5"/>
  <c r="C3158" i="5"/>
  <c r="B3158" i="5"/>
  <c r="J3157" i="5"/>
  <c r="C3157" i="5"/>
  <c r="B3157" i="5"/>
  <c r="J3156" i="5"/>
  <c r="C3156" i="5"/>
  <c r="B3156" i="5"/>
  <c r="J3155" i="5"/>
  <c r="C3155" i="5"/>
  <c r="B3155" i="5"/>
  <c r="J3154" i="5"/>
  <c r="C3154" i="5"/>
  <c r="B3154" i="5"/>
  <c r="V3153" i="5"/>
  <c r="J3153" i="5"/>
  <c r="C3153" i="5"/>
  <c r="B3153" i="5"/>
  <c r="J3152" i="5"/>
  <c r="C3152" i="5"/>
  <c r="B3152" i="5"/>
  <c r="J3151" i="5"/>
  <c r="C3151" i="5"/>
  <c r="B3151" i="5"/>
  <c r="J3150" i="5"/>
  <c r="C3150" i="5"/>
  <c r="B3150" i="5"/>
  <c r="J3149" i="5"/>
  <c r="C3149" i="5"/>
  <c r="B3149" i="5"/>
  <c r="J3148" i="5"/>
  <c r="C3148" i="5"/>
  <c r="B3148" i="5"/>
  <c r="J3147" i="5"/>
  <c r="C3147" i="5"/>
  <c r="B3147" i="5"/>
  <c r="V3146" i="5"/>
  <c r="J3146" i="5"/>
  <c r="C3146" i="5"/>
  <c r="B3146" i="5"/>
  <c r="V3145" i="5"/>
  <c r="J3145" i="5"/>
  <c r="C3145" i="5"/>
  <c r="B3145" i="5"/>
  <c r="V3144" i="5"/>
  <c r="J3144" i="5"/>
  <c r="C3144" i="5"/>
  <c r="B3144" i="5"/>
  <c r="V3143" i="5"/>
  <c r="J3143" i="5"/>
  <c r="C3143" i="5"/>
  <c r="B3143" i="5"/>
  <c r="V3142" i="5"/>
  <c r="J3142" i="5"/>
  <c r="C3142" i="5"/>
  <c r="B3142" i="5"/>
  <c r="V3141" i="5"/>
  <c r="J3141" i="5"/>
  <c r="C3141" i="5"/>
  <c r="B3141" i="5"/>
  <c r="V3140" i="5"/>
  <c r="J3140" i="5"/>
  <c r="C3140" i="5"/>
  <c r="B3140" i="5"/>
  <c r="V3139" i="5"/>
  <c r="J3139" i="5"/>
  <c r="C3139" i="5"/>
  <c r="B3139" i="5"/>
  <c r="V3138" i="5"/>
  <c r="J3138" i="5"/>
  <c r="C3138" i="5"/>
  <c r="B3138" i="5"/>
  <c r="V3137" i="5"/>
  <c r="J3137" i="5"/>
  <c r="C3137" i="5"/>
  <c r="B3137" i="5"/>
  <c r="V3136" i="5"/>
  <c r="J3136" i="5"/>
  <c r="C3136" i="5"/>
  <c r="B3136" i="5"/>
  <c r="V3135" i="5"/>
  <c r="J3135" i="5"/>
  <c r="C3135" i="5"/>
  <c r="B3135" i="5"/>
  <c r="V3134" i="5"/>
  <c r="J3134" i="5"/>
  <c r="C3134" i="5"/>
  <c r="B3134" i="5"/>
  <c r="V3133" i="5"/>
  <c r="J3133" i="5"/>
  <c r="C3133" i="5"/>
  <c r="B3133" i="5"/>
  <c r="V3132" i="5"/>
  <c r="J3132" i="5"/>
  <c r="C3132" i="5"/>
  <c r="B3132" i="5"/>
  <c r="V3131" i="5"/>
  <c r="J3131" i="5"/>
  <c r="C3131" i="5"/>
  <c r="B3131" i="5"/>
  <c r="V3130" i="5"/>
  <c r="J3130" i="5"/>
  <c r="C3130" i="5"/>
  <c r="B3130" i="5"/>
  <c r="V3129" i="5"/>
  <c r="J3129" i="5"/>
  <c r="C3129" i="5"/>
  <c r="B3129" i="5"/>
  <c r="V3128" i="5"/>
  <c r="J3128" i="5"/>
  <c r="C3128" i="5"/>
  <c r="B3128" i="5"/>
  <c r="V3127" i="5"/>
  <c r="J3127" i="5"/>
  <c r="C3127" i="5"/>
  <c r="B3127" i="5"/>
  <c r="V3126" i="5"/>
  <c r="J3126" i="5"/>
  <c r="C3126" i="5"/>
  <c r="B3126" i="5"/>
  <c r="V3125" i="5"/>
  <c r="J3125" i="5"/>
  <c r="C3125" i="5"/>
  <c r="B3125" i="5"/>
  <c r="V3124" i="5"/>
  <c r="J3124" i="5"/>
  <c r="C3124" i="5"/>
  <c r="B3124" i="5"/>
  <c r="V3123" i="5"/>
  <c r="J3123" i="5"/>
  <c r="C3123" i="5"/>
  <c r="B3123" i="5"/>
  <c r="V3122" i="5"/>
  <c r="J3122" i="5"/>
  <c r="C3122" i="5"/>
  <c r="B3122" i="5"/>
  <c r="V3121" i="5"/>
  <c r="J3121" i="5"/>
  <c r="C3121" i="5"/>
  <c r="B3121" i="5"/>
  <c r="V3120" i="5"/>
  <c r="J3120" i="5"/>
  <c r="C3120" i="5"/>
  <c r="B3120" i="5"/>
  <c r="V3119" i="5"/>
  <c r="J3119" i="5"/>
  <c r="C3119" i="5"/>
  <c r="B3119" i="5"/>
  <c r="V3118" i="5"/>
  <c r="J3118" i="5"/>
  <c r="C3118" i="5"/>
  <c r="B3118" i="5"/>
  <c r="V3117" i="5"/>
  <c r="J3117" i="5"/>
  <c r="C3117" i="5"/>
  <c r="B3117" i="5"/>
  <c r="V3116" i="5"/>
  <c r="J3116" i="5"/>
  <c r="C3116" i="5"/>
  <c r="B3116" i="5"/>
  <c r="V3115" i="5"/>
  <c r="J3115" i="5"/>
  <c r="C3115" i="5"/>
  <c r="B3115" i="5"/>
  <c r="V3114" i="5"/>
  <c r="J3114" i="5"/>
  <c r="C3114" i="5"/>
  <c r="B3114" i="5"/>
  <c r="V3113" i="5"/>
  <c r="J3113" i="5"/>
  <c r="C3113" i="5"/>
  <c r="B3113" i="5"/>
  <c r="V3112" i="5"/>
  <c r="J3112" i="5"/>
  <c r="C3112" i="5"/>
  <c r="B3112" i="5"/>
  <c r="V3111" i="5"/>
  <c r="J3111" i="5"/>
  <c r="C3111" i="5"/>
  <c r="B3111" i="5"/>
  <c r="V3110" i="5"/>
  <c r="J3110" i="5"/>
  <c r="C3110" i="5"/>
  <c r="B3110" i="5"/>
  <c r="V3109" i="5"/>
  <c r="J3109" i="5"/>
  <c r="C3109" i="5"/>
  <c r="B3109" i="5"/>
  <c r="V3108" i="5"/>
  <c r="J3108" i="5"/>
  <c r="C3108" i="5"/>
  <c r="B3108" i="5"/>
  <c r="V3107" i="5"/>
  <c r="J3107" i="5"/>
  <c r="C3107" i="5"/>
  <c r="B3107" i="5"/>
  <c r="V3106" i="5"/>
  <c r="J3106" i="5"/>
  <c r="C3106" i="5"/>
  <c r="B3106" i="5"/>
  <c r="V3105" i="5"/>
  <c r="J3105" i="5"/>
  <c r="C3105" i="5"/>
  <c r="B3105" i="5"/>
  <c r="J3104" i="5"/>
  <c r="C3104" i="5"/>
  <c r="B3104" i="5"/>
  <c r="J3103" i="5"/>
  <c r="C3103" i="5"/>
  <c r="B3103" i="5"/>
  <c r="J3102" i="5"/>
  <c r="C3102" i="5"/>
  <c r="B3102" i="5"/>
  <c r="J3101" i="5"/>
  <c r="C3101" i="5"/>
  <c r="B3101" i="5"/>
  <c r="J3100" i="5"/>
  <c r="C3100" i="5"/>
  <c r="B3100" i="5"/>
  <c r="J3099" i="5"/>
  <c r="C3099" i="5"/>
  <c r="B3099" i="5"/>
  <c r="J3098" i="5"/>
  <c r="C3098" i="5"/>
  <c r="B3098" i="5"/>
  <c r="V3097" i="5"/>
  <c r="J3097" i="5"/>
  <c r="C3097" i="5"/>
  <c r="B3097" i="5"/>
  <c r="V3096" i="5"/>
  <c r="J3096" i="5"/>
  <c r="C3096" i="5"/>
  <c r="B3096" i="5"/>
  <c r="J3095" i="5"/>
  <c r="C3095" i="5"/>
  <c r="B3095" i="5"/>
  <c r="J3094" i="5"/>
  <c r="C3094" i="5"/>
  <c r="B3094" i="5"/>
  <c r="J3093" i="5"/>
  <c r="C3093" i="5"/>
  <c r="B3093" i="5"/>
  <c r="J3092" i="5"/>
  <c r="C3092" i="5"/>
  <c r="B3092" i="5"/>
  <c r="J3091" i="5"/>
  <c r="C3091" i="5"/>
  <c r="B3091" i="5"/>
  <c r="J3090" i="5"/>
  <c r="C3090" i="5"/>
  <c r="B3090" i="5"/>
  <c r="J3089" i="5"/>
  <c r="C3089" i="5"/>
  <c r="B3089" i="5"/>
  <c r="J3088" i="5"/>
  <c r="C3088" i="5"/>
  <c r="B3088" i="5"/>
  <c r="J3087" i="5"/>
  <c r="C3087" i="5"/>
  <c r="B3087" i="5"/>
  <c r="J3086" i="5"/>
  <c r="C3086" i="5"/>
  <c r="B3086" i="5"/>
  <c r="V3085" i="5"/>
  <c r="J3085" i="5"/>
  <c r="C3085" i="5"/>
  <c r="B3085" i="5"/>
  <c r="J3084" i="5"/>
  <c r="C3084" i="5"/>
  <c r="B3084" i="5"/>
  <c r="J3083" i="5"/>
  <c r="C3083" i="5"/>
  <c r="B3083" i="5"/>
  <c r="J3082" i="5"/>
  <c r="C3082" i="5"/>
  <c r="B3082" i="5"/>
  <c r="J3081" i="5"/>
  <c r="C3081" i="5"/>
  <c r="B3081" i="5"/>
  <c r="J3080" i="5"/>
  <c r="C3080" i="5"/>
  <c r="B3080" i="5"/>
  <c r="J3079" i="5"/>
  <c r="C3079" i="5"/>
  <c r="B3079" i="5"/>
  <c r="J3078" i="5"/>
  <c r="C3078" i="5"/>
  <c r="B3078" i="5"/>
  <c r="V3077" i="5"/>
  <c r="J3077" i="5"/>
  <c r="C3077" i="5"/>
  <c r="B3077" i="5"/>
  <c r="J3076" i="5"/>
  <c r="C3076" i="5"/>
  <c r="B3076" i="5"/>
  <c r="J3075" i="5"/>
  <c r="C3075" i="5"/>
  <c r="B3075" i="5"/>
  <c r="J3074" i="5"/>
  <c r="C3074" i="5"/>
  <c r="B3074" i="5"/>
  <c r="J3073" i="5"/>
  <c r="C3073" i="5"/>
  <c r="B3073" i="5"/>
  <c r="J3072" i="5"/>
  <c r="C3072" i="5"/>
  <c r="B3072" i="5"/>
  <c r="J3071" i="5"/>
  <c r="C3071" i="5"/>
  <c r="B3071" i="5"/>
  <c r="J3070" i="5"/>
  <c r="C3070" i="5"/>
  <c r="B3070" i="5"/>
  <c r="J3069" i="5"/>
  <c r="C3069" i="5"/>
  <c r="B3069" i="5"/>
  <c r="J3068" i="5"/>
  <c r="C3068" i="5"/>
  <c r="B3068" i="5"/>
  <c r="J3067" i="5"/>
  <c r="C3067" i="5"/>
  <c r="B3067" i="5"/>
  <c r="J3066" i="5"/>
  <c r="C3066" i="5"/>
  <c r="B3066" i="5"/>
  <c r="J3065" i="5"/>
  <c r="C3065" i="5"/>
  <c r="B3065" i="5"/>
  <c r="V3064" i="5"/>
  <c r="J3064" i="5"/>
  <c r="C3064" i="5"/>
  <c r="B3064" i="5"/>
  <c r="J3063" i="5"/>
  <c r="C3063" i="5"/>
  <c r="B3063" i="5"/>
  <c r="J3062" i="5"/>
  <c r="C3062" i="5"/>
  <c r="B3062" i="5"/>
  <c r="J3061" i="5"/>
  <c r="C3061" i="5"/>
  <c r="B3061" i="5"/>
  <c r="V3060" i="5"/>
  <c r="J3060" i="5"/>
  <c r="C3060" i="5"/>
  <c r="B3060" i="5"/>
  <c r="J3059" i="5"/>
  <c r="C3059" i="5"/>
  <c r="B3059" i="5"/>
  <c r="J3058" i="5"/>
  <c r="C3058" i="5"/>
  <c r="B3058" i="5"/>
  <c r="J3057" i="5"/>
  <c r="C3057" i="5"/>
  <c r="B3057" i="5"/>
  <c r="J3056" i="5"/>
  <c r="C3056" i="5"/>
  <c r="B3056" i="5"/>
  <c r="V3055" i="5"/>
  <c r="J3055" i="5"/>
  <c r="C3055" i="5"/>
  <c r="B3055" i="5"/>
  <c r="V3054" i="5"/>
  <c r="J3054" i="5"/>
  <c r="C3054" i="5"/>
  <c r="B3054" i="5"/>
  <c r="V3053" i="5"/>
  <c r="J3053" i="5"/>
  <c r="C3053" i="5"/>
  <c r="B3053" i="5"/>
  <c r="J3052" i="5"/>
  <c r="C3052" i="5"/>
  <c r="B3052" i="5"/>
  <c r="J3051" i="5"/>
  <c r="C3051" i="5"/>
  <c r="B3051" i="5"/>
  <c r="J3050" i="5"/>
  <c r="C3050" i="5"/>
  <c r="B3050" i="5"/>
  <c r="J3049" i="5"/>
  <c r="C3049" i="5"/>
  <c r="B3049" i="5"/>
  <c r="J3048" i="5"/>
  <c r="C3048" i="5"/>
  <c r="B3048" i="5"/>
  <c r="V3047" i="5"/>
  <c r="J3047" i="5"/>
  <c r="C3047" i="5"/>
  <c r="B3047" i="5"/>
  <c r="J3046" i="5"/>
  <c r="C3046" i="5"/>
  <c r="B3046" i="5"/>
  <c r="J3045" i="5"/>
  <c r="C3045" i="5"/>
  <c r="B3045" i="5"/>
  <c r="J3044" i="5"/>
  <c r="C3044" i="5"/>
  <c r="B3044" i="5"/>
  <c r="J3043" i="5"/>
  <c r="C3043" i="5"/>
  <c r="B3043" i="5"/>
  <c r="J3042" i="5"/>
  <c r="C3042" i="5"/>
  <c r="B3042" i="5"/>
  <c r="J3041" i="5"/>
  <c r="C3041" i="5"/>
  <c r="B3041" i="5"/>
  <c r="V3040" i="5"/>
  <c r="J3040" i="5"/>
  <c r="C3040" i="5"/>
  <c r="B3040" i="5"/>
  <c r="J3039" i="5"/>
  <c r="C3039" i="5"/>
  <c r="B3039" i="5"/>
  <c r="J3038" i="5"/>
  <c r="C3038" i="5"/>
  <c r="B3038" i="5"/>
  <c r="J3037" i="5"/>
  <c r="C3037" i="5"/>
  <c r="B3037" i="5"/>
  <c r="J3036" i="5"/>
  <c r="C3036" i="5"/>
  <c r="B3036" i="5"/>
  <c r="V3035" i="5"/>
  <c r="J3035" i="5"/>
  <c r="C3035" i="5"/>
  <c r="B3035" i="5"/>
  <c r="J3034" i="5"/>
  <c r="C3034" i="5"/>
  <c r="B3034" i="5"/>
  <c r="J3033" i="5"/>
  <c r="C3033" i="5"/>
  <c r="B3033" i="5"/>
  <c r="V3032" i="5"/>
  <c r="J3032" i="5"/>
  <c r="C3032" i="5"/>
  <c r="B3032" i="5"/>
  <c r="J3031" i="5"/>
  <c r="C3031" i="5"/>
  <c r="B3031" i="5"/>
  <c r="J3030" i="5"/>
  <c r="C3030" i="5"/>
  <c r="B3030" i="5"/>
  <c r="J3029" i="5"/>
  <c r="C3029" i="5"/>
  <c r="B3029" i="5"/>
  <c r="J3028" i="5"/>
  <c r="C3028" i="5"/>
  <c r="B3028" i="5"/>
  <c r="J3027" i="5"/>
  <c r="C3027" i="5"/>
  <c r="B3027" i="5"/>
  <c r="V3026" i="5"/>
  <c r="J3026" i="5"/>
  <c r="C3026" i="5"/>
  <c r="B3026" i="5"/>
  <c r="J3025" i="5"/>
  <c r="C3025" i="5"/>
  <c r="B3025" i="5"/>
  <c r="J3024" i="5"/>
  <c r="C3024" i="5"/>
  <c r="B3024" i="5"/>
  <c r="J3023" i="5"/>
  <c r="C3023" i="5"/>
  <c r="B3023" i="5"/>
  <c r="V3022" i="5"/>
  <c r="J3022" i="5"/>
  <c r="C3022" i="5"/>
  <c r="B3022" i="5"/>
  <c r="J3021" i="5"/>
  <c r="C3021" i="5"/>
  <c r="B3021" i="5"/>
  <c r="J3020" i="5"/>
  <c r="C3020" i="5"/>
  <c r="B3020" i="5"/>
  <c r="J3019" i="5"/>
  <c r="C3019" i="5"/>
  <c r="B3019" i="5"/>
  <c r="J3018" i="5"/>
  <c r="C3018" i="5"/>
  <c r="B3018" i="5"/>
  <c r="J3017" i="5"/>
  <c r="C3017" i="5"/>
  <c r="B3017" i="5"/>
  <c r="J3016" i="5"/>
  <c r="C3016" i="5"/>
  <c r="B3016" i="5"/>
  <c r="J3015" i="5"/>
  <c r="C3015" i="5"/>
  <c r="B3015" i="5"/>
  <c r="V3014" i="5"/>
  <c r="J3014" i="5"/>
  <c r="C3014" i="5"/>
  <c r="B3014" i="5"/>
  <c r="J3013" i="5"/>
  <c r="C3013" i="5"/>
  <c r="B3013" i="5"/>
  <c r="J3012" i="5"/>
  <c r="C3012" i="5"/>
  <c r="B3012" i="5"/>
  <c r="J3011" i="5"/>
  <c r="C3011" i="5"/>
  <c r="B3011" i="5"/>
  <c r="J3010" i="5"/>
  <c r="C3010" i="5"/>
  <c r="B3010" i="5"/>
  <c r="J3009" i="5"/>
  <c r="C3009" i="5"/>
  <c r="B3009" i="5"/>
  <c r="J3008" i="5"/>
  <c r="C3008" i="5"/>
  <c r="B3008" i="5"/>
  <c r="J3007" i="5"/>
  <c r="C3007" i="5"/>
  <c r="B3007" i="5"/>
  <c r="J3006" i="5"/>
  <c r="C3006" i="5"/>
  <c r="B3006" i="5"/>
  <c r="J3005" i="5"/>
  <c r="C3005" i="5"/>
  <c r="B3005" i="5"/>
  <c r="V3004" i="5"/>
  <c r="J3004" i="5"/>
  <c r="C3004" i="5"/>
  <c r="B3004" i="5"/>
  <c r="J3003" i="5"/>
  <c r="C3003" i="5"/>
  <c r="B3003" i="5"/>
  <c r="J3002" i="5"/>
  <c r="C3002" i="5"/>
  <c r="B3002" i="5"/>
  <c r="J3001" i="5"/>
  <c r="C3001" i="5"/>
  <c r="B3001" i="5"/>
  <c r="J3000" i="5"/>
  <c r="C3000" i="5"/>
  <c r="B3000" i="5"/>
  <c r="J2999" i="5"/>
  <c r="C2999" i="5"/>
  <c r="B2999" i="5"/>
  <c r="J2998" i="5"/>
  <c r="C2998" i="5"/>
  <c r="B2998" i="5"/>
  <c r="J2997" i="5"/>
  <c r="C2997" i="5"/>
  <c r="B2997" i="5"/>
  <c r="J2996" i="5"/>
  <c r="C2996" i="5"/>
  <c r="B2996" i="5"/>
  <c r="J2995" i="5"/>
  <c r="C2995" i="5"/>
  <c r="B2995" i="5"/>
  <c r="V2994" i="5"/>
  <c r="J2994" i="5"/>
  <c r="C2994" i="5"/>
  <c r="B2994" i="5"/>
  <c r="J2993" i="5"/>
  <c r="C2993" i="5"/>
  <c r="B2993" i="5"/>
  <c r="J2992" i="5"/>
  <c r="C2992" i="5"/>
  <c r="B2992" i="5"/>
  <c r="J2991" i="5"/>
  <c r="C2991" i="5"/>
  <c r="B2991" i="5"/>
  <c r="J2990" i="5"/>
  <c r="C2990" i="5"/>
  <c r="B2990" i="5"/>
  <c r="J2989" i="5"/>
  <c r="C2989" i="5"/>
  <c r="B2989" i="5"/>
  <c r="J2988" i="5"/>
  <c r="C2988" i="5"/>
  <c r="B2988" i="5"/>
  <c r="J2987" i="5"/>
  <c r="C2987" i="5"/>
  <c r="B2987" i="5"/>
  <c r="J2986" i="5"/>
  <c r="C2986" i="5"/>
  <c r="B2986" i="5"/>
  <c r="J2985" i="5"/>
  <c r="C2985" i="5"/>
  <c r="B2985" i="5"/>
  <c r="J2984" i="5"/>
  <c r="C2984" i="5"/>
  <c r="B2984" i="5"/>
  <c r="J2983" i="5"/>
  <c r="C2983" i="5"/>
  <c r="B2983" i="5"/>
  <c r="J2982" i="5"/>
  <c r="C2982" i="5"/>
  <c r="B2982" i="5"/>
  <c r="V2981" i="5"/>
  <c r="J2981" i="5"/>
  <c r="C2981" i="5"/>
  <c r="B2981" i="5"/>
  <c r="J2980" i="5"/>
  <c r="C2980" i="5"/>
  <c r="B2980" i="5"/>
  <c r="J2979" i="5"/>
  <c r="C2979" i="5"/>
  <c r="B2979" i="5"/>
  <c r="J2978" i="5"/>
  <c r="C2978" i="5"/>
  <c r="B2978" i="5"/>
  <c r="J2977" i="5"/>
  <c r="C2977" i="5"/>
  <c r="B2977" i="5"/>
  <c r="J2976" i="5"/>
  <c r="C2976" i="5"/>
  <c r="B2976" i="5"/>
  <c r="J2975" i="5"/>
  <c r="C2975" i="5"/>
  <c r="B2975" i="5"/>
  <c r="J2974" i="5"/>
  <c r="C2974" i="5"/>
  <c r="B2974" i="5"/>
  <c r="J2973" i="5"/>
  <c r="C2973" i="5"/>
  <c r="B2973" i="5"/>
  <c r="J2972" i="5"/>
  <c r="C2972" i="5"/>
  <c r="B2972" i="5"/>
  <c r="V2971" i="5"/>
  <c r="J2971" i="5"/>
  <c r="C2971" i="5"/>
  <c r="B2971" i="5"/>
  <c r="J2970" i="5"/>
  <c r="C2970" i="5"/>
  <c r="B2970" i="5"/>
  <c r="J2969" i="5"/>
  <c r="C2969" i="5"/>
  <c r="B2969" i="5"/>
  <c r="J2968" i="5"/>
  <c r="C2968" i="5"/>
  <c r="B2968" i="5"/>
  <c r="V2967" i="5"/>
  <c r="J2967" i="5"/>
  <c r="C2967" i="5"/>
  <c r="B2967" i="5"/>
  <c r="J2966" i="5"/>
  <c r="C2966" i="5"/>
  <c r="B2966" i="5"/>
  <c r="J2965" i="5"/>
  <c r="C2965" i="5"/>
  <c r="B2965" i="5"/>
  <c r="J2964" i="5"/>
  <c r="C2964" i="5"/>
  <c r="B2964" i="5"/>
  <c r="J2963" i="5"/>
  <c r="C2963" i="5"/>
  <c r="B2963" i="5"/>
  <c r="J2962" i="5"/>
  <c r="C2962" i="5"/>
  <c r="B2962" i="5"/>
  <c r="J2961" i="5"/>
  <c r="C2961" i="5"/>
  <c r="B2961" i="5"/>
  <c r="J2960" i="5"/>
  <c r="C2960" i="5"/>
  <c r="B2960" i="5"/>
  <c r="J2959" i="5"/>
  <c r="C2959" i="5"/>
  <c r="B2959" i="5"/>
  <c r="J2958" i="5"/>
  <c r="C2958" i="5"/>
  <c r="B2958" i="5"/>
  <c r="J2957" i="5"/>
  <c r="C2957" i="5"/>
  <c r="B2957" i="5"/>
  <c r="J2956" i="5"/>
  <c r="C2956" i="5"/>
  <c r="B2956" i="5"/>
  <c r="J2955" i="5"/>
  <c r="C2955" i="5"/>
  <c r="B2955" i="5"/>
  <c r="V2954" i="5"/>
  <c r="J2954" i="5"/>
  <c r="C2954" i="5"/>
  <c r="B2954" i="5"/>
  <c r="J2953" i="5"/>
  <c r="C2953" i="5"/>
  <c r="B2953" i="5"/>
  <c r="J2952" i="5"/>
  <c r="C2952" i="5"/>
  <c r="B2952" i="5"/>
  <c r="J2951" i="5"/>
  <c r="C2951" i="5"/>
  <c r="B2951" i="5"/>
  <c r="V2950" i="5"/>
  <c r="J2950" i="5"/>
  <c r="C2950" i="5"/>
  <c r="B2950" i="5"/>
  <c r="J2949" i="5"/>
  <c r="C2949" i="5"/>
  <c r="B2949" i="5"/>
  <c r="J2948" i="5"/>
  <c r="C2948" i="5"/>
  <c r="B2948" i="5"/>
  <c r="J2947" i="5"/>
  <c r="C2947" i="5"/>
  <c r="B2947" i="5"/>
  <c r="J2946" i="5"/>
  <c r="C2946" i="5"/>
  <c r="B2946" i="5"/>
  <c r="V2945" i="5"/>
  <c r="J2945" i="5"/>
  <c r="C2945" i="5"/>
  <c r="B2945" i="5"/>
  <c r="J2944" i="5"/>
  <c r="C2944" i="5"/>
  <c r="B2944" i="5"/>
  <c r="J2943" i="5"/>
  <c r="C2943" i="5"/>
  <c r="B2943" i="5"/>
  <c r="J2942" i="5"/>
  <c r="C2942" i="5"/>
  <c r="B2942" i="5"/>
  <c r="J2941" i="5"/>
  <c r="C2941" i="5"/>
  <c r="B2941" i="5"/>
  <c r="J2940" i="5"/>
  <c r="C2940" i="5"/>
  <c r="B2940" i="5"/>
  <c r="J2939" i="5"/>
  <c r="C2939" i="5"/>
  <c r="B2939" i="5"/>
  <c r="V2938" i="5"/>
  <c r="J2938" i="5"/>
  <c r="C2938" i="5"/>
  <c r="B2938" i="5"/>
  <c r="J2937" i="5"/>
  <c r="C2937" i="5"/>
  <c r="B2937" i="5"/>
  <c r="J2936" i="5"/>
  <c r="C2936" i="5"/>
  <c r="B2936" i="5"/>
  <c r="J2935" i="5"/>
  <c r="C2935" i="5"/>
  <c r="B2935" i="5"/>
  <c r="J2934" i="5"/>
  <c r="C2934" i="5"/>
  <c r="B2934" i="5"/>
  <c r="V2933" i="5"/>
  <c r="J2933" i="5"/>
  <c r="C2933" i="5"/>
  <c r="B2933" i="5"/>
  <c r="J2932" i="5"/>
  <c r="C2932" i="5"/>
  <c r="B2932" i="5"/>
  <c r="J2931" i="5"/>
  <c r="C2931" i="5"/>
  <c r="B2931" i="5"/>
  <c r="V2930" i="5"/>
  <c r="J2930" i="5"/>
  <c r="C2930" i="5"/>
  <c r="B2930" i="5"/>
  <c r="J2929" i="5"/>
  <c r="C2929" i="5"/>
  <c r="B2929" i="5"/>
  <c r="J2928" i="5"/>
  <c r="C2928" i="5"/>
  <c r="B2928" i="5"/>
  <c r="J2927" i="5"/>
  <c r="C2927" i="5"/>
  <c r="B2927" i="5"/>
  <c r="J2926" i="5"/>
  <c r="C2926" i="5"/>
  <c r="B2926" i="5"/>
  <c r="J2925" i="5"/>
  <c r="C2925" i="5"/>
  <c r="B2925" i="5"/>
  <c r="V2924" i="5"/>
  <c r="J2924" i="5"/>
  <c r="C2924" i="5"/>
  <c r="B2924" i="5"/>
  <c r="J2923" i="5"/>
  <c r="C2923" i="5"/>
  <c r="B2923" i="5"/>
  <c r="J2922" i="5"/>
  <c r="C2922" i="5"/>
  <c r="B2922" i="5"/>
  <c r="V2921" i="5"/>
  <c r="J2921" i="5"/>
  <c r="C2921" i="5"/>
  <c r="B2921" i="5"/>
  <c r="J2920" i="5"/>
  <c r="C2920" i="5"/>
  <c r="B2920" i="5"/>
  <c r="J2919" i="5"/>
  <c r="C2919" i="5"/>
  <c r="B2919" i="5"/>
  <c r="J2918" i="5"/>
  <c r="C2918" i="5"/>
  <c r="B2918" i="5"/>
  <c r="V2917" i="5"/>
  <c r="J2917" i="5"/>
  <c r="C2917" i="5"/>
  <c r="B2917" i="5"/>
  <c r="J2916" i="5"/>
  <c r="C2916" i="5"/>
  <c r="B2916" i="5"/>
  <c r="J2915" i="5"/>
  <c r="C2915" i="5"/>
  <c r="B2915" i="5"/>
  <c r="J2914" i="5"/>
  <c r="C2914" i="5"/>
  <c r="B2914" i="5"/>
  <c r="J2913" i="5"/>
  <c r="C2913" i="5"/>
  <c r="B2913" i="5"/>
  <c r="J2912" i="5"/>
  <c r="C2912" i="5"/>
  <c r="B2912" i="5"/>
  <c r="J2911" i="5"/>
  <c r="C2911" i="5"/>
  <c r="B2911" i="5"/>
  <c r="J2910" i="5"/>
  <c r="C2910" i="5"/>
  <c r="B2910" i="5"/>
  <c r="V2909" i="5"/>
  <c r="J2909" i="5"/>
  <c r="C2909" i="5"/>
  <c r="B2909" i="5"/>
  <c r="J2908" i="5"/>
  <c r="C2908" i="5"/>
  <c r="B2908" i="5"/>
  <c r="J2907" i="5"/>
  <c r="C2907" i="5"/>
  <c r="B2907" i="5"/>
  <c r="J2906" i="5"/>
  <c r="C2906" i="5"/>
  <c r="B2906" i="5"/>
  <c r="J2905" i="5"/>
  <c r="C2905" i="5"/>
  <c r="B2905" i="5"/>
  <c r="J2904" i="5"/>
  <c r="C2904" i="5"/>
  <c r="B2904" i="5"/>
  <c r="J2903" i="5"/>
  <c r="C2903" i="5"/>
  <c r="B2903" i="5"/>
  <c r="J2902" i="5"/>
  <c r="C2902" i="5"/>
  <c r="B2902" i="5"/>
  <c r="J2901" i="5"/>
  <c r="C2901" i="5"/>
  <c r="B2901" i="5"/>
  <c r="J2900" i="5"/>
  <c r="C2900" i="5"/>
  <c r="B2900" i="5"/>
  <c r="V2899" i="5"/>
  <c r="J2899" i="5"/>
  <c r="C2899" i="5"/>
  <c r="B2899" i="5"/>
  <c r="J2898" i="5"/>
  <c r="C2898" i="5"/>
  <c r="B2898" i="5"/>
  <c r="J2897" i="5"/>
  <c r="C2897" i="5"/>
  <c r="B2897" i="5"/>
  <c r="V2896" i="5"/>
  <c r="J2896" i="5"/>
  <c r="C2896" i="5"/>
  <c r="B2896" i="5"/>
  <c r="J2895" i="5"/>
  <c r="C2895" i="5"/>
  <c r="B2895" i="5"/>
  <c r="J2894" i="5"/>
  <c r="C2894" i="5"/>
  <c r="B2894" i="5"/>
  <c r="J2893" i="5"/>
  <c r="C2893" i="5"/>
  <c r="B2893" i="5"/>
  <c r="J2892" i="5"/>
  <c r="C2892" i="5"/>
  <c r="B2892" i="5"/>
  <c r="J2891" i="5"/>
  <c r="C2891" i="5"/>
  <c r="B2891" i="5"/>
  <c r="J2890" i="5"/>
  <c r="C2890" i="5"/>
  <c r="B2890" i="5"/>
  <c r="J2889" i="5"/>
  <c r="C2889" i="5"/>
  <c r="B2889" i="5"/>
  <c r="J2888" i="5"/>
  <c r="C2888" i="5"/>
  <c r="B2888" i="5"/>
  <c r="J2887" i="5"/>
  <c r="C2887" i="5"/>
  <c r="B2887" i="5"/>
  <c r="J2886" i="5"/>
  <c r="C2886" i="5"/>
  <c r="B2886" i="5"/>
  <c r="J2885" i="5"/>
  <c r="C2885" i="5"/>
  <c r="B2885" i="5"/>
  <c r="J2884" i="5"/>
  <c r="C2884" i="5"/>
  <c r="B2884" i="5"/>
  <c r="V2883" i="5"/>
  <c r="J2883" i="5"/>
  <c r="C2883" i="5"/>
  <c r="B2883" i="5"/>
  <c r="J2882" i="5"/>
  <c r="C2882" i="5"/>
  <c r="B2882" i="5"/>
  <c r="J2881" i="5"/>
  <c r="C2881" i="5"/>
  <c r="B2881" i="5"/>
  <c r="J2880" i="5"/>
  <c r="C2880" i="5"/>
  <c r="B2880" i="5"/>
  <c r="J2879" i="5"/>
  <c r="C2879" i="5"/>
  <c r="B2879" i="5"/>
  <c r="J2878" i="5"/>
  <c r="C2878" i="5"/>
  <c r="B2878" i="5"/>
  <c r="J2877" i="5"/>
  <c r="C2877" i="5"/>
  <c r="B2877" i="5"/>
  <c r="J2876" i="5"/>
  <c r="C2876" i="5"/>
  <c r="B2876" i="5"/>
  <c r="J2875" i="5"/>
  <c r="C2875" i="5"/>
  <c r="B2875" i="5"/>
  <c r="J2874" i="5"/>
  <c r="C2874" i="5"/>
  <c r="B2874" i="5"/>
  <c r="V2873" i="5"/>
  <c r="J2873" i="5"/>
  <c r="C2873" i="5"/>
  <c r="B2873" i="5"/>
  <c r="J2872" i="5"/>
  <c r="C2872" i="5"/>
  <c r="B2872" i="5"/>
  <c r="J2871" i="5"/>
  <c r="C2871" i="5"/>
  <c r="B2871" i="5"/>
  <c r="J2870" i="5"/>
  <c r="C2870" i="5"/>
  <c r="B2870" i="5"/>
  <c r="V2869" i="5"/>
  <c r="J2869" i="5"/>
  <c r="C2869" i="5"/>
  <c r="B2869" i="5"/>
  <c r="V2868" i="5"/>
  <c r="J2868" i="5"/>
  <c r="C2868" i="5"/>
  <c r="B2868" i="5"/>
  <c r="V2867" i="5"/>
  <c r="J2867" i="5"/>
  <c r="C2867" i="5"/>
  <c r="B2867" i="5"/>
  <c r="J2866" i="5"/>
  <c r="C2866" i="5"/>
  <c r="B2866" i="5"/>
  <c r="J2865" i="5"/>
  <c r="C2865" i="5"/>
  <c r="B2865" i="5"/>
  <c r="J2864" i="5"/>
  <c r="C2864" i="5"/>
  <c r="B2864" i="5"/>
  <c r="J2863" i="5"/>
  <c r="C2863" i="5"/>
  <c r="B2863" i="5"/>
  <c r="J2862" i="5"/>
  <c r="C2862" i="5"/>
  <c r="B2862" i="5"/>
  <c r="J2861" i="5"/>
  <c r="C2861" i="5"/>
  <c r="B2861" i="5"/>
  <c r="J2860" i="5"/>
  <c r="C2860" i="5"/>
  <c r="B2860" i="5"/>
  <c r="J2859" i="5"/>
  <c r="C2859" i="5"/>
  <c r="B2859" i="5"/>
  <c r="J2858" i="5"/>
  <c r="C2858" i="5"/>
  <c r="B2858" i="5"/>
  <c r="J2857" i="5"/>
  <c r="C2857" i="5"/>
  <c r="B2857" i="5"/>
  <c r="J2856" i="5"/>
  <c r="C2856" i="5"/>
  <c r="B2856" i="5"/>
  <c r="J2855" i="5"/>
  <c r="C2855" i="5"/>
  <c r="B2855" i="5"/>
  <c r="J2854" i="5"/>
  <c r="C2854" i="5"/>
  <c r="B2854" i="5"/>
  <c r="J2853" i="5"/>
  <c r="C2853" i="5"/>
  <c r="B2853" i="5"/>
  <c r="J2852" i="5"/>
  <c r="C2852" i="5"/>
  <c r="B2852" i="5"/>
  <c r="J2851" i="5"/>
  <c r="C2851" i="5"/>
  <c r="B2851" i="5"/>
  <c r="J2850" i="5"/>
  <c r="C2850" i="5"/>
  <c r="B2850" i="5"/>
  <c r="J2849" i="5"/>
  <c r="C2849" i="5"/>
  <c r="B2849" i="5"/>
  <c r="J2848" i="5"/>
  <c r="C2848" i="5"/>
  <c r="B2848" i="5"/>
  <c r="J2847" i="5"/>
  <c r="C2847" i="5"/>
  <c r="B2847" i="5"/>
  <c r="V2846" i="5"/>
  <c r="J2846" i="5"/>
  <c r="C2846" i="5"/>
  <c r="B2846" i="5"/>
  <c r="J2845" i="5"/>
  <c r="C2845" i="5"/>
  <c r="B2845" i="5"/>
  <c r="J2844" i="5"/>
  <c r="C2844" i="5"/>
  <c r="B2844" i="5"/>
  <c r="J2843" i="5"/>
  <c r="C2843" i="5"/>
  <c r="B2843" i="5"/>
  <c r="J2842" i="5"/>
  <c r="C2842" i="5"/>
  <c r="B2842" i="5"/>
  <c r="J2841" i="5"/>
  <c r="C2841" i="5"/>
  <c r="B2841" i="5"/>
  <c r="J2840" i="5"/>
  <c r="C2840" i="5"/>
  <c r="B2840" i="5"/>
  <c r="V2839" i="5"/>
  <c r="J2839" i="5"/>
  <c r="C2839" i="5"/>
  <c r="B2839" i="5"/>
  <c r="J2838" i="5"/>
  <c r="C2838" i="5"/>
  <c r="B2838" i="5"/>
  <c r="J2837" i="5"/>
  <c r="C2837" i="5"/>
  <c r="B2837" i="5"/>
  <c r="J2836" i="5"/>
  <c r="C2836" i="5"/>
  <c r="B2836" i="5"/>
  <c r="V2835" i="5"/>
  <c r="J2835" i="5"/>
  <c r="C2835" i="5"/>
  <c r="B2835" i="5"/>
  <c r="J2834" i="5"/>
  <c r="C2834" i="5"/>
  <c r="B2834" i="5"/>
  <c r="J2833" i="5"/>
  <c r="C2833" i="5"/>
  <c r="B2833" i="5"/>
  <c r="J2832" i="5"/>
  <c r="C2832" i="5"/>
  <c r="B2832" i="5"/>
  <c r="J2831" i="5"/>
  <c r="C2831" i="5"/>
  <c r="B2831" i="5"/>
  <c r="V2830" i="5"/>
  <c r="J2830" i="5"/>
  <c r="C2830" i="5"/>
  <c r="B2830" i="5"/>
  <c r="V2829" i="5"/>
  <c r="J2829" i="5"/>
  <c r="C2829" i="5"/>
  <c r="B2829" i="5"/>
  <c r="J2828" i="5"/>
  <c r="C2828" i="5"/>
  <c r="B2828" i="5"/>
  <c r="J2827" i="5"/>
  <c r="C2827" i="5"/>
  <c r="B2827" i="5"/>
  <c r="J2826" i="5"/>
  <c r="C2826" i="5"/>
  <c r="B2826" i="5"/>
  <c r="J2825" i="5"/>
  <c r="C2825" i="5"/>
  <c r="B2825" i="5"/>
  <c r="J2824" i="5"/>
  <c r="C2824" i="5"/>
  <c r="B2824" i="5"/>
  <c r="J2823" i="5"/>
  <c r="C2823" i="5"/>
  <c r="B2823" i="5"/>
  <c r="J2822" i="5"/>
  <c r="C2822" i="5"/>
  <c r="B2822" i="5"/>
  <c r="J2821" i="5"/>
  <c r="C2821" i="5"/>
  <c r="B2821" i="5"/>
  <c r="V2820" i="5"/>
  <c r="J2820" i="5"/>
  <c r="C2820" i="5"/>
  <c r="B2820" i="5"/>
  <c r="J2819" i="5"/>
  <c r="C2819" i="5"/>
  <c r="B2819" i="5"/>
  <c r="J2818" i="5"/>
  <c r="C2818" i="5"/>
  <c r="B2818" i="5"/>
  <c r="J2817" i="5"/>
  <c r="C2817" i="5"/>
  <c r="B2817" i="5"/>
  <c r="V2816" i="5"/>
  <c r="J2816" i="5"/>
  <c r="C2816" i="5"/>
  <c r="B2816" i="5"/>
  <c r="J2815" i="5"/>
  <c r="C2815" i="5"/>
  <c r="B2815" i="5"/>
  <c r="J2814" i="5"/>
  <c r="C2814" i="5"/>
  <c r="B2814" i="5"/>
  <c r="J2813" i="5"/>
  <c r="C2813" i="5"/>
  <c r="B2813" i="5"/>
  <c r="J2812" i="5"/>
  <c r="C2812" i="5"/>
  <c r="B2812" i="5"/>
  <c r="V2811" i="5"/>
  <c r="J2811" i="5"/>
  <c r="C2811" i="5"/>
  <c r="B2811" i="5"/>
  <c r="J2810" i="5"/>
  <c r="C2810" i="5"/>
  <c r="B2810" i="5"/>
  <c r="J2809" i="5"/>
  <c r="C2809" i="5"/>
  <c r="B2809" i="5"/>
  <c r="J2808" i="5"/>
  <c r="C2808" i="5"/>
  <c r="B2808" i="5"/>
  <c r="J2807" i="5"/>
  <c r="C2807" i="5"/>
  <c r="B2807" i="5"/>
  <c r="V2806" i="5"/>
  <c r="J2806" i="5"/>
  <c r="C2806" i="5"/>
  <c r="B2806" i="5"/>
  <c r="J2805" i="5"/>
  <c r="C2805" i="5"/>
  <c r="B2805" i="5"/>
  <c r="J2804" i="5"/>
  <c r="C2804" i="5"/>
  <c r="B2804" i="5"/>
  <c r="J2803" i="5"/>
  <c r="C2803" i="5"/>
  <c r="B2803" i="5"/>
  <c r="J2802" i="5"/>
  <c r="C2802" i="5"/>
  <c r="B2802" i="5"/>
  <c r="J2801" i="5"/>
  <c r="C2801" i="5"/>
  <c r="B2801" i="5"/>
  <c r="J2800" i="5"/>
  <c r="C2800" i="5"/>
  <c r="B2800" i="5"/>
  <c r="J2799" i="5"/>
  <c r="C2799" i="5"/>
  <c r="B2799" i="5"/>
  <c r="J2798" i="5"/>
  <c r="C2798" i="5"/>
  <c r="B2798" i="5"/>
  <c r="J2797" i="5"/>
  <c r="C2797" i="5"/>
  <c r="B2797" i="5"/>
  <c r="J2796" i="5"/>
  <c r="C2796" i="5"/>
  <c r="B2796" i="5"/>
  <c r="J2795" i="5"/>
  <c r="C2795" i="5"/>
  <c r="B2795" i="5"/>
  <c r="J2794" i="5"/>
  <c r="C2794" i="5"/>
  <c r="B2794" i="5"/>
  <c r="V2793" i="5"/>
  <c r="J2793" i="5"/>
  <c r="C2793" i="5"/>
  <c r="B2793" i="5"/>
  <c r="J2792" i="5"/>
  <c r="C2792" i="5"/>
  <c r="B2792" i="5"/>
  <c r="J2791" i="5"/>
  <c r="C2791" i="5"/>
  <c r="B2791" i="5"/>
  <c r="J2790" i="5"/>
  <c r="C2790" i="5"/>
  <c r="B2790" i="5"/>
  <c r="J2789" i="5"/>
  <c r="C2789" i="5"/>
  <c r="B2789" i="5"/>
  <c r="J2788" i="5"/>
  <c r="C2788" i="5"/>
  <c r="B2788" i="5"/>
  <c r="J2787" i="5"/>
  <c r="C2787" i="5"/>
  <c r="B2787" i="5"/>
  <c r="J2786" i="5"/>
  <c r="C2786" i="5"/>
  <c r="B2786" i="5"/>
  <c r="J2785" i="5"/>
  <c r="C2785" i="5"/>
  <c r="B2785" i="5"/>
  <c r="J2784" i="5"/>
  <c r="C2784" i="5"/>
  <c r="B2784" i="5"/>
  <c r="V2783" i="5"/>
  <c r="J2783" i="5"/>
  <c r="C2783" i="5"/>
  <c r="B2783" i="5"/>
  <c r="J2782" i="5"/>
  <c r="C2782" i="5"/>
  <c r="B2782" i="5"/>
  <c r="J2781" i="5"/>
  <c r="C2781" i="5"/>
  <c r="B2781" i="5"/>
  <c r="J2780" i="5"/>
  <c r="C2780" i="5"/>
  <c r="B2780" i="5"/>
  <c r="V2779" i="5"/>
  <c r="J2779" i="5"/>
  <c r="C2779" i="5"/>
  <c r="B2779" i="5"/>
  <c r="J2778" i="5"/>
  <c r="C2778" i="5"/>
  <c r="B2778" i="5"/>
  <c r="J2777" i="5"/>
  <c r="C2777" i="5"/>
  <c r="B2777" i="5"/>
  <c r="V2776" i="5"/>
  <c r="J2776" i="5"/>
  <c r="C2776" i="5"/>
  <c r="B2776" i="5"/>
  <c r="J2775" i="5"/>
  <c r="C2775" i="5"/>
  <c r="B2775" i="5"/>
  <c r="J2774" i="5"/>
  <c r="C2774" i="5"/>
  <c r="B2774" i="5"/>
  <c r="J2773" i="5"/>
  <c r="C2773" i="5"/>
  <c r="B2773" i="5"/>
  <c r="J2772" i="5"/>
  <c r="C2772" i="5"/>
  <c r="B2772" i="5"/>
  <c r="J2771" i="5"/>
  <c r="C2771" i="5"/>
  <c r="B2771" i="5"/>
  <c r="V2770" i="5"/>
  <c r="J2770" i="5"/>
  <c r="C2770" i="5"/>
  <c r="B2770" i="5"/>
  <c r="J2769" i="5"/>
  <c r="C2769" i="5"/>
  <c r="B2769" i="5"/>
  <c r="J2768" i="5"/>
  <c r="C2768" i="5"/>
  <c r="B2768" i="5"/>
  <c r="J2767" i="5"/>
  <c r="C2767" i="5"/>
  <c r="B2767" i="5"/>
  <c r="J2766" i="5"/>
  <c r="C2766" i="5"/>
  <c r="B2766" i="5"/>
  <c r="J2765" i="5"/>
  <c r="C2765" i="5"/>
  <c r="B2765" i="5"/>
  <c r="J2764" i="5"/>
  <c r="C2764" i="5"/>
  <c r="B2764" i="5"/>
  <c r="V2763" i="5"/>
  <c r="J2763" i="5"/>
  <c r="C2763" i="5"/>
  <c r="B2763" i="5"/>
  <c r="V2762" i="5"/>
  <c r="J2762" i="5"/>
  <c r="C2762" i="5"/>
  <c r="B2762" i="5"/>
  <c r="V2761" i="5"/>
  <c r="J2761" i="5"/>
  <c r="C2761" i="5"/>
  <c r="B2761" i="5"/>
  <c r="V2760" i="5"/>
  <c r="J2760" i="5"/>
  <c r="C2760" i="5"/>
  <c r="B2760" i="5"/>
  <c r="V2759" i="5"/>
  <c r="J2759" i="5"/>
  <c r="C2759" i="5"/>
  <c r="B2759" i="5"/>
  <c r="V2758" i="5"/>
  <c r="J2758" i="5"/>
  <c r="C2758" i="5"/>
  <c r="B2758" i="5"/>
  <c r="V2757" i="5"/>
  <c r="J2757" i="5"/>
  <c r="C2757" i="5"/>
  <c r="B2757" i="5"/>
  <c r="V2756" i="5"/>
  <c r="J2756" i="5"/>
  <c r="C2756" i="5"/>
  <c r="B2756" i="5"/>
  <c r="V2755" i="5"/>
  <c r="J2755" i="5"/>
  <c r="C2755" i="5"/>
  <c r="B2755" i="5"/>
  <c r="V2754" i="5"/>
  <c r="J2754" i="5"/>
  <c r="C2754" i="5"/>
  <c r="B2754" i="5"/>
  <c r="V2753" i="5"/>
  <c r="J2753" i="5"/>
  <c r="C2753" i="5"/>
  <c r="B2753" i="5"/>
  <c r="V2752" i="5"/>
  <c r="J2752" i="5"/>
  <c r="C2752" i="5"/>
  <c r="B2752" i="5"/>
  <c r="V2751" i="5"/>
  <c r="J2751" i="5"/>
  <c r="C2751" i="5"/>
  <c r="B2751" i="5"/>
  <c r="V2750" i="5"/>
  <c r="J2750" i="5"/>
  <c r="C2750" i="5"/>
  <c r="B2750" i="5"/>
  <c r="V2749" i="5"/>
  <c r="J2749" i="5"/>
  <c r="C2749" i="5"/>
  <c r="B2749" i="5"/>
  <c r="V2748" i="5"/>
  <c r="J2748" i="5"/>
  <c r="C2748" i="5"/>
  <c r="B2748" i="5"/>
  <c r="V2747" i="5"/>
  <c r="J2747" i="5"/>
  <c r="C2747" i="5"/>
  <c r="B2747" i="5"/>
  <c r="V2746" i="5"/>
  <c r="J2746" i="5"/>
  <c r="C2746" i="5"/>
  <c r="B2746" i="5"/>
  <c r="V2745" i="5"/>
  <c r="J2745" i="5"/>
  <c r="C2745" i="5"/>
  <c r="B2745" i="5"/>
  <c r="V2744" i="5"/>
  <c r="J2744" i="5"/>
  <c r="C2744" i="5"/>
  <c r="B2744" i="5"/>
  <c r="V2743" i="5"/>
  <c r="J2743" i="5"/>
  <c r="C2743" i="5"/>
  <c r="B2743" i="5"/>
  <c r="V2742" i="5"/>
  <c r="J2742" i="5"/>
  <c r="C2742" i="5"/>
  <c r="B2742" i="5"/>
  <c r="V2741" i="5"/>
  <c r="J2741" i="5"/>
  <c r="C2741" i="5"/>
  <c r="B2741" i="5"/>
  <c r="J2740" i="5"/>
  <c r="C2740" i="5"/>
  <c r="B2740" i="5"/>
  <c r="V2739" i="5"/>
  <c r="J2739" i="5"/>
  <c r="C2739" i="5"/>
  <c r="B2739" i="5"/>
  <c r="V2738" i="5"/>
  <c r="J2738" i="5"/>
  <c r="C2738" i="5"/>
  <c r="B2738" i="5"/>
  <c r="V2737" i="5"/>
  <c r="J2737" i="5"/>
  <c r="C2737" i="5"/>
  <c r="B2737" i="5"/>
  <c r="V2736" i="5"/>
  <c r="J2736" i="5"/>
  <c r="C2736" i="5"/>
  <c r="B2736" i="5"/>
  <c r="V2735" i="5"/>
  <c r="J2735" i="5"/>
  <c r="C2735" i="5"/>
  <c r="B2735" i="5"/>
  <c r="V2734" i="5"/>
  <c r="J2734" i="5"/>
  <c r="C2734" i="5"/>
  <c r="B2734" i="5"/>
  <c r="V2733" i="5"/>
  <c r="J2733" i="5"/>
  <c r="C2733" i="5"/>
  <c r="B2733" i="5"/>
  <c r="V2732" i="5"/>
  <c r="J2732" i="5"/>
  <c r="C2732" i="5"/>
  <c r="B2732" i="5"/>
  <c r="V2731" i="5"/>
  <c r="J2731" i="5"/>
  <c r="C2731" i="5"/>
  <c r="B2731" i="5"/>
  <c r="V2730" i="5"/>
  <c r="J2730" i="5"/>
  <c r="C2730" i="5"/>
  <c r="B2730" i="5"/>
  <c r="V2729" i="5"/>
  <c r="J2729" i="5"/>
  <c r="C2729" i="5"/>
  <c r="B2729" i="5"/>
  <c r="V2728" i="5"/>
  <c r="J2728" i="5"/>
  <c r="C2728" i="5"/>
  <c r="B2728" i="5"/>
  <c r="V2727" i="5"/>
  <c r="J2727" i="5"/>
  <c r="C2727" i="5"/>
  <c r="B2727" i="5"/>
  <c r="V2726" i="5"/>
  <c r="J2726" i="5"/>
  <c r="C2726" i="5"/>
  <c r="B2726" i="5"/>
  <c r="V2725" i="5"/>
  <c r="J2725" i="5"/>
  <c r="C2725" i="5"/>
  <c r="B2725" i="5"/>
  <c r="V2724" i="5"/>
  <c r="J2724" i="5"/>
  <c r="C2724" i="5"/>
  <c r="B2724" i="5"/>
  <c r="V2723" i="5"/>
  <c r="J2723" i="5"/>
  <c r="C2723" i="5"/>
  <c r="B2723" i="5"/>
  <c r="V2722" i="5"/>
  <c r="J2722" i="5"/>
  <c r="C2722" i="5"/>
  <c r="B2722" i="5"/>
  <c r="V2721" i="5"/>
  <c r="J2721" i="5"/>
  <c r="C2721" i="5"/>
  <c r="B2721" i="5"/>
  <c r="V2720" i="5"/>
  <c r="J2720" i="5"/>
  <c r="C2720" i="5"/>
  <c r="B2720" i="5"/>
  <c r="V2719" i="5"/>
  <c r="J2719" i="5"/>
  <c r="C2719" i="5"/>
  <c r="B2719" i="5"/>
  <c r="V2718" i="5"/>
  <c r="J2718" i="5"/>
  <c r="C2718" i="5"/>
  <c r="B2718" i="5"/>
  <c r="V2717" i="5"/>
  <c r="J2717" i="5"/>
  <c r="C2717" i="5"/>
  <c r="B2717" i="5"/>
  <c r="V2716" i="5"/>
  <c r="J2716" i="5"/>
  <c r="C2716" i="5"/>
  <c r="B2716" i="5"/>
  <c r="V2715" i="5"/>
  <c r="J2715" i="5"/>
  <c r="C2715" i="5"/>
  <c r="B2715" i="5"/>
  <c r="V2714" i="5"/>
  <c r="J2714" i="5"/>
  <c r="C2714" i="5"/>
  <c r="B2714" i="5"/>
  <c r="V2713" i="5"/>
  <c r="J2713" i="5"/>
  <c r="C2713" i="5"/>
  <c r="B2713" i="5"/>
  <c r="V2712" i="5"/>
  <c r="J2712" i="5"/>
  <c r="C2712" i="5"/>
  <c r="B2712" i="5"/>
  <c r="V2711" i="5"/>
  <c r="J2711" i="5"/>
  <c r="C2711" i="5"/>
  <c r="B2711" i="5"/>
  <c r="V2710" i="5"/>
  <c r="J2710" i="5"/>
  <c r="C2710" i="5"/>
  <c r="B2710" i="5"/>
  <c r="V2709" i="5"/>
  <c r="J2709" i="5"/>
  <c r="C2709" i="5"/>
  <c r="B2709" i="5"/>
  <c r="V2708" i="5"/>
  <c r="J2708" i="5"/>
  <c r="C2708" i="5"/>
  <c r="B2708" i="5"/>
  <c r="J2707" i="5"/>
  <c r="C2707" i="5"/>
  <c r="B2707" i="5"/>
  <c r="J2706" i="5"/>
  <c r="C2706" i="5"/>
  <c r="B2706" i="5"/>
  <c r="J2705" i="5"/>
  <c r="C2705" i="5"/>
  <c r="B2705" i="5"/>
  <c r="J2704" i="5"/>
  <c r="C2704" i="5"/>
  <c r="B2704" i="5"/>
  <c r="J2703" i="5"/>
  <c r="C2703" i="5"/>
  <c r="B2703" i="5"/>
  <c r="J2702" i="5"/>
  <c r="C2702" i="5"/>
  <c r="B2702" i="5"/>
  <c r="J2701" i="5"/>
  <c r="C2701" i="5"/>
  <c r="B2701" i="5"/>
  <c r="J2700" i="5"/>
  <c r="C2700" i="5"/>
  <c r="B2700" i="5"/>
  <c r="J2699" i="5"/>
  <c r="C2699" i="5"/>
  <c r="B2699" i="5"/>
  <c r="J2698" i="5"/>
  <c r="C2698" i="5"/>
  <c r="B2698" i="5"/>
  <c r="J2697" i="5"/>
  <c r="C2697" i="5"/>
  <c r="B2697" i="5"/>
  <c r="J2696" i="5"/>
  <c r="C2696" i="5"/>
  <c r="B2696" i="5"/>
  <c r="J2695" i="5"/>
  <c r="C2695" i="5"/>
  <c r="B2695" i="5"/>
  <c r="J2694" i="5"/>
  <c r="C2694" i="5"/>
  <c r="B2694" i="5"/>
  <c r="V2693" i="5"/>
  <c r="J2693" i="5"/>
  <c r="C2693" i="5"/>
  <c r="B2693" i="5"/>
  <c r="J2692" i="5"/>
  <c r="C2692" i="5"/>
  <c r="B2692" i="5"/>
  <c r="J2691" i="5"/>
  <c r="C2691" i="5"/>
  <c r="B2691" i="5"/>
  <c r="J2690" i="5"/>
  <c r="C2690" i="5"/>
  <c r="B2690" i="5"/>
  <c r="J2689" i="5"/>
  <c r="C2689" i="5"/>
  <c r="B2689" i="5"/>
  <c r="J2688" i="5"/>
  <c r="C2688" i="5"/>
  <c r="B2688" i="5"/>
  <c r="J2687" i="5"/>
  <c r="C2687" i="5"/>
  <c r="B2687" i="5"/>
  <c r="J2686" i="5"/>
  <c r="C2686" i="5"/>
  <c r="B2686" i="5"/>
  <c r="J2685" i="5"/>
  <c r="C2685" i="5"/>
  <c r="B2685" i="5"/>
  <c r="J2684" i="5"/>
  <c r="C2684" i="5"/>
  <c r="B2684" i="5"/>
  <c r="J2683" i="5"/>
  <c r="C2683" i="5"/>
  <c r="B2683" i="5"/>
  <c r="J2682" i="5"/>
  <c r="C2682" i="5"/>
  <c r="B2682" i="5"/>
  <c r="J2681" i="5"/>
  <c r="C2681" i="5"/>
  <c r="B2681" i="5"/>
  <c r="J2680" i="5"/>
  <c r="C2680" i="5"/>
  <c r="B2680" i="5"/>
  <c r="J2679" i="5"/>
  <c r="C2679" i="5"/>
  <c r="B2679" i="5"/>
  <c r="J2678" i="5"/>
  <c r="C2678" i="5"/>
  <c r="B2678" i="5"/>
  <c r="J2677" i="5"/>
  <c r="C2677" i="5"/>
  <c r="B2677" i="5"/>
  <c r="J2676" i="5"/>
  <c r="C2676" i="5"/>
  <c r="B2676" i="5"/>
  <c r="J2675" i="5"/>
  <c r="C2675" i="5"/>
  <c r="B2675" i="5"/>
  <c r="J2674" i="5"/>
  <c r="C2674" i="5"/>
  <c r="B2674" i="5"/>
  <c r="J2673" i="5"/>
  <c r="C2673" i="5"/>
  <c r="B2673" i="5"/>
  <c r="J2672" i="5"/>
  <c r="C2672" i="5"/>
  <c r="B2672" i="5"/>
  <c r="J2671" i="5"/>
  <c r="C2671" i="5"/>
  <c r="B2671" i="5"/>
  <c r="J2670" i="5"/>
  <c r="C2670" i="5"/>
  <c r="B2670" i="5"/>
  <c r="V2669" i="5"/>
  <c r="J2669" i="5"/>
  <c r="C2669" i="5"/>
  <c r="B2669" i="5"/>
  <c r="J2668" i="5"/>
  <c r="C2668" i="5"/>
  <c r="B2668" i="5"/>
  <c r="J2667" i="5"/>
  <c r="C2667" i="5"/>
  <c r="B2667" i="5"/>
  <c r="J2666" i="5"/>
  <c r="C2666" i="5"/>
  <c r="B2666" i="5"/>
  <c r="J2665" i="5"/>
  <c r="C2665" i="5"/>
  <c r="B2665" i="5"/>
  <c r="J2664" i="5"/>
  <c r="C2664" i="5"/>
  <c r="B2664" i="5"/>
  <c r="J2663" i="5"/>
  <c r="C2663" i="5"/>
  <c r="B2663" i="5"/>
  <c r="J2662" i="5"/>
  <c r="C2662" i="5"/>
  <c r="B2662" i="5"/>
  <c r="J2661" i="5"/>
  <c r="C2661" i="5"/>
  <c r="B2661" i="5"/>
  <c r="J2660" i="5"/>
  <c r="C2660" i="5"/>
  <c r="B2660" i="5"/>
  <c r="J2659" i="5"/>
  <c r="C2659" i="5"/>
  <c r="B2659" i="5"/>
  <c r="J2658" i="5"/>
  <c r="C2658" i="5"/>
  <c r="B2658" i="5"/>
  <c r="J2657" i="5"/>
  <c r="C2657" i="5"/>
  <c r="B2657" i="5"/>
  <c r="J2656" i="5"/>
  <c r="C2656" i="5"/>
  <c r="B2656" i="5"/>
  <c r="V2655" i="5"/>
  <c r="J2655" i="5"/>
  <c r="C2655" i="5"/>
  <c r="B2655" i="5"/>
  <c r="J2654" i="5"/>
  <c r="C2654" i="5"/>
  <c r="B2654" i="5"/>
  <c r="J2653" i="5"/>
  <c r="C2653" i="5"/>
  <c r="B2653" i="5"/>
  <c r="J2652" i="5"/>
  <c r="C2652" i="5"/>
  <c r="B2652" i="5"/>
  <c r="J2651" i="5"/>
  <c r="C2651" i="5"/>
  <c r="B2651" i="5"/>
  <c r="J2650" i="5"/>
  <c r="C2650" i="5"/>
  <c r="B2650" i="5"/>
  <c r="J2649" i="5"/>
  <c r="C2649" i="5"/>
  <c r="B2649" i="5"/>
  <c r="J2648" i="5"/>
  <c r="C2648" i="5"/>
  <c r="B2648" i="5"/>
  <c r="J2647" i="5"/>
  <c r="C2647" i="5"/>
  <c r="B2647" i="5"/>
  <c r="J2646" i="5"/>
  <c r="C2646" i="5"/>
  <c r="B2646" i="5"/>
  <c r="J2645" i="5"/>
  <c r="C2645" i="5"/>
  <c r="B2645" i="5"/>
  <c r="J2644" i="5"/>
  <c r="C2644" i="5"/>
  <c r="B2644" i="5"/>
  <c r="J2643" i="5"/>
  <c r="C2643" i="5"/>
  <c r="B2643" i="5"/>
  <c r="J2642" i="5"/>
  <c r="C2642" i="5"/>
  <c r="B2642" i="5"/>
  <c r="V2641" i="5"/>
  <c r="J2641" i="5"/>
  <c r="C2641" i="5"/>
  <c r="B2641" i="5"/>
  <c r="J2640" i="5"/>
  <c r="C2640" i="5"/>
  <c r="B2640" i="5"/>
  <c r="J2639" i="5"/>
  <c r="C2639" i="5"/>
  <c r="B2639" i="5"/>
  <c r="J2638" i="5"/>
  <c r="C2638" i="5"/>
  <c r="B2638" i="5"/>
  <c r="J2637" i="5"/>
  <c r="C2637" i="5"/>
  <c r="B2637" i="5"/>
  <c r="J2636" i="5"/>
  <c r="C2636" i="5"/>
  <c r="B2636" i="5"/>
  <c r="J2635" i="5"/>
  <c r="C2635" i="5"/>
  <c r="B2635" i="5"/>
  <c r="V2634" i="5"/>
  <c r="J2634" i="5"/>
  <c r="C2634" i="5"/>
  <c r="B2634" i="5"/>
  <c r="V2633" i="5"/>
  <c r="J2633" i="5"/>
  <c r="C2633" i="5"/>
  <c r="B2633" i="5"/>
  <c r="V2632" i="5"/>
  <c r="J2632" i="5"/>
  <c r="C2632" i="5"/>
  <c r="B2632" i="5"/>
  <c r="V2631" i="5"/>
  <c r="J2631" i="5"/>
  <c r="C2631" i="5"/>
  <c r="B2631" i="5"/>
  <c r="V2630" i="5"/>
  <c r="J2630" i="5"/>
  <c r="C2630" i="5"/>
  <c r="B2630" i="5"/>
  <c r="V2629" i="5"/>
  <c r="J2629" i="5"/>
  <c r="C2629" i="5"/>
  <c r="B2629" i="5"/>
  <c r="V2628" i="5"/>
  <c r="J2628" i="5"/>
  <c r="C2628" i="5"/>
  <c r="B2628" i="5"/>
  <c r="V2627" i="5"/>
  <c r="J2627" i="5"/>
  <c r="C2627" i="5"/>
  <c r="B2627" i="5"/>
  <c r="V2626" i="5"/>
  <c r="J2626" i="5"/>
  <c r="C2626" i="5"/>
  <c r="B2626" i="5"/>
  <c r="V2625" i="5"/>
  <c r="J2625" i="5"/>
  <c r="C2625" i="5"/>
  <c r="B2625" i="5"/>
  <c r="V2624" i="5"/>
  <c r="J2624" i="5"/>
  <c r="C2624" i="5"/>
  <c r="B2624" i="5"/>
  <c r="V2623" i="5"/>
  <c r="J2623" i="5"/>
  <c r="C2623" i="5"/>
  <c r="B2623" i="5"/>
  <c r="V2622" i="5"/>
  <c r="J2622" i="5"/>
  <c r="C2622" i="5"/>
  <c r="B2622" i="5"/>
  <c r="V2621" i="5"/>
  <c r="J2621" i="5"/>
  <c r="C2621" i="5"/>
  <c r="B2621" i="5"/>
  <c r="V2620" i="5"/>
  <c r="J2620" i="5"/>
  <c r="C2620" i="5"/>
  <c r="B2620" i="5"/>
  <c r="V2619" i="5"/>
  <c r="J2619" i="5"/>
  <c r="C2619" i="5"/>
  <c r="B2619" i="5"/>
  <c r="V2618" i="5"/>
  <c r="J2618" i="5"/>
  <c r="C2618" i="5"/>
  <c r="B2618" i="5"/>
  <c r="V2617" i="5"/>
  <c r="J2617" i="5"/>
  <c r="C2617" i="5"/>
  <c r="B2617" i="5"/>
  <c r="V2616" i="5"/>
  <c r="J2616" i="5"/>
  <c r="C2616" i="5"/>
  <c r="B2616" i="5"/>
  <c r="V2615" i="5"/>
  <c r="J2615" i="5"/>
  <c r="C2615" i="5"/>
  <c r="B2615" i="5"/>
  <c r="V2614" i="5"/>
  <c r="J2614" i="5"/>
  <c r="C2614" i="5"/>
  <c r="B2614" i="5"/>
  <c r="V2613" i="5"/>
  <c r="J2613" i="5"/>
  <c r="C2613" i="5"/>
  <c r="B2613" i="5"/>
  <c r="V2612" i="5"/>
  <c r="J2612" i="5"/>
  <c r="C2612" i="5"/>
  <c r="B2612" i="5"/>
  <c r="V2611" i="5"/>
  <c r="J2611" i="5"/>
  <c r="C2611" i="5"/>
  <c r="B2611" i="5"/>
  <c r="V2610" i="5"/>
  <c r="J2610" i="5"/>
  <c r="C2610" i="5"/>
  <c r="B2610" i="5"/>
  <c r="V2609" i="5"/>
  <c r="J2609" i="5"/>
  <c r="C2609" i="5"/>
  <c r="B2609" i="5"/>
  <c r="V2608" i="5"/>
  <c r="J2608" i="5"/>
  <c r="C2608" i="5"/>
  <c r="B2608" i="5"/>
  <c r="V2607" i="5"/>
  <c r="J2607" i="5"/>
  <c r="C2607" i="5"/>
  <c r="B2607" i="5"/>
  <c r="V2606" i="5"/>
  <c r="J2606" i="5"/>
  <c r="C2606" i="5"/>
  <c r="B2606" i="5"/>
  <c r="V2605" i="5"/>
  <c r="J2605" i="5"/>
  <c r="C2605" i="5"/>
  <c r="B2605" i="5"/>
  <c r="V2604" i="5"/>
  <c r="J2604" i="5"/>
  <c r="C2604" i="5"/>
  <c r="B2604" i="5"/>
  <c r="V2603" i="5"/>
  <c r="J2603" i="5"/>
  <c r="C2603" i="5"/>
  <c r="B2603" i="5"/>
  <c r="V2602" i="5"/>
  <c r="J2602" i="5"/>
  <c r="C2602" i="5"/>
  <c r="B2602" i="5"/>
  <c r="V2601" i="5"/>
  <c r="J2601" i="5"/>
  <c r="C2601" i="5"/>
  <c r="B2601" i="5"/>
  <c r="V2600" i="5"/>
  <c r="J2600" i="5"/>
  <c r="C2600" i="5"/>
  <c r="B2600" i="5"/>
  <c r="V2599" i="5"/>
  <c r="J2599" i="5"/>
  <c r="C2599" i="5"/>
  <c r="B2599" i="5"/>
  <c r="V2598" i="5"/>
  <c r="J2598" i="5"/>
  <c r="C2598" i="5"/>
  <c r="B2598" i="5"/>
  <c r="V2597" i="5"/>
  <c r="J2597" i="5"/>
  <c r="C2597" i="5"/>
  <c r="B2597" i="5"/>
  <c r="V2596" i="5"/>
  <c r="J2596" i="5"/>
  <c r="C2596" i="5"/>
  <c r="B2596" i="5"/>
  <c r="V2595" i="5"/>
  <c r="J2595" i="5"/>
  <c r="C2595" i="5"/>
  <c r="B2595" i="5"/>
  <c r="V2594" i="5"/>
  <c r="J2594" i="5"/>
  <c r="C2594" i="5"/>
  <c r="B2594" i="5"/>
  <c r="V2593" i="5"/>
  <c r="J2593" i="5"/>
  <c r="C2593" i="5"/>
  <c r="B2593" i="5"/>
  <c r="V2592" i="5"/>
  <c r="J2592" i="5"/>
  <c r="C2592" i="5"/>
  <c r="B2592" i="5"/>
  <c r="V2591" i="5"/>
  <c r="J2591" i="5"/>
  <c r="C2591" i="5"/>
  <c r="B2591" i="5"/>
  <c r="V2590" i="5"/>
  <c r="J2590" i="5"/>
  <c r="C2590" i="5"/>
  <c r="B2590" i="5"/>
  <c r="V2589" i="5"/>
  <c r="J2589" i="5"/>
  <c r="C2589" i="5"/>
  <c r="B2589" i="5"/>
  <c r="V2588" i="5"/>
  <c r="J2588" i="5"/>
  <c r="C2588" i="5"/>
  <c r="B2588" i="5"/>
  <c r="V2587" i="5"/>
  <c r="J2587" i="5"/>
  <c r="C2587" i="5"/>
  <c r="B2587" i="5"/>
  <c r="J2586" i="5"/>
  <c r="C2586" i="5"/>
  <c r="B2586" i="5"/>
  <c r="J2585" i="5"/>
  <c r="C2585" i="5"/>
  <c r="B2585" i="5"/>
  <c r="J2584" i="5"/>
  <c r="C2584" i="5"/>
  <c r="B2584" i="5"/>
  <c r="J2583" i="5"/>
  <c r="C2583" i="5"/>
  <c r="B2583" i="5"/>
  <c r="J2582" i="5"/>
  <c r="C2582" i="5"/>
  <c r="B2582" i="5"/>
  <c r="J2581" i="5"/>
  <c r="C2581" i="5"/>
  <c r="B2581" i="5"/>
  <c r="J2580" i="5"/>
  <c r="C2580" i="5"/>
  <c r="B2580" i="5"/>
  <c r="J2579" i="5"/>
  <c r="C2579" i="5"/>
  <c r="B2579" i="5"/>
  <c r="V2578" i="5"/>
  <c r="J2578" i="5"/>
  <c r="C2578" i="5"/>
  <c r="B2578" i="5"/>
  <c r="J2577" i="5"/>
  <c r="C2577" i="5"/>
  <c r="B2577" i="5"/>
  <c r="V2576" i="5"/>
  <c r="J2576" i="5"/>
  <c r="C2576" i="5"/>
  <c r="B2576" i="5"/>
  <c r="J2575" i="5"/>
  <c r="C2575" i="5"/>
  <c r="B2575" i="5"/>
  <c r="V2574" i="5"/>
  <c r="J2574" i="5"/>
  <c r="C2574" i="5"/>
  <c r="B2574" i="5"/>
  <c r="J2573" i="5"/>
  <c r="C2573" i="5"/>
  <c r="B2573" i="5"/>
  <c r="J2572" i="5"/>
  <c r="C2572" i="5"/>
  <c r="B2572" i="5"/>
  <c r="J2571" i="5"/>
  <c r="C2571" i="5"/>
  <c r="B2571" i="5"/>
  <c r="J2570" i="5"/>
  <c r="C2570" i="5"/>
  <c r="B2570" i="5"/>
  <c r="J2569" i="5"/>
  <c r="C2569" i="5"/>
  <c r="B2569" i="5"/>
  <c r="J2568" i="5"/>
  <c r="C2568" i="5"/>
  <c r="B2568" i="5"/>
  <c r="J2567" i="5"/>
  <c r="C2567" i="5"/>
  <c r="B2567" i="5"/>
  <c r="J2566" i="5"/>
  <c r="C2566" i="5"/>
  <c r="B2566" i="5"/>
  <c r="J2565" i="5"/>
  <c r="C2565" i="5"/>
  <c r="B2565" i="5"/>
  <c r="J2564" i="5"/>
  <c r="C2564" i="5"/>
  <c r="B2564" i="5"/>
  <c r="J2563" i="5"/>
  <c r="C2563" i="5"/>
  <c r="B2563" i="5"/>
  <c r="V2562" i="5"/>
  <c r="J2562" i="5"/>
  <c r="C2562" i="5"/>
  <c r="B2562" i="5"/>
  <c r="V2561" i="5"/>
  <c r="J2561" i="5"/>
  <c r="C2561" i="5"/>
  <c r="B2561" i="5"/>
  <c r="J2560" i="5"/>
  <c r="C2560" i="5"/>
  <c r="B2560" i="5"/>
  <c r="J2559" i="5"/>
  <c r="C2559" i="5"/>
  <c r="B2559" i="5"/>
  <c r="J2558" i="5"/>
  <c r="C2558" i="5"/>
  <c r="B2558" i="5"/>
  <c r="J2557" i="5"/>
  <c r="C2557" i="5"/>
  <c r="B2557" i="5"/>
  <c r="J2556" i="5"/>
  <c r="C2556" i="5"/>
  <c r="B2556" i="5"/>
  <c r="J2555" i="5"/>
  <c r="C2555" i="5"/>
  <c r="B2555" i="5"/>
  <c r="J2554" i="5"/>
  <c r="C2554" i="5"/>
  <c r="B2554" i="5"/>
  <c r="J2553" i="5"/>
  <c r="C2553" i="5"/>
  <c r="B2553" i="5"/>
  <c r="V2552" i="5"/>
  <c r="J2552" i="5"/>
  <c r="C2552" i="5"/>
  <c r="B2552" i="5"/>
  <c r="J2551" i="5"/>
  <c r="C2551" i="5"/>
  <c r="B2551" i="5"/>
  <c r="V2550" i="5"/>
  <c r="J2550" i="5"/>
  <c r="C2550" i="5"/>
  <c r="B2550" i="5"/>
  <c r="J2549" i="5"/>
  <c r="C2549" i="5"/>
  <c r="B2549" i="5"/>
  <c r="J2548" i="5"/>
  <c r="C2548" i="5"/>
  <c r="B2548" i="5"/>
  <c r="V2547" i="5"/>
  <c r="J2547" i="5"/>
  <c r="C2547" i="5"/>
  <c r="B2547" i="5"/>
  <c r="J2546" i="5"/>
  <c r="C2546" i="5"/>
  <c r="B2546" i="5"/>
  <c r="V2545" i="5"/>
  <c r="J2545" i="5"/>
  <c r="C2545" i="5"/>
  <c r="B2545" i="5"/>
  <c r="J2544" i="5"/>
  <c r="C2544" i="5"/>
  <c r="B2544" i="5"/>
  <c r="J2543" i="5"/>
  <c r="C2543" i="5"/>
  <c r="B2543" i="5"/>
  <c r="J2542" i="5"/>
  <c r="C2542" i="5"/>
  <c r="B2542" i="5"/>
  <c r="V2541" i="5"/>
  <c r="J2541" i="5"/>
  <c r="C2541" i="5"/>
  <c r="B2541" i="5"/>
  <c r="J2540" i="5"/>
  <c r="C2540" i="5"/>
  <c r="B2540" i="5"/>
  <c r="V2539" i="5"/>
  <c r="J2539" i="5"/>
  <c r="C2539" i="5"/>
  <c r="B2539" i="5"/>
  <c r="J2538" i="5"/>
  <c r="C2538" i="5"/>
  <c r="B2538" i="5"/>
  <c r="J2537" i="5"/>
  <c r="C2537" i="5"/>
  <c r="B2537" i="5"/>
  <c r="J2536" i="5"/>
  <c r="C2536" i="5"/>
  <c r="B2536" i="5"/>
  <c r="V2535" i="5"/>
  <c r="J2535" i="5"/>
  <c r="C2535" i="5"/>
  <c r="B2535" i="5"/>
  <c r="J2534" i="5"/>
  <c r="C2534" i="5"/>
  <c r="B2534" i="5"/>
  <c r="V2533" i="5"/>
  <c r="J2533" i="5"/>
  <c r="C2533" i="5"/>
  <c r="B2533" i="5"/>
  <c r="J2532" i="5"/>
  <c r="C2532" i="5"/>
  <c r="B2532" i="5"/>
  <c r="V2531" i="5"/>
  <c r="J2531" i="5"/>
  <c r="C2531" i="5"/>
  <c r="B2531" i="5"/>
  <c r="J2530" i="5"/>
  <c r="C2530" i="5"/>
  <c r="B2530" i="5"/>
  <c r="V2529" i="5"/>
  <c r="J2529" i="5"/>
  <c r="C2529" i="5"/>
  <c r="B2529" i="5"/>
  <c r="J2528" i="5"/>
  <c r="C2528" i="5"/>
  <c r="B2528" i="5"/>
  <c r="J2527" i="5"/>
  <c r="C2527" i="5"/>
  <c r="B2527" i="5"/>
  <c r="V2526" i="5"/>
  <c r="J2526" i="5"/>
  <c r="C2526" i="5"/>
  <c r="B2526" i="5"/>
  <c r="J2525" i="5"/>
  <c r="C2525" i="5"/>
  <c r="B2525" i="5"/>
  <c r="V2524" i="5"/>
  <c r="J2524" i="5"/>
  <c r="C2524" i="5"/>
  <c r="B2524" i="5"/>
  <c r="J2523" i="5"/>
  <c r="C2523" i="5"/>
  <c r="B2523" i="5"/>
  <c r="J2522" i="5"/>
  <c r="C2522" i="5"/>
  <c r="B2522" i="5"/>
  <c r="V2521" i="5"/>
  <c r="J2521" i="5"/>
  <c r="C2521" i="5"/>
  <c r="B2521" i="5"/>
  <c r="J2520" i="5"/>
  <c r="C2520" i="5"/>
  <c r="B2520" i="5"/>
  <c r="V2519" i="5"/>
  <c r="J2519" i="5"/>
  <c r="C2519" i="5"/>
  <c r="B2519" i="5"/>
  <c r="J2518" i="5"/>
  <c r="C2518" i="5"/>
  <c r="B2518" i="5"/>
  <c r="J2517" i="5"/>
  <c r="C2517" i="5"/>
  <c r="B2517" i="5"/>
  <c r="J2516" i="5"/>
  <c r="C2516" i="5"/>
  <c r="B2516" i="5"/>
  <c r="J2515" i="5"/>
  <c r="C2515" i="5"/>
  <c r="B2515" i="5"/>
  <c r="J2514" i="5"/>
  <c r="C2514" i="5"/>
  <c r="B2514" i="5"/>
  <c r="J2513" i="5"/>
  <c r="C2513" i="5"/>
  <c r="B2513" i="5"/>
  <c r="V2512" i="5"/>
  <c r="J2512" i="5"/>
  <c r="C2512" i="5"/>
  <c r="B2512" i="5"/>
  <c r="J2511" i="5"/>
  <c r="C2511" i="5"/>
  <c r="B2511" i="5"/>
  <c r="V2510" i="5"/>
  <c r="J2510" i="5"/>
  <c r="C2510" i="5"/>
  <c r="B2510" i="5"/>
  <c r="J2509" i="5"/>
  <c r="C2509" i="5"/>
  <c r="B2509" i="5"/>
  <c r="J2508" i="5"/>
  <c r="C2508" i="5"/>
  <c r="B2508" i="5"/>
  <c r="J2507" i="5"/>
  <c r="C2507" i="5"/>
  <c r="B2507" i="5"/>
  <c r="V2506" i="5"/>
  <c r="J2506" i="5"/>
  <c r="C2506" i="5"/>
  <c r="B2506" i="5"/>
  <c r="J2505" i="5"/>
  <c r="C2505" i="5"/>
  <c r="B2505" i="5"/>
  <c r="V2504" i="5"/>
  <c r="J2504" i="5"/>
  <c r="C2504" i="5"/>
  <c r="B2504" i="5"/>
  <c r="J2503" i="5"/>
  <c r="C2503" i="5"/>
  <c r="B2503" i="5"/>
  <c r="V2502" i="5"/>
  <c r="J2502" i="5"/>
  <c r="C2502" i="5"/>
  <c r="B2502" i="5"/>
  <c r="J2501" i="5"/>
  <c r="C2501" i="5"/>
  <c r="B2501" i="5"/>
  <c r="V2500" i="5"/>
  <c r="J2500" i="5"/>
  <c r="C2500" i="5"/>
  <c r="B2500" i="5"/>
  <c r="J2499" i="5"/>
  <c r="C2499" i="5"/>
  <c r="B2499" i="5"/>
  <c r="J2498" i="5"/>
  <c r="C2498" i="5"/>
  <c r="B2498" i="5"/>
  <c r="J2497" i="5"/>
  <c r="C2497" i="5"/>
  <c r="B2497" i="5"/>
  <c r="J2496" i="5"/>
  <c r="C2496" i="5"/>
  <c r="B2496" i="5"/>
  <c r="J2495" i="5"/>
  <c r="C2495" i="5"/>
  <c r="B2495" i="5"/>
  <c r="J2494" i="5"/>
  <c r="C2494" i="5"/>
  <c r="B2494" i="5"/>
  <c r="J2493" i="5"/>
  <c r="C2493" i="5"/>
  <c r="B2493" i="5"/>
  <c r="J2492" i="5"/>
  <c r="C2492" i="5"/>
  <c r="B2492" i="5"/>
  <c r="V2491" i="5"/>
  <c r="J2491" i="5"/>
  <c r="C2491" i="5"/>
  <c r="B2491" i="5"/>
  <c r="V2490" i="5"/>
  <c r="J2490" i="5"/>
  <c r="C2490" i="5"/>
  <c r="B2490" i="5"/>
  <c r="J2489" i="5"/>
  <c r="C2489" i="5"/>
  <c r="B2489" i="5"/>
  <c r="J2488" i="5"/>
  <c r="C2488" i="5"/>
  <c r="B2488" i="5"/>
  <c r="J2487" i="5"/>
  <c r="C2487" i="5"/>
  <c r="B2487" i="5"/>
  <c r="J2486" i="5"/>
  <c r="C2486" i="5"/>
  <c r="B2486" i="5"/>
  <c r="J2485" i="5"/>
  <c r="C2485" i="5"/>
  <c r="B2485" i="5"/>
  <c r="J2484" i="5"/>
  <c r="C2484" i="5"/>
  <c r="B2484" i="5"/>
  <c r="J2483" i="5"/>
  <c r="C2483" i="5"/>
  <c r="B2483" i="5"/>
  <c r="V2482" i="5"/>
  <c r="J2482" i="5"/>
  <c r="C2482" i="5"/>
  <c r="B2482" i="5"/>
  <c r="J2481" i="5"/>
  <c r="C2481" i="5"/>
  <c r="B2481" i="5"/>
  <c r="V2480" i="5"/>
  <c r="J2480" i="5"/>
  <c r="C2480" i="5"/>
  <c r="B2480" i="5"/>
  <c r="J2479" i="5"/>
  <c r="C2479" i="5"/>
  <c r="B2479" i="5"/>
  <c r="J2478" i="5"/>
  <c r="C2478" i="5"/>
  <c r="B2478" i="5"/>
  <c r="J2477" i="5"/>
  <c r="C2477" i="5"/>
  <c r="B2477" i="5"/>
  <c r="J2476" i="5"/>
  <c r="C2476" i="5"/>
  <c r="B2476" i="5"/>
  <c r="V2475" i="5"/>
  <c r="J2475" i="5"/>
  <c r="C2475" i="5"/>
  <c r="B2475" i="5"/>
  <c r="J2474" i="5"/>
  <c r="C2474" i="5"/>
  <c r="B2474" i="5"/>
  <c r="V2473" i="5"/>
  <c r="J2473" i="5"/>
  <c r="C2473" i="5"/>
  <c r="B2473" i="5"/>
  <c r="J2472" i="5"/>
  <c r="C2472" i="5"/>
  <c r="B2472" i="5"/>
  <c r="J2471" i="5"/>
  <c r="C2471" i="5"/>
  <c r="B2471" i="5"/>
  <c r="J2470" i="5"/>
  <c r="C2470" i="5"/>
  <c r="B2470" i="5"/>
  <c r="J2469" i="5"/>
  <c r="C2469" i="5"/>
  <c r="B2469" i="5"/>
  <c r="J2468" i="5"/>
  <c r="C2468" i="5"/>
  <c r="B2468" i="5"/>
  <c r="V2467" i="5"/>
  <c r="J2467" i="5"/>
  <c r="C2467" i="5"/>
  <c r="B2467" i="5"/>
  <c r="J2466" i="5"/>
  <c r="C2466" i="5"/>
  <c r="B2466" i="5"/>
  <c r="J2465" i="5"/>
  <c r="C2465" i="5"/>
  <c r="B2465" i="5"/>
  <c r="J2464" i="5"/>
  <c r="C2464" i="5"/>
  <c r="B2464" i="5"/>
  <c r="J2463" i="5"/>
  <c r="C2463" i="5"/>
  <c r="B2463" i="5"/>
  <c r="J2462" i="5"/>
  <c r="C2462" i="5"/>
  <c r="B2462" i="5"/>
  <c r="J2461" i="5"/>
  <c r="C2461" i="5"/>
  <c r="B2461" i="5"/>
  <c r="J2460" i="5"/>
  <c r="C2460" i="5"/>
  <c r="B2460" i="5"/>
  <c r="V2459" i="5"/>
  <c r="J2459" i="5"/>
  <c r="C2459" i="5"/>
  <c r="B2459" i="5"/>
  <c r="J2458" i="5"/>
  <c r="C2458" i="5"/>
  <c r="B2458" i="5"/>
  <c r="J2457" i="5"/>
  <c r="C2457" i="5"/>
  <c r="B2457" i="5"/>
  <c r="J2456" i="5"/>
  <c r="C2456" i="5"/>
  <c r="B2456" i="5"/>
  <c r="V2455" i="5"/>
  <c r="J2455" i="5"/>
  <c r="C2455" i="5"/>
  <c r="B2455" i="5"/>
  <c r="J2454" i="5"/>
  <c r="C2454" i="5"/>
  <c r="B2454" i="5"/>
  <c r="J2453" i="5"/>
  <c r="C2453" i="5"/>
  <c r="B2453" i="5"/>
  <c r="J2452" i="5"/>
  <c r="C2452" i="5"/>
  <c r="B2452" i="5"/>
  <c r="J2451" i="5"/>
  <c r="C2451" i="5"/>
  <c r="B2451" i="5"/>
  <c r="J2450" i="5"/>
  <c r="C2450" i="5"/>
  <c r="B2450" i="5"/>
  <c r="J2449" i="5"/>
  <c r="C2449" i="5"/>
  <c r="B2449" i="5"/>
  <c r="J2448" i="5"/>
  <c r="C2448" i="5"/>
  <c r="B2448" i="5"/>
  <c r="J2447" i="5"/>
  <c r="C2447" i="5"/>
  <c r="B2447" i="5"/>
  <c r="J2446" i="5"/>
  <c r="C2446" i="5"/>
  <c r="B2446" i="5"/>
  <c r="V2445" i="5"/>
  <c r="J2445" i="5"/>
  <c r="C2445" i="5"/>
  <c r="B2445" i="5"/>
  <c r="V2444" i="5"/>
  <c r="J2444" i="5"/>
  <c r="C2444" i="5"/>
  <c r="B2444" i="5"/>
  <c r="J2443" i="5"/>
  <c r="C2443" i="5"/>
  <c r="B2443" i="5"/>
  <c r="J2442" i="5"/>
  <c r="C2442" i="5"/>
  <c r="B2442" i="5"/>
  <c r="J2441" i="5"/>
  <c r="C2441" i="5"/>
  <c r="B2441" i="5"/>
  <c r="V2440" i="5"/>
  <c r="J2440" i="5"/>
  <c r="C2440" i="5"/>
  <c r="B2440" i="5"/>
  <c r="V2439" i="5"/>
  <c r="J2439" i="5"/>
  <c r="C2439" i="5"/>
  <c r="B2439" i="5"/>
  <c r="J2438" i="5"/>
  <c r="C2438" i="5"/>
  <c r="B2438" i="5"/>
  <c r="V2437" i="5"/>
  <c r="J2437" i="5"/>
  <c r="C2437" i="5"/>
  <c r="B2437" i="5"/>
  <c r="V2436" i="5"/>
  <c r="J2436" i="5"/>
  <c r="C2436" i="5"/>
  <c r="B2436" i="5"/>
  <c r="J2435" i="5"/>
  <c r="C2435" i="5"/>
  <c r="B2435" i="5"/>
  <c r="J2434" i="5"/>
  <c r="C2434" i="5"/>
  <c r="B2434" i="5"/>
  <c r="J2433" i="5"/>
  <c r="C2433" i="5"/>
  <c r="B2433" i="5"/>
  <c r="J2432" i="5"/>
  <c r="C2432" i="5"/>
  <c r="B2432" i="5"/>
  <c r="J2431" i="5"/>
  <c r="C2431" i="5"/>
  <c r="B2431" i="5"/>
  <c r="J2430" i="5"/>
  <c r="C2430" i="5"/>
  <c r="B2430" i="5"/>
  <c r="J2429" i="5"/>
  <c r="C2429" i="5"/>
  <c r="B2429" i="5"/>
  <c r="J2428" i="5"/>
  <c r="C2428" i="5"/>
  <c r="B2428" i="5"/>
  <c r="V2427" i="5"/>
  <c r="J2427" i="5"/>
  <c r="C2427" i="5"/>
  <c r="B2427" i="5"/>
  <c r="V2426" i="5"/>
  <c r="J2426" i="5"/>
  <c r="C2426" i="5"/>
  <c r="B2426" i="5"/>
  <c r="J2425" i="5"/>
  <c r="C2425" i="5"/>
  <c r="B2425" i="5"/>
  <c r="V2424" i="5"/>
  <c r="J2424" i="5"/>
  <c r="C2424" i="5"/>
  <c r="B2424" i="5"/>
  <c r="V2423" i="5"/>
  <c r="J2423" i="5"/>
  <c r="C2423" i="5"/>
  <c r="B2423" i="5"/>
  <c r="J2422" i="5"/>
  <c r="C2422" i="5"/>
  <c r="B2422" i="5"/>
  <c r="J2421" i="5"/>
  <c r="C2421" i="5"/>
  <c r="B2421" i="5"/>
  <c r="J2420" i="5"/>
  <c r="C2420" i="5"/>
  <c r="B2420" i="5"/>
  <c r="J2419" i="5"/>
  <c r="C2419" i="5"/>
  <c r="B2419" i="5"/>
  <c r="J2418" i="5"/>
  <c r="C2418" i="5"/>
  <c r="B2418" i="5"/>
  <c r="J2417" i="5"/>
  <c r="C2417" i="5"/>
  <c r="B2417" i="5"/>
  <c r="V2416" i="5"/>
  <c r="J2416" i="5"/>
  <c r="C2416" i="5"/>
  <c r="B2416" i="5"/>
  <c r="V2415" i="5"/>
  <c r="J2415" i="5"/>
  <c r="C2415" i="5"/>
  <c r="B2415" i="5"/>
  <c r="J2414" i="5"/>
  <c r="C2414" i="5"/>
  <c r="B2414" i="5"/>
  <c r="V2413" i="5"/>
  <c r="J2413" i="5"/>
  <c r="C2413" i="5"/>
  <c r="B2413" i="5"/>
  <c r="V2412" i="5"/>
  <c r="J2412" i="5"/>
  <c r="C2412" i="5"/>
  <c r="B2412" i="5"/>
  <c r="J2411" i="5"/>
  <c r="C2411" i="5"/>
  <c r="B2411" i="5"/>
  <c r="J2410" i="5"/>
  <c r="C2410" i="5"/>
  <c r="B2410" i="5"/>
  <c r="J2409" i="5"/>
  <c r="C2409" i="5"/>
  <c r="B2409" i="5"/>
  <c r="J2408" i="5"/>
  <c r="C2408" i="5"/>
  <c r="B2408" i="5"/>
  <c r="J2407" i="5"/>
  <c r="C2407" i="5"/>
  <c r="B2407" i="5"/>
  <c r="J2406" i="5"/>
  <c r="C2406" i="5"/>
  <c r="B2406" i="5"/>
  <c r="J2405" i="5"/>
  <c r="C2405" i="5"/>
  <c r="B2405" i="5"/>
  <c r="J2404" i="5"/>
  <c r="C2404" i="5"/>
  <c r="B2404" i="5"/>
  <c r="J2403" i="5"/>
  <c r="C2403" i="5"/>
  <c r="B2403" i="5"/>
  <c r="J2402" i="5"/>
  <c r="C2402" i="5"/>
  <c r="B2402" i="5"/>
  <c r="J2401" i="5"/>
  <c r="C2401" i="5"/>
  <c r="B2401" i="5"/>
  <c r="V2400" i="5"/>
  <c r="J2400" i="5"/>
  <c r="C2400" i="5"/>
  <c r="B2400" i="5"/>
  <c r="V2399" i="5"/>
  <c r="J2399" i="5"/>
  <c r="C2399" i="5"/>
  <c r="B2399" i="5"/>
  <c r="J2398" i="5"/>
  <c r="C2398" i="5"/>
  <c r="B2398" i="5"/>
  <c r="J2397" i="5"/>
  <c r="C2397" i="5"/>
  <c r="B2397" i="5"/>
  <c r="J2396" i="5"/>
  <c r="C2396" i="5"/>
  <c r="B2396" i="5"/>
  <c r="J2395" i="5"/>
  <c r="C2395" i="5"/>
  <c r="B2395" i="5"/>
  <c r="J2394" i="5"/>
  <c r="C2394" i="5"/>
  <c r="B2394" i="5"/>
  <c r="J2393" i="5"/>
  <c r="C2393" i="5"/>
  <c r="B2393" i="5"/>
  <c r="J2392" i="5"/>
  <c r="C2392" i="5"/>
  <c r="B2392" i="5"/>
  <c r="J2391" i="5"/>
  <c r="C2391" i="5"/>
  <c r="B2391" i="5"/>
  <c r="V2390" i="5"/>
  <c r="J2390" i="5"/>
  <c r="C2390" i="5"/>
  <c r="B2390" i="5"/>
  <c r="V2389" i="5"/>
  <c r="J2389" i="5"/>
  <c r="C2389" i="5"/>
  <c r="B2389" i="5"/>
  <c r="J2388" i="5"/>
  <c r="C2388" i="5"/>
  <c r="B2388" i="5"/>
  <c r="J2387" i="5"/>
  <c r="C2387" i="5"/>
  <c r="B2387" i="5"/>
  <c r="V2386" i="5"/>
  <c r="J2386" i="5"/>
  <c r="C2386" i="5"/>
  <c r="B2386" i="5"/>
  <c r="V2385" i="5"/>
  <c r="J2385" i="5"/>
  <c r="C2385" i="5"/>
  <c r="B2385" i="5"/>
  <c r="J2384" i="5"/>
  <c r="C2384" i="5"/>
  <c r="B2384" i="5"/>
  <c r="J2383" i="5"/>
  <c r="C2383" i="5"/>
  <c r="B2383" i="5"/>
  <c r="V2382" i="5"/>
  <c r="J2382" i="5"/>
  <c r="C2382" i="5"/>
  <c r="B2382" i="5"/>
  <c r="V2381" i="5"/>
  <c r="J2381" i="5"/>
  <c r="C2381" i="5"/>
  <c r="B2381" i="5"/>
  <c r="J2380" i="5"/>
  <c r="C2380" i="5"/>
  <c r="B2380" i="5"/>
  <c r="J2379" i="5"/>
  <c r="C2379" i="5"/>
  <c r="B2379" i="5"/>
  <c r="J2378" i="5"/>
  <c r="C2378" i="5"/>
  <c r="B2378" i="5"/>
  <c r="J2377" i="5"/>
  <c r="C2377" i="5"/>
  <c r="B2377" i="5"/>
  <c r="V2376" i="5"/>
  <c r="J2376" i="5"/>
  <c r="C2376" i="5"/>
  <c r="B2376" i="5"/>
  <c r="V2375" i="5"/>
  <c r="J2375" i="5"/>
  <c r="C2375" i="5"/>
  <c r="B2375" i="5"/>
  <c r="J2374" i="5"/>
  <c r="C2374" i="5"/>
  <c r="B2374" i="5"/>
  <c r="J2373" i="5"/>
  <c r="C2373" i="5"/>
  <c r="B2373" i="5"/>
  <c r="J2372" i="5"/>
  <c r="C2372" i="5"/>
  <c r="B2372" i="5"/>
  <c r="J2371" i="5"/>
  <c r="C2371" i="5"/>
  <c r="B2371" i="5"/>
  <c r="J2370" i="5"/>
  <c r="C2370" i="5"/>
  <c r="B2370" i="5"/>
  <c r="V2369" i="5"/>
  <c r="J2369" i="5"/>
  <c r="C2369" i="5"/>
  <c r="B2369" i="5"/>
  <c r="J2368" i="5"/>
  <c r="C2368" i="5"/>
  <c r="B2368" i="5"/>
  <c r="J2367" i="5"/>
  <c r="C2367" i="5"/>
  <c r="B2367" i="5"/>
  <c r="J2366" i="5"/>
  <c r="C2366" i="5"/>
  <c r="B2366" i="5"/>
  <c r="J2365" i="5"/>
  <c r="C2365" i="5"/>
  <c r="B2365" i="5"/>
  <c r="J2364" i="5"/>
  <c r="C2364" i="5"/>
  <c r="B2364" i="5"/>
  <c r="J2363" i="5"/>
  <c r="C2363" i="5"/>
  <c r="B2363" i="5"/>
  <c r="J2362" i="5"/>
  <c r="C2362" i="5"/>
  <c r="B2362" i="5"/>
  <c r="J2361" i="5"/>
  <c r="C2361" i="5"/>
  <c r="B2361" i="5"/>
  <c r="J2360" i="5"/>
  <c r="C2360" i="5"/>
  <c r="B2360" i="5"/>
  <c r="J2359" i="5"/>
  <c r="C2359" i="5"/>
  <c r="B2359" i="5"/>
  <c r="V2358" i="5"/>
  <c r="J2358" i="5"/>
  <c r="C2358" i="5"/>
  <c r="B2358" i="5"/>
  <c r="V2357" i="5"/>
  <c r="J2357" i="5"/>
  <c r="C2357" i="5"/>
  <c r="B2357" i="5"/>
  <c r="J2356" i="5"/>
  <c r="C2356" i="5"/>
  <c r="B2356" i="5"/>
  <c r="J2355" i="5"/>
  <c r="C2355" i="5"/>
  <c r="B2355" i="5"/>
  <c r="V2354" i="5"/>
  <c r="J2354" i="5"/>
  <c r="C2354" i="5"/>
  <c r="B2354" i="5"/>
  <c r="V2353" i="5"/>
  <c r="J2353" i="5"/>
  <c r="C2353" i="5"/>
  <c r="B2353" i="5"/>
  <c r="J2352" i="5"/>
  <c r="C2352" i="5"/>
  <c r="B2352" i="5"/>
  <c r="J2351" i="5"/>
  <c r="C2351" i="5"/>
  <c r="B2351" i="5"/>
  <c r="J2350" i="5"/>
  <c r="C2350" i="5"/>
  <c r="B2350" i="5"/>
  <c r="J2349" i="5"/>
  <c r="C2349" i="5"/>
  <c r="B2349" i="5"/>
  <c r="J2348" i="5"/>
  <c r="C2348" i="5"/>
  <c r="B2348" i="5"/>
  <c r="V2347" i="5"/>
  <c r="J2347" i="5"/>
  <c r="C2347" i="5"/>
  <c r="B2347" i="5"/>
  <c r="V2346" i="5"/>
  <c r="J2346" i="5"/>
  <c r="C2346" i="5"/>
  <c r="B2346" i="5"/>
  <c r="J2345" i="5"/>
  <c r="C2345" i="5"/>
  <c r="B2345" i="5"/>
  <c r="J2344" i="5"/>
  <c r="C2344" i="5"/>
  <c r="B2344" i="5"/>
  <c r="J2343" i="5"/>
  <c r="C2343" i="5"/>
  <c r="B2343" i="5"/>
  <c r="J2342" i="5"/>
  <c r="C2342" i="5"/>
  <c r="B2342" i="5"/>
  <c r="J2341" i="5"/>
  <c r="C2341" i="5"/>
  <c r="B2341" i="5"/>
  <c r="J2340" i="5"/>
  <c r="C2340" i="5"/>
  <c r="B2340" i="5"/>
  <c r="V2339" i="5"/>
  <c r="J2339" i="5"/>
  <c r="C2339" i="5"/>
  <c r="B2339" i="5"/>
  <c r="V2338" i="5"/>
  <c r="J2338" i="5"/>
  <c r="C2338" i="5"/>
  <c r="B2338" i="5"/>
  <c r="J2337" i="5"/>
  <c r="C2337" i="5"/>
  <c r="B2337" i="5"/>
  <c r="J2336" i="5"/>
  <c r="C2336" i="5"/>
  <c r="B2336" i="5"/>
  <c r="V2335" i="5"/>
  <c r="J2335" i="5"/>
  <c r="C2335" i="5"/>
  <c r="B2335" i="5"/>
  <c r="V2334" i="5"/>
  <c r="J2334" i="5"/>
  <c r="C2334" i="5"/>
  <c r="B2334" i="5"/>
  <c r="J2333" i="5"/>
  <c r="C2333" i="5"/>
  <c r="B2333" i="5"/>
  <c r="J2332" i="5"/>
  <c r="C2332" i="5"/>
  <c r="B2332" i="5"/>
  <c r="J2331" i="5"/>
  <c r="C2331" i="5"/>
  <c r="B2331" i="5"/>
  <c r="V2330" i="5"/>
  <c r="J2330" i="5"/>
  <c r="C2330" i="5"/>
  <c r="B2330" i="5"/>
  <c r="V2329" i="5"/>
  <c r="J2329" i="5"/>
  <c r="C2329" i="5"/>
  <c r="B2329" i="5"/>
  <c r="J2328" i="5"/>
  <c r="C2328" i="5"/>
  <c r="B2328" i="5"/>
  <c r="J2327" i="5"/>
  <c r="C2327" i="5"/>
  <c r="B2327" i="5"/>
  <c r="J2326" i="5"/>
  <c r="C2326" i="5"/>
  <c r="B2326" i="5"/>
  <c r="J2325" i="5"/>
  <c r="C2325" i="5"/>
  <c r="B2325" i="5"/>
  <c r="J2324" i="5"/>
  <c r="C2324" i="5"/>
  <c r="B2324" i="5"/>
  <c r="J2323" i="5"/>
  <c r="C2323" i="5"/>
  <c r="B2323" i="5"/>
  <c r="J2322" i="5"/>
  <c r="C2322" i="5"/>
  <c r="B2322" i="5"/>
  <c r="J2321" i="5"/>
  <c r="C2321" i="5"/>
  <c r="B2321" i="5"/>
  <c r="V2320" i="5"/>
  <c r="J2320" i="5"/>
  <c r="C2320" i="5"/>
  <c r="B2320" i="5"/>
  <c r="J2319" i="5"/>
  <c r="C2319" i="5"/>
  <c r="B2319" i="5"/>
  <c r="J2318" i="5"/>
  <c r="C2318" i="5"/>
  <c r="B2318" i="5"/>
  <c r="J2317" i="5"/>
  <c r="C2317" i="5"/>
  <c r="B2317" i="5"/>
  <c r="J2316" i="5"/>
  <c r="C2316" i="5"/>
  <c r="B2316" i="5"/>
  <c r="J2315" i="5"/>
  <c r="C2315" i="5"/>
  <c r="B2315" i="5"/>
  <c r="J2314" i="5"/>
  <c r="C2314" i="5"/>
  <c r="B2314" i="5"/>
  <c r="J2313" i="5"/>
  <c r="C2313" i="5"/>
  <c r="B2313" i="5"/>
  <c r="V2312" i="5"/>
  <c r="J2312" i="5"/>
  <c r="C2312" i="5"/>
  <c r="B2312" i="5"/>
  <c r="J2311" i="5"/>
  <c r="C2311" i="5"/>
  <c r="B2311" i="5"/>
  <c r="V2310" i="5"/>
  <c r="J2310" i="5"/>
  <c r="C2310" i="5"/>
  <c r="B2310" i="5"/>
  <c r="V2309" i="5"/>
  <c r="J2309" i="5"/>
  <c r="C2309" i="5"/>
  <c r="B2309" i="5"/>
  <c r="J2308" i="5"/>
  <c r="C2308" i="5"/>
  <c r="B2308" i="5"/>
  <c r="J2307" i="5"/>
  <c r="C2307" i="5"/>
  <c r="B2307" i="5"/>
  <c r="J2306" i="5"/>
  <c r="C2306" i="5"/>
  <c r="B2306" i="5"/>
  <c r="J2305" i="5"/>
  <c r="C2305" i="5"/>
  <c r="B2305" i="5"/>
  <c r="V2304" i="5"/>
  <c r="J2304" i="5"/>
  <c r="C2304" i="5"/>
  <c r="B2304" i="5"/>
  <c r="V2303" i="5"/>
  <c r="J2303" i="5"/>
  <c r="C2303" i="5"/>
  <c r="B2303" i="5"/>
  <c r="J2302" i="5"/>
  <c r="C2302" i="5"/>
  <c r="B2302" i="5"/>
  <c r="J2301" i="5"/>
  <c r="C2301" i="5"/>
  <c r="B2301" i="5"/>
  <c r="J2300" i="5"/>
  <c r="C2300" i="5"/>
  <c r="B2300" i="5"/>
  <c r="V2299" i="5"/>
  <c r="J2299" i="5"/>
  <c r="C2299" i="5"/>
  <c r="B2299" i="5"/>
  <c r="V2298" i="5"/>
  <c r="J2298" i="5"/>
  <c r="C2298" i="5"/>
  <c r="B2298" i="5"/>
  <c r="J2297" i="5"/>
  <c r="C2297" i="5"/>
  <c r="B2297" i="5"/>
  <c r="V2296" i="5"/>
  <c r="J2296" i="5"/>
  <c r="C2296" i="5"/>
  <c r="B2296" i="5"/>
  <c r="V2295" i="5"/>
  <c r="J2295" i="5"/>
  <c r="C2295" i="5"/>
  <c r="B2295" i="5"/>
  <c r="J2294" i="5"/>
  <c r="C2294" i="5"/>
  <c r="B2294" i="5"/>
  <c r="J2293" i="5"/>
  <c r="C2293" i="5"/>
  <c r="B2293" i="5"/>
  <c r="J2292" i="5"/>
  <c r="C2292" i="5"/>
  <c r="B2292" i="5"/>
  <c r="J2291" i="5"/>
  <c r="C2291" i="5"/>
  <c r="B2291" i="5"/>
  <c r="V2290" i="5"/>
  <c r="J2290" i="5"/>
  <c r="C2290" i="5"/>
  <c r="B2290" i="5"/>
  <c r="J2289" i="5"/>
  <c r="C2289" i="5"/>
  <c r="B2289" i="5"/>
  <c r="V2288" i="5"/>
  <c r="J2288" i="5"/>
  <c r="C2288" i="5"/>
  <c r="B2288" i="5"/>
  <c r="J2287" i="5"/>
  <c r="C2287" i="5"/>
  <c r="B2287" i="5"/>
  <c r="V2286" i="5"/>
  <c r="J2286" i="5"/>
  <c r="C2286" i="5"/>
  <c r="B2286" i="5"/>
  <c r="J2285" i="5"/>
  <c r="C2285" i="5"/>
  <c r="B2285" i="5"/>
  <c r="V2284" i="5"/>
  <c r="J2284" i="5"/>
  <c r="C2284" i="5"/>
  <c r="B2284" i="5"/>
  <c r="J2283" i="5"/>
  <c r="C2283" i="5"/>
  <c r="B2283" i="5"/>
  <c r="J2282" i="5"/>
  <c r="C2282" i="5"/>
  <c r="B2282" i="5"/>
  <c r="J2281" i="5"/>
  <c r="C2281" i="5"/>
  <c r="B2281" i="5"/>
  <c r="J2280" i="5"/>
  <c r="C2280" i="5"/>
  <c r="B2280" i="5"/>
  <c r="J2279" i="5"/>
  <c r="C2279" i="5"/>
  <c r="B2279" i="5"/>
  <c r="J2278" i="5"/>
  <c r="C2278" i="5"/>
  <c r="B2278" i="5"/>
  <c r="J2277" i="5"/>
  <c r="C2277" i="5"/>
  <c r="B2277" i="5"/>
  <c r="J2276" i="5"/>
  <c r="C2276" i="5"/>
  <c r="B2276" i="5"/>
  <c r="J2275" i="5"/>
  <c r="C2275" i="5"/>
  <c r="B2275" i="5"/>
  <c r="J2274" i="5"/>
  <c r="C2274" i="5"/>
  <c r="B2274" i="5"/>
  <c r="J2273" i="5"/>
  <c r="C2273" i="5"/>
  <c r="B2273" i="5"/>
  <c r="V2272" i="5"/>
  <c r="J2272" i="5"/>
  <c r="C2272" i="5"/>
  <c r="B2272" i="5"/>
  <c r="J2271" i="5"/>
  <c r="C2271" i="5"/>
  <c r="B2271" i="5"/>
  <c r="V2270" i="5"/>
  <c r="J2270" i="5"/>
  <c r="C2270" i="5"/>
  <c r="B2270" i="5"/>
  <c r="J2269" i="5"/>
  <c r="C2269" i="5"/>
  <c r="B2269" i="5"/>
  <c r="J2268" i="5"/>
  <c r="C2268" i="5"/>
  <c r="B2268" i="5"/>
  <c r="J2267" i="5"/>
  <c r="C2267" i="5"/>
  <c r="B2267" i="5"/>
  <c r="J2266" i="5"/>
  <c r="C2266" i="5"/>
  <c r="B2266" i="5"/>
  <c r="J2265" i="5"/>
  <c r="C2265" i="5"/>
  <c r="B2265" i="5"/>
  <c r="J2264" i="5"/>
  <c r="C2264" i="5"/>
  <c r="B2264" i="5"/>
  <c r="J2263" i="5"/>
  <c r="C2263" i="5"/>
  <c r="B2263" i="5"/>
  <c r="J2262" i="5"/>
  <c r="C2262" i="5"/>
  <c r="B2262" i="5"/>
  <c r="V2261" i="5"/>
  <c r="J2261" i="5"/>
  <c r="C2261" i="5"/>
  <c r="B2261" i="5"/>
  <c r="J2260" i="5"/>
  <c r="C2260" i="5"/>
  <c r="B2260" i="5"/>
  <c r="V2259" i="5"/>
  <c r="J2259" i="5"/>
  <c r="C2259" i="5"/>
  <c r="B2259" i="5"/>
  <c r="J2258" i="5"/>
  <c r="C2258" i="5"/>
  <c r="B2258" i="5"/>
  <c r="J2257" i="5"/>
  <c r="C2257" i="5"/>
  <c r="B2257" i="5"/>
  <c r="V2256" i="5"/>
  <c r="J2256" i="5"/>
  <c r="C2256" i="5"/>
  <c r="B2256" i="5"/>
  <c r="J2255" i="5"/>
  <c r="C2255" i="5"/>
  <c r="B2255" i="5"/>
  <c r="J2254" i="5"/>
  <c r="C2254" i="5"/>
  <c r="B2254" i="5"/>
  <c r="J2253" i="5"/>
  <c r="C2253" i="5"/>
  <c r="B2253" i="5"/>
  <c r="J2252" i="5"/>
  <c r="C2252" i="5"/>
  <c r="B2252" i="5"/>
  <c r="J2251" i="5"/>
  <c r="C2251" i="5"/>
  <c r="B2251" i="5"/>
  <c r="J2250" i="5"/>
  <c r="C2250" i="5"/>
  <c r="B2250" i="5"/>
  <c r="J2249" i="5"/>
  <c r="C2249" i="5"/>
  <c r="B2249" i="5"/>
  <c r="V2248" i="5"/>
  <c r="J2248" i="5"/>
  <c r="C2248" i="5"/>
  <c r="B2248" i="5"/>
  <c r="V2247" i="5"/>
  <c r="J2247" i="5"/>
  <c r="C2247" i="5"/>
  <c r="B2247" i="5"/>
  <c r="J2246" i="5"/>
  <c r="C2246" i="5"/>
  <c r="B2246" i="5"/>
  <c r="J2245" i="5"/>
  <c r="C2245" i="5"/>
  <c r="B2245" i="5"/>
  <c r="J2244" i="5"/>
  <c r="C2244" i="5"/>
  <c r="B2244" i="5"/>
  <c r="J2243" i="5"/>
  <c r="C2243" i="5"/>
  <c r="B2243" i="5"/>
  <c r="J2242" i="5"/>
  <c r="C2242" i="5"/>
  <c r="B2242" i="5"/>
  <c r="J2241" i="5"/>
  <c r="C2241" i="5"/>
  <c r="B2241" i="5"/>
  <c r="J2240" i="5"/>
  <c r="C2240" i="5"/>
  <c r="B2240" i="5"/>
  <c r="J2239" i="5"/>
  <c r="C2239" i="5"/>
  <c r="B2239" i="5"/>
  <c r="J2238" i="5"/>
  <c r="C2238" i="5"/>
  <c r="B2238" i="5"/>
  <c r="J2237" i="5"/>
  <c r="C2237" i="5"/>
  <c r="B2237" i="5"/>
  <c r="J2236" i="5"/>
  <c r="C2236" i="5"/>
  <c r="B2236" i="5"/>
  <c r="J2235" i="5"/>
  <c r="C2235" i="5"/>
  <c r="B2235" i="5"/>
  <c r="J2234" i="5"/>
  <c r="C2234" i="5"/>
  <c r="B2234" i="5"/>
  <c r="V2233" i="5"/>
  <c r="J2233" i="5"/>
  <c r="C2233" i="5"/>
  <c r="B2233" i="5"/>
  <c r="J2232" i="5"/>
  <c r="C2232" i="5"/>
  <c r="B2232" i="5"/>
  <c r="J2231" i="5"/>
  <c r="C2231" i="5"/>
  <c r="B2231" i="5"/>
  <c r="J2230" i="5"/>
  <c r="C2230" i="5"/>
  <c r="B2230" i="5"/>
  <c r="J2229" i="5"/>
  <c r="C2229" i="5"/>
  <c r="B2229" i="5"/>
  <c r="J2228" i="5"/>
  <c r="C2228" i="5"/>
  <c r="B2228" i="5"/>
  <c r="J2227" i="5"/>
  <c r="C2227" i="5"/>
  <c r="B2227" i="5"/>
  <c r="V2226" i="5"/>
  <c r="J2226" i="5"/>
  <c r="C2226" i="5"/>
  <c r="B2226" i="5"/>
  <c r="V2225" i="5"/>
  <c r="J2225" i="5"/>
  <c r="C2225" i="5"/>
  <c r="B2225" i="5"/>
  <c r="J2224" i="5"/>
  <c r="C2224" i="5"/>
  <c r="B2224" i="5"/>
  <c r="J2223" i="5"/>
  <c r="C2223" i="5"/>
  <c r="B2223" i="5"/>
  <c r="V2222" i="5"/>
  <c r="J2222" i="5"/>
  <c r="C2222" i="5"/>
  <c r="B2222" i="5"/>
  <c r="V2221" i="5"/>
  <c r="J2221" i="5"/>
  <c r="C2221" i="5"/>
  <c r="B2221" i="5"/>
  <c r="J2220" i="5"/>
  <c r="C2220" i="5"/>
  <c r="B2220" i="5"/>
  <c r="J2219" i="5"/>
  <c r="C2219" i="5"/>
  <c r="B2219" i="5"/>
  <c r="V2218" i="5"/>
  <c r="J2218" i="5"/>
  <c r="C2218" i="5"/>
  <c r="B2218" i="5"/>
  <c r="V2217" i="5"/>
  <c r="J2217" i="5"/>
  <c r="C2217" i="5"/>
  <c r="B2217" i="5"/>
  <c r="J2216" i="5"/>
  <c r="C2216" i="5"/>
  <c r="B2216" i="5"/>
  <c r="V2215" i="5"/>
  <c r="J2215" i="5"/>
  <c r="C2215" i="5"/>
  <c r="B2215" i="5"/>
  <c r="V2214" i="5"/>
  <c r="J2214" i="5"/>
  <c r="C2214" i="5"/>
  <c r="B2214" i="5"/>
  <c r="J2213" i="5"/>
  <c r="C2213" i="5"/>
  <c r="B2213" i="5"/>
  <c r="J2212" i="5"/>
  <c r="C2212" i="5"/>
  <c r="B2212" i="5"/>
  <c r="J2211" i="5"/>
  <c r="C2211" i="5"/>
  <c r="B2211" i="5"/>
  <c r="V2210" i="5"/>
  <c r="J2210" i="5"/>
  <c r="C2210" i="5"/>
  <c r="B2210" i="5"/>
  <c r="V2209" i="5"/>
  <c r="J2209" i="5"/>
  <c r="C2209" i="5"/>
  <c r="B2209" i="5"/>
  <c r="J2208" i="5"/>
  <c r="C2208" i="5"/>
  <c r="B2208" i="5"/>
  <c r="J2207" i="5"/>
  <c r="C2207" i="5"/>
  <c r="B2207" i="5"/>
  <c r="J2206" i="5"/>
  <c r="C2206" i="5"/>
  <c r="B2206" i="5"/>
  <c r="J2205" i="5"/>
  <c r="C2205" i="5"/>
  <c r="B2205" i="5"/>
  <c r="J2204" i="5"/>
  <c r="C2204" i="5"/>
  <c r="B2204" i="5"/>
  <c r="J2203" i="5"/>
  <c r="C2203" i="5"/>
  <c r="B2203" i="5"/>
  <c r="V2202" i="5"/>
  <c r="J2202" i="5"/>
  <c r="C2202" i="5"/>
  <c r="B2202" i="5"/>
  <c r="V2201" i="5"/>
  <c r="J2201" i="5"/>
  <c r="C2201" i="5"/>
  <c r="B2201" i="5"/>
  <c r="J2200" i="5"/>
  <c r="C2200" i="5"/>
  <c r="B2200" i="5"/>
  <c r="J2199" i="5"/>
  <c r="C2199" i="5"/>
  <c r="B2199" i="5"/>
  <c r="J2198" i="5"/>
  <c r="C2198" i="5"/>
  <c r="B2198" i="5"/>
  <c r="V2197" i="5"/>
  <c r="J2197" i="5"/>
  <c r="C2197" i="5"/>
  <c r="B2197" i="5"/>
  <c r="V2196" i="5"/>
  <c r="J2196" i="5"/>
  <c r="C2196" i="5"/>
  <c r="B2196" i="5"/>
  <c r="J2195" i="5"/>
  <c r="C2195" i="5"/>
  <c r="B2195" i="5"/>
  <c r="V2194" i="5"/>
  <c r="J2194" i="5"/>
  <c r="C2194" i="5"/>
  <c r="B2194" i="5"/>
  <c r="V2193" i="5"/>
  <c r="J2193" i="5"/>
  <c r="C2193" i="5"/>
  <c r="B2193" i="5"/>
  <c r="J2192" i="5"/>
  <c r="C2192" i="5"/>
  <c r="B2192" i="5"/>
  <c r="J2191" i="5"/>
  <c r="C2191" i="5"/>
  <c r="B2191" i="5"/>
  <c r="J2190" i="5"/>
  <c r="C2190" i="5"/>
  <c r="B2190" i="5"/>
  <c r="J2189" i="5"/>
  <c r="C2189" i="5"/>
  <c r="B2189" i="5"/>
  <c r="V2188" i="5"/>
  <c r="J2188" i="5"/>
  <c r="C2188" i="5"/>
  <c r="B2188" i="5"/>
  <c r="V2187" i="5"/>
  <c r="J2187" i="5"/>
  <c r="C2187" i="5"/>
  <c r="B2187" i="5"/>
  <c r="J2186" i="5"/>
  <c r="C2186" i="5"/>
  <c r="B2186" i="5"/>
  <c r="J2185" i="5"/>
  <c r="C2185" i="5"/>
  <c r="B2185" i="5"/>
  <c r="J2184" i="5"/>
  <c r="C2184" i="5"/>
  <c r="B2184" i="5"/>
  <c r="J2183" i="5"/>
  <c r="C2183" i="5"/>
  <c r="B2183" i="5"/>
  <c r="J2182" i="5"/>
  <c r="C2182" i="5"/>
  <c r="B2182" i="5"/>
  <c r="V2181" i="5"/>
  <c r="J2181" i="5"/>
  <c r="C2181" i="5"/>
  <c r="B2181" i="5"/>
  <c r="J2180" i="5"/>
  <c r="C2180" i="5"/>
  <c r="B2180" i="5"/>
  <c r="J2179" i="5"/>
  <c r="C2179" i="5"/>
  <c r="B2179" i="5"/>
  <c r="J2178" i="5"/>
  <c r="C2178" i="5"/>
  <c r="B2178" i="5"/>
  <c r="J2177" i="5"/>
  <c r="C2177" i="5"/>
  <c r="B2177" i="5"/>
  <c r="J2176" i="5"/>
  <c r="C2176" i="5"/>
  <c r="B2176" i="5"/>
  <c r="J2175" i="5"/>
  <c r="C2175" i="5"/>
  <c r="B2175" i="5"/>
  <c r="V2174" i="5"/>
  <c r="J2174" i="5"/>
  <c r="C2174" i="5"/>
  <c r="B2174" i="5"/>
  <c r="J2173" i="5"/>
  <c r="C2173" i="5"/>
  <c r="B2173" i="5"/>
  <c r="V2172" i="5"/>
  <c r="J2172" i="5"/>
  <c r="C2172" i="5"/>
  <c r="B2172" i="5"/>
  <c r="V2171" i="5"/>
  <c r="J2171" i="5"/>
  <c r="C2171" i="5"/>
  <c r="B2171" i="5"/>
  <c r="J2170" i="5"/>
  <c r="C2170" i="5"/>
  <c r="B2170" i="5"/>
  <c r="J2169" i="5"/>
  <c r="C2169" i="5"/>
  <c r="B2169" i="5"/>
  <c r="J2168" i="5"/>
  <c r="C2168" i="5"/>
  <c r="B2168" i="5"/>
  <c r="J2167" i="5"/>
  <c r="C2167" i="5"/>
  <c r="B2167" i="5"/>
  <c r="J2166" i="5"/>
  <c r="C2166" i="5"/>
  <c r="B2166" i="5"/>
  <c r="J2165" i="5"/>
  <c r="C2165" i="5"/>
  <c r="B2165" i="5"/>
  <c r="J2164" i="5"/>
  <c r="C2164" i="5"/>
  <c r="B2164" i="5"/>
  <c r="J2163" i="5"/>
  <c r="C2163" i="5"/>
  <c r="B2163" i="5"/>
  <c r="J2162" i="5"/>
  <c r="C2162" i="5"/>
  <c r="B2162" i="5"/>
  <c r="J2161" i="5"/>
  <c r="C2161" i="5"/>
  <c r="B2161" i="5"/>
  <c r="J2160" i="5"/>
  <c r="C2160" i="5"/>
  <c r="B2160" i="5"/>
  <c r="V2159" i="5"/>
  <c r="J2159" i="5"/>
  <c r="C2159" i="5"/>
  <c r="B2159" i="5"/>
  <c r="V2158" i="5"/>
  <c r="J2158" i="5"/>
  <c r="C2158" i="5"/>
  <c r="B2158" i="5"/>
  <c r="J2157" i="5"/>
  <c r="C2157" i="5"/>
  <c r="B2157" i="5"/>
  <c r="J2156" i="5"/>
  <c r="C2156" i="5"/>
  <c r="B2156" i="5"/>
  <c r="J2155" i="5"/>
  <c r="C2155" i="5"/>
  <c r="B2155" i="5"/>
  <c r="J2154" i="5"/>
  <c r="C2154" i="5"/>
  <c r="B2154" i="5"/>
  <c r="J2153" i="5"/>
  <c r="C2153" i="5"/>
  <c r="B2153" i="5"/>
  <c r="J2152" i="5"/>
  <c r="C2152" i="5"/>
  <c r="B2152" i="5"/>
  <c r="J2151" i="5"/>
  <c r="C2151" i="5"/>
  <c r="B2151" i="5"/>
  <c r="J2150" i="5"/>
  <c r="C2150" i="5"/>
  <c r="B2150" i="5"/>
  <c r="V2149" i="5"/>
  <c r="J2149" i="5"/>
  <c r="C2149" i="5"/>
  <c r="B2149" i="5"/>
  <c r="V2148" i="5"/>
  <c r="J2148" i="5"/>
  <c r="C2148" i="5"/>
  <c r="B2148" i="5"/>
  <c r="J2147" i="5"/>
  <c r="C2147" i="5"/>
  <c r="B2147" i="5"/>
  <c r="V2146" i="5"/>
  <c r="J2146" i="5"/>
  <c r="C2146" i="5"/>
  <c r="B2146" i="5"/>
  <c r="V2145" i="5"/>
  <c r="J2145" i="5"/>
  <c r="C2145" i="5"/>
  <c r="B2145" i="5"/>
  <c r="V2144" i="5"/>
  <c r="J2144" i="5"/>
  <c r="C2144" i="5"/>
  <c r="B2144" i="5"/>
  <c r="J2143" i="5"/>
  <c r="C2143" i="5"/>
  <c r="B2143" i="5"/>
  <c r="J2142" i="5"/>
  <c r="C2142" i="5"/>
  <c r="B2142" i="5"/>
  <c r="J2141" i="5"/>
  <c r="C2141" i="5"/>
  <c r="B2141" i="5"/>
  <c r="J2140" i="5"/>
  <c r="C2140" i="5"/>
  <c r="B2140" i="5"/>
  <c r="J2139" i="5"/>
  <c r="C2139" i="5"/>
  <c r="B2139" i="5"/>
  <c r="J2138" i="5"/>
  <c r="C2138" i="5"/>
  <c r="B2138" i="5"/>
  <c r="J2137" i="5"/>
  <c r="C2137" i="5"/>
  <c r="B2137" i="5"/>
  <c r="V2136" i="5"/>
  <c r="J2136" i="5"/>
  <c r="C2136" i="5"/>
  <c r="B2136" i="5"/>
  <c r="V2135" i="5"/>
  <c r="J2135" i="5"/>
  <c r="C2135" i="5"/>
  <c r="B2135" i="5"/>
  <c r="V2134" i="5"/>
  <c r="J2134" i="5"/>
  <c r="C2134" i="5"/>
  <c r="B2134" i="5"/>
  <c r="V2133" i="5"/>
  <c r="J2133" i="5"/>
  <c r="C2133" i="5"/>
  <c r="B2133" i="5"/>
  <c r="V2132" i="5"/>
  <c r="J2132" i="5"/>
  <c r="C2132" i="5"/>
  <c r="B2132" i="5"/>
  <c r="V2131" i="5"/>
  <c r="J2131" i="5"/>
  <c r="C2131" i="5"/>
  <c r="B2131" i="5"/>
  <c r="J2130" i="5"/>
  <c r="C2130" i="5"/>
  <c r="B2130" i="5"/>
  <c r="J2129" i="5"/>
  <c r="C2129" i="5"/>
  <c r="B2129" i="5"/>
  <c r="V2128" i="5"/>
  <c r="J2128" i="5"/>
  <c r="C2128" i="5"/>
  <c r="B2128" i="5"/>
  <c r="V2127" i="5"/>
  <c r="J2127" i="5"/>
  <c r="C2127" i="5"/>
  <c r="B2127" i="5"/>
  <c r="V2126" i="5"/>
  <c r="J2126" i="5"/>
  <c r="C2126" i="5"/>
  <c r="B2126" i="5"/>
  <c r="V2125" i="5"/>
  <c r="J2125" i="5"/>
  <c r="C2125" i="5"/>
  <c r="B2125" i="5"/>
  <c r="V2124" i="5"/>
  <c r="J2124" i="5"/>
  <c r="C2124" i="5"/>
  <c r="B2124" i="5"/>
  <c r="V2123" i="5"/>
  <c r="J2123" i="5"/>
  <c r="C2123" i="5"/>
  <c r="B2123" i="5"/>
  <c r="J2122" i="5"/>
  <c r="C2122" i="5"/>
  <c r="B2122" i="5"/>
  <c r="J2121" i="5"/>
  <c r="C2121" i="5"/>
  <c r="B2121" i="5"/>
  <c r="J2120" i="5"/>
  <c r="C2120" i="5"/>
  <c r="B2120" i="5"/>
  <c r="V2119" i="5"/>
  <c r="J2119" i="5"/>
  <c r="C2119" i="5"/>
  <c r="B2119" i="5"/>
  <c r="V2118" i="5"/>
  <c r="J2118" i="5"/>
  <c r="C2118" i="5"/>
  <c r="B2118" i="5"/>
  <c r="V2117" i="5"/>
  <c r="J2117" i="5"/>
  <c r="C2117" i="5"/>
  <c r="B2117" i="5"/>
  <c r="V2116" i="5"/>
  <c r="J2116" i="5"/>
  <c r="C2116" i="5"/>
  <c r="B2116" i="5"/>
  <c r="V2115" i="5"/>
  <c r="J2115" i="5"/>
  <c r="C2115" i="5"/>
  <c r="B2115" i="5"/>
  <c r="V2114" i="5"/>
  <c r="J2114" i="5"/>
  <c r="C2114" i="5"/>
  <c r="B2114" i="5"/>
  <c r="V2113" i="5"/>
  <c r="J2113" i="5"/>
  <c r="C2113" i="5"/>
  <c r="B2113" i="5"/>
  <c r="V2112" i="5"/>
  <c r="J2112" i="5"/>
  <c r="C2112" i="5"/>
  <c r="B2112" i="5"/>
  <c r="V2111" i="5"/>
  <c r="J2111" i="5"/>
  <c r="C2111" i="5"/>
  <c r="B2111" i="5"/>
  <c r="V2110" i="5"/>
  <c r="J2110" i="5"/>
  <c r="C2110" i="5"/>
  <c r="B2110" i="5"/>
  <c r="V2109" i="5"/>
  <c r="J2109" i="5"/>
  <c r="C2109" i="5"/>
  <c r="B2109" i="5"/>
  <c r="V2108" i="5"/>
  <c r="J2108" i="5"/>
  <c r="C2108" i="5"/>
  <c r="B2108" i="5"/>
  <c r="V2107" i="5"/>
  <c r="J2107" i="5"/>
  <c r="C2107" i="5"/>
  <c r="B2107" i="5"/>
  <c r="V2106" i="5"/>
  <c r="J2106" i="5"/>
  <c r="C2106" i="5"/>
  <c r="B2106" i="5"/>
  <c r="V2105" i="5"/>
  <c r="J2105" i="5"/>
  <c r="C2105" i="5"/>
  <c r="B2105" i="5"/>
  <c r="V2104" i="5"/>
  <c r="J2104" i="5"/>
  <c r="C2104" i="5"/>
  <c r="B2104" i="5"/>
  <c r="V2103" i="5"/>
  <c r="J2103" i="5"/>
  <c r="C2103" i="5"/>
  <c r="B2103" i="5"/>
  <c r="V2102" i="5"/>
  <c r="J2102" i="5"/>
  <c r="C2102" i="5"/>
  <c r="B2102" i="5"/>
  <c r="J2101" i="5"/>
  <c r="C2101" i="5"/>
  <c r="B2101" i="5"/>
  <c r="J2100" i="5"/>
  <c r="C2100" i="5"/>
  <c r="B2100" i="5"/>
  <c r="V2099" i="5"/>
  <c r="J2099" i="5"/>
  <c r="C2099" i="5"/>
  <c r="B2099" i="5"/>
  <c r="V2098" i="5"/>
  <c r="J2098" i="5"/>
  <c r="C2098" i="5"/>
  <c r="B2098" i="5"/>
  <c r="J2097" i="5"/>
  <c r="C2097" i="5"/>
  <c r="B2097" i="5"/>
  <c r="V2096" i="5"/>
  <c r="J2096" i="5"/>
  <c r="C2096" i="5"/>
  <c r="B2096" i="5"/>
  <c r="V2095" i="5"/>
  <c r="J2095" i="5"/>
  <c r="C2095" i="5"/>
  <c r="B2095" i="5"/>
  <c r="V2094" i="5"/>
  <c r="J2094" i="5"/>
  <c r="C2094" i="5"/>
  <c r="B2094" i="5"/>
  <c r="V2093" i="5"/>
  <c r="J2093" i="5"/>
  <c r="C2093" i="5"/>
  <c r="B2093" i="5"/>
  <c r="V2092" i="5"/>
  <c r="J2092" i="5"/>
  <c r="C2092" i="5"/>
  <c r="B2092" i="5"/>
  <c r="V2091" i="5"/>
  <c r="J2091" i="5"/>
  <c r="C2091" i="5"/>
  <c r="B2091" i="5"/>
  <c r="V2090" i="5"/>
  <c r="J2090" i="5"/>
  <c r="C2090" i="5"/>
  <c r="B2090" i="5"/>
  <c r="V2089" i="5"/>
  <c r="J2089" i="5"/>
  <c r="C2089" i="5"/>
  <c r="B2089" i="5"/>
  <c r="V2088" i="5"/>
  <c r="J2088" i="5"/>
  <c r="C2088" i="5"/>
  <c r="B2088" i="5"/>
  <c r="V2087" i="5"/>
  <c r="J2087" i="5"/>
  <c r="C2087" i="5"/>
  <c r="B2087" i="5"/>
  <c r="V2086" i="5"/>
  <c r="J2086" i="5"/>
  <c r="C2086" i="5"/>
  <c r="B2086" i="5"/>
  <c r="V2085" i="5"/>
  <c r="J2085" i="5"/>
  <c r="C2085" i="5"/>
  <c r="B2085" i="5"/>
  <c r="V2084" i="5"/>
  <c r="J2084" i="5"/>
  <c r="C2084" i="5"/>
  <c r="B2084" i="5"/>
  <c r="V2083" i="5"/>
  <c r="J2083" i="5"/>
  <c r="C2083" i="5"/>
  <c r="B2083" i="5"/>
  <c r="V2082" i="5"/>
  <c r="J2082" i="5"/>
  <c r="C2082" i="5"/>
  <c r="B2082" i="5"/>
  <c r="V2081" i="5"/>
  <c r="J2081" i="5"/>
  <c r="C2081" i="5"/>
  <c r="B2081" i="5"/>
  <c r="V2080" i="5"/>
  <c r="J2080" i="5"/>
  <c r="C2080" i="5"/>
  <c r="B2080" i="5"/>
  <c r="V2079" i="5"/>
  <c r="J2079" i="5"/>
  <c r="C2079" i="5"/>
  <c r="B2079" i="5"/>
  <c r="V2078" i="5"/>
  <c r="J2078" i="5"/>
  <c r="C2078" i="5"/>
  <c r="B2078" i="5"/>
  <c r="V2077" i="5"/>
  <c r="J2077" i="5"/>
  <c r="C2077" i="5"/>
  <c r="B2077" i="5"/>
  <c r="V2076" i="5"/>
  <c r="J2076" i="5"/>
  <c r="C2076" i="5"/>
  <c r="B2076" i="5"/>
  <c r="V2075" i="5"/>
  <c r="J2075" i="5"/>
  <c r="C2075" i="5"/>
  <c r="B2075" i="5"/>
  <c r="V2074" i="5"/>
  <c r="J2074" i="5"/>
  <c r="C2074" i="5"/>
  <c r="B2074" i="5"/>
  <c r="V2073" i="5"/>
  <c r="J2073" i="5"/>
  <c r="C2073" i="5"/>
  <c r="B2073" i="5"/>
  <c r="V2072" i="5"/>
  <c r="J2072" i="5"/>
  <c r="C2072" i="5"/>
  <c r="B2072" i="5"/>
  <c r="V2071" i="5"/>
  <c r="J2071" i="5"/>
  <c r="C2071" i="5"/>
  <c r="B2071" i="5"/>
  <c r="V2070" i="5"/>
  <c r="J2070" i="5"/>
  <c r="C2070" i="5"/>
  <c r="B2070" i="5"/>
  <c r="V2069" i="5"/>
  <c r="J2069" i="5"/>
  <c r="C2069" i="5"/>
  <c r="B2069" i="5"/>
  <c r="V2068" i="5"/>
  <c r="J2068" i="5"/>
  <c r="C2068" i="5"/>
  <c r="B2068" i="5"/>
  <c r="V2067" i="5"/>
  <c r="J2067" i="5"/>
  <c r="C2067" i="5"/>
  <c r="B2067" i="5"/>
  <c r="V2066" i="5"/>
  <c r="J2066" i="5"/>
  <c r="C2066" i="5"/>
  <c r="B2066" i="5"/>
  <c r="V2065" i="5"/>
  <c r="J2065" i="5"/>
  <c r="C2065" i="5"/>
  <c r="B2065" i="5"/>
  <c r="V2064" i="5"/>
  <c r="J2064" i="5"/>
  <c r="C2064" i="5"/>
  <c r="B2064" i="5"/>
  <c r="V2063" i="5"/>
  <c r="J2063" i="5"/>
  <c r="C2063" i="5"/>
  <c r="B2063" i="5"/>
  <c r="V2062" i="5"/>
  <c r="J2062" i="5"/>
  <c r="C2062" i="5"/>
  <c r="B2062" i="5"/>
  <c r="V2061" i="5"/>
  <c r="J2061" i="5"/>
  <c r="C2061" i="5"/>
  <c r="B2061" i="5"/>
  <c r="V2060" i="5"/>
  <c r="J2060" i="5"/>
  <c r="C2060" i="5"/>
  <c r="B2060" i="5"/>
  <c r="V2059" i="5"/>
  <c r="J2059" i="5"/>
  <c r="C2059" i="5"/>
  <c r="B2059" i="5"/>
  <c r="V2058" i="5"/>
  <c r="J2058" i="5"/>
  <c r="C2058" i="5"/>
  <c r="B2058" i="5"/>
  <c r="V2057" i="5"/>
  <c r="J2057" i="5"/>
  <c r="C2057" i="5"/>
  <c r="B2057" i="5"/>
  <c r="V2056" i="5"/>
  <c r="J2056" i="5"/>
  <c r="C2056" i="5"/>
  <c r="B2056" i="5"/>
  <c r="V2055" i="5"/>
  <c r="J2055" i="5"/>
  <c r="C2055" i="5"/>
  <c r="B2055" i="5"/>
  <c r="V2054" i="5"/>
  <c r="J2054" i="5"/>
  <c r="C2054" i="5"/>
  <c r="B2054" i="5"/>
  <c r="V2053" i="5"/>
  <c r="J2053" i="5"/>
  <c r="C2053" i="5"/>
  <c r="B2053" i="5"/>
  <c r="V2052" i="5"/>
  <c r="J2052" i="5"/>
  <c r="C2052" i="5"/>
  <c r="B2052" i="5"/>
  <c r="V2051" i="5"/>
  <c r="J2051" i="5"/>
  <c r="C2051" i="5"/>
  <c r="B2051" i="5"/>
  <c r="J2050" i="5"/>
  <c r="C2050" i="5"/>
  <c r="B2050" i="5"/>
  <c r="J2049" i="5"/>
  <c r="C2049" i="5"/>
  <c r="B2049" i="5"/>
  <c r="V2048" i="5"/>
  <c r="J2048" i="5"/>
  <c r="C2048" i="5"/>
  <c r="B2048" i="5"/>
  <c r="V2047" i="5"/>
  <c r="J2047" i="5"/>
  <c r="C2047" i="5"/>
  <c r="B2047" i="5"/>
  <c r="V2046" i="5"/>
  <c r="J2046" i="5"/>
  <c r="C2046" i="5"/>
  <c r="B2046" i="5"/>
  <c r="V2045" i="5"/>
  <c r="J2045" i="5"/>
  <c r="C2045" i="5"/>
  <c r="B2045" i="5"/>
  <c r="V2044" i="5"/>
  <c r="J2044" i="5"/>
  <c r="C2044" i="5"/>
  <c r="B2044" i="5"/>
  <c r="V2043" i="5"/>
  <c r="J2043" i="5"/>
  <c r="C2043" i="5"/>
  <c r="B2043" i="5"/>
  <c r="V2042" i="5"/>
  <c r="J2042" i="5"/>
  <c r="C2042" i="5"/>
  <c r="B2042" i="5"/>
  <c r="V2041" i="5"/>
  <c r="J2041" i="5"/>
  <c r="C2041" i="5"/>
  <c r="B2041" i="5"/>
  <c r="V2040" i="5"/>
  <c r="J2040" i="5"/>
  <c r="C2040" i="5"/>
  <c r="B2040" i="5"/>
  <c r="V2039" i="5"/>
  <c r="J2039" i="5"/>
  <c r="C2039" i="5"/>
  <c r="B2039" i="5"/>
  <c r="V2038" i="5"/>
  <c r="J2038" i="5"/>
  <c r="C2038" i="5"/>
  <c r="B2038" i="5"/>
  <c r="J2037" i="5"/>
  <c r="C2037" i="5"/>
  <c r="B2037" i="5"/>
  <c r="V2036" i="5"/>
  <c r="J2036" i="5"/>
  <c r="C2036" i="5"/>
  <c r="B2036" i="5"/>
  <c r="J2035" i="5"/>
  <c r="C2035" i="5"/>
  <c r="B2035" i="5"/>
  <c r="J2034" i="5"/>
  <c r="C2034" i="5"/>
  <c r="B2034" i="5"/>
  <c r="V2033" i="5"/>
  <c r="J2033" i="5"/>
  <c r="C2033" i="5"/>
  <c r="B2033" i="5"/>
  <c r="V2032" i="5"/>
  <c r="J2032" i="5"/>
  <c r="C2032" i="5"/>
  <c r="B2032" i="5"/>
  <c r="V2031" i="5"/>
  <c r="J2031" i="5"/>
  <c r="C2031" i="5"/>
  <c r="B2031" i="5"/>
  <c r="V2030" i="5"/>
  <c r="J2030" i="5"/>
  <c r="C2030" i="5"/>
  <c r="B2030" i="5"/>
  <c r="V2029" i="5"/>
  <c r="J2029" i="5"/>
  <c r="C2029" i="5"/>
  <c r="B2029" i="5"/>
  <c r="V2028" i="5"/>
  <c r="J2028" i="5"/>
  <c r="C2028" i="5"/>
  <c r="B2028" i="5"/>
  <c r="V2027" i="5"/>
  <c r="J2027" i="5"/>
  <c r="C2027" i="5"/>
  <c r="B2027" i="5"/>
  <c r="V2026" i="5"/>
  <c r="J2026" i="5"/>
  <c r="C2026" i="5"/>
  <c r="B2026" i="5"/>
  <c r="V2025" i="5"/>
  <c r="J2025" i="5"/>
  <c r="C2025" i="5"/>
  <c r="B2025" i="5"/>
  <c r="V2024" i="5"/>
  <c r="J2024" i="5"/>
  <c r="C2024" i="5"/>
  <c r="B2024" i="5"/>
  <c r="V2023" i="5"/>
  <c r="J2023" i="5"/>
  <c r="C2023" i="5"/>
  <c r="B2023" i="5"/>
  <c r="V2022" i="5"/>
  <c r="J2022" i="5"/>
  <c r="C2022" i="5"/>
  <c r="B2022" i="5"/>
  <c r="V2021" i="5"/>
  <c r="J2021" i="5"/>
  <c r="C2021" i="5"/>
  <c r="B2021" i="5"/>
  <c r="V2020" i="5"/>
  <c r="J2020" i="5"/>
  <c r="C2020" i="5"/>
  <c r="B2020" i="5"/>
  <c r="V2019" i="5"/>
  <c r="J2019" i="5"/>
  <c r="C2019" i="5"/>
  <c r="B2019" i="5"/>
  <c r="V2018" i="5"/>
  <c r="J2018" i="5"/>
  <c r="C2018" i="5"/>
  <c r="B2018" i="5"/>
  <c r="V2017" i="5"/>
  <c r="J2017" i="5"/>
  <c r="C2017" i="5"/>
  <c r="B2017" i="5"/>
  <c r="V2016" i="5"/>
  <c r="J2016" i="5"/>
  <c r="C2016" i="5"/>
  <c r="B2016" i="5"/>
  <c r="V2015" i="5"/>
  <c r="J2015" i="5"/>
  <c r="C2015" i="5"/>
  <c r="B2015" i="5"/>
  <c r="V2014" i="5"/>
  <c r="J2014" i="5"/>
  <c r="C2014" i="5"/>
  <c r="B2014" i="5"/>
  <c r="V2013" i="5"/>
  <c r="J2013" i="5"/>
  <c r="C2013" i="5"/>
  <c r="B2013" i="5"/>
  <c r="J2012" i="5"/>
  <c r="C2012" i="5"/>
  <c r="B2012" i="5"/>
  <c r="V2011" i="5"/>
  <c r="J2011" i="5"/>
  <c r="C2011" i="5"/>
  <c r="B2011" i="5"/>
  <c r="V2010" i="5"/>
  <c r="J2010" i="5"/>
  <c r="C2010" i="5"/>
  <c r="B2010" i="5"/>
  <c r="V2009" i="5"/>
  <c r="J2009" i="5"/>
  <c r="C2009" i="5"/>
  <c r="B2009" i="5"/>
  <c r="V2008" i="5"/>
  <c r="J2008" i="5"/>
  <c r="C2008" i="5"/>
  <c r="B2008" i="5"/>
  <c r="V2007" i="5"/>
  <c r="J2007" i="5"/>
  <c r="C2007" i="5"/>
  <c r="B2007" i="5"/>
  <c r="V2006" i="5"/>
  <c r="J2006" i="5"/>
  <c r="C2006" i="5"/>
  <c r="B2006" i="5"/>
  <c r="V2005" i="5"/>
  <c r="J2005" i="5"/>
  <c r="C2005" i="5"/>
  <c r="B2005" i="5"/>
  <c r="V2004" i="5"/>
  <c r="J2004" i="5"/>
  <c r="C2004" i="5"/>
  <c r="B2004" i="5"/>
  <c r="V2003" i="5"/>
  <c r="J2003" i="5"/>
  <c r="C2003" i="5"/>
  <c r="B2003" i="5"/>
  <c r="V2002" i="5"/>
  <c r="J2002" i="5"/>
  <c r="C2002" i="5"/>
  <c r="B2002" i="5"/>
  <c r="V2001" i="5"/>
  <c r="J2001" i="5"/>
  <c r="C2001" i="5"/>
  <c r="B2001" i="5"/>
  <c r="V2000" i="5"/>
  <c r="J2000" i="5"/>
  <c r="C2000" i="5"/>
  <c r="B2000" i="5"/>
  <c r="V1999" i="5"/>
  <c r="J1999" i="5"/>
  <c r="C1999" i="5"/>
  <c r="B1999" i="5"/>
  <c r="V1998" i="5"/>
  <c r="J1998" i="5"/>
  <c r="C1998" i="5"/>
  <c r="B1998" i="5"/>
  <c r="V1997" i="5"/>
  <c r="J1997" i="5"/>
  <c r="C1997" i="5"/>
  <c r="B1997" i="5"/>
  <c r="V1996" i="5"/>
  <c r="J1996" i="5"/>
  <c r="C1996" i="5"/>
  <c r="B1996" i="5"/>
  <c r="V1995" i="5"/>
  <c r="J1995" i="5"/>
  <c r="C1995" i="5"/>
  <c r="B1995" i="5"/>
  <c r="V1994" i="5"/>
  <c r="J1994" i="5"/>
  <c r="C1994" i="5"/>
  <c r="B1994" i="5"/>
  <c r="V1993" i="5"/>
  <c r="J1993" i="5"/>
  <c r="C1993" i="5"/>
  <c r="B1993" i="5"/>
  <c r="V1992" i="5"/>
  <c r="J1992" i="5"/>
  <c r="C1992" i="5"/>
  <c r="B1992" i="5"/>
  <c r="V1991" i="5"/>
  <c r="J1991" i="5"/>
  <c r="C1991" i="5"/>
  <c r="B1991" i="5"/>
  <c r="V1990" i="5"/>
  <c r="J1990" i="5"/>
  <c r="C1990" i="5"/>
  <c r="B1990" i="5"/>
  <c r="V1989" i="5"/>
  <c r="J1989" i="5"/>
  <c r="C1989" i="5"/>
  <c r="B1989" i="5"/>
  <c r="V1988" i="5"/>
  <c r="J1988" i="5"/>
  <c r="C1988" i="5"/>
  <c r="B1988" i="5"/>
  <c r="V1987" i="5"/>
  <c r="J1987" i="5"/>
  <c r="C1987" i="5"/>
  <c r="B1987" i="5"/>
  <c r="V1986" i="5"/>
  <c r="J1986" i="5"/>
  <c r="C1986" i="5"/>
  <c r="B1986" i="5"/>
  <c r="V1985" i="5"/>
  <c r="J1985" i="5"/>
  <c r="C1985" i="5"/>
  <c r="B1985" i="5"/>
  <c r="V1984" i="5"/>
  <c r="J1984" i="5"/>
  <c r="C1984" i="5"/>
  <c r="B1984" i="5"/>
  <c r="V1983" i="5"/>
  <c r="J1983" i="5"/>
  <c r="C1983" i="5"/>
  <c r="B1983" i="5"/>
  <c r="V1982" i="5"/>
  <c r="J1982" i="5"/>
  <c r="C1982" i="5"/>
  <c r="B1982" i="5"/>
  <c r="V1981" i="5"/>
  <c r="J1981" i="5"/>
  <c r="C1981" i="5"/>
  <c r="B1981" i="5"/>
  <c r="V1980" i="5"/>
  <c r="J1980" i="5"/>
  <c r="C1980" i="5"/>
  <c r="B1980" i="5"/>
  <c r="V1979" i="5"/>
  <c r="J1979" i="5"/>
  <c r="C1979" i="5"/>
  <c r="B1979" i="5"/>
  <c r="V1978" i="5"/>
  <c r="J1978" i="5"/>
  <c r="C1978" i="5"/>
  <c r="B1978" i="5"/>
  <c r="V1977" i="5"/>
  <c r="J1977" i="5"/>
  <c r="C1977" i="5"/>
  <c r="B1977" i="5"/>
  <c r="V1976" i="5"/>
  <c r="J1976" i="5"/>
  <c r="C1976" i="5"/>
  <c r="B1976" i="5"/>
  <c r="V1975" i="5"/>
  <c r="J1975" i="5"/>
  <c r="C1975" i="5"/>
  <c r="B1975" i="5"/>
  <c r="V1974" i="5"/>
  <c r="J1974" i="5"/>
  <c r="C1974" i="5"/>
  <c r="B1974" i="5"/>
  <c r="V1973" i="5"/>
  <c r="J1973" i="5"/>
  <c r="C1973" i="5"/>
  <c r="B1973" i="5"/>
  <c r="V1972" i="5"/>
  <c r="J1972" i="5"/>
  <c r="C1972" i="5"/>
  <c r="B1972" i="5"/>
  <c r="V1971" i="5"/>
  <c r="J1971" i="5"/>
  <c r="C1971" i="5"/>
  <c r="B1971" i="5"/>
  <c r="V1970" i="5"/>
  <c r="J1970" i="5"/>
  <c r="C1970" i="5"/>
  <c r="B1970" i="5"/>
  <c r="J1969" i="5"/>
  <c r="C1969" i="5"/>
  <c r="B1969" i="5"/>
  <c r="J1968" i="5"/>
  <c r="C1968" i="5"/>
  <c r="B1968" i="5"/>
  <c r="J1967" i="5"/>
  <c r="C1967" i="5"/>
  <c r="B1967" i="5"/>
  <c r="V1966" i="5"/>
  <c r="J1966" i="5"/>
  <c r="C1966" i="5"/>
  <c r="B1966" i="5"/>
  <c r="V1965" i="5"/>
  <c r="J1965" i="5"/>
  <c r="C1965" i="5"/>
  <c r="B1965" i="5"/>
  <c r="J1964" i="5"/>
  <c r="C1964" i="5"/>
  <c r="B1964" i="5"/>
  <c r="V1963" i="5"/>
  <c r="J1963" i="5"/>
  <c r="C1963" i="5"/>
  <c r="B1963" i="5"/>
  <c r="V1962" i="5"/>
  <c r="J1962" i="5"/>
  <c r="C1962" i="5"/>
  <c r="B1962" i="5"/>
  <c r="J1961" i="5"/>
  <c r="C1961" i="5"/>
  <c r="B1961" i="5"/>
  <c r="J1960" i="5"/>
  <c r="C1960" i="5"/>
  <c r="B1960" i="5"/>
  <c r="V1959" i="5"/>
  <c r="J1959" i="5"/>
  <c r="C1959" i="5"/>
  <c r="B1959" i="5"/>
  <c r="V1958" i="5"/>
  <c r="J1958" i="5"/>
  <c r="C1958" i="5"/>
  <c r="B1958" i="5"/>
  <c r="J1957" i="5"/>
  <c r="C1957" i="5"/>
  <c r="B1957" i="5"/>
  <c r="J1956" i="5"/>
  <c r="C1956" i="5"/>
  <c r="B1956" i="5"/>
  <c r="J1955" i="5"/>
  <c r="C1955" i="5"/>
  <c r="B1955" i="5"/>
  <c r="J1954" i="5"/>
  <c r="C1954" i="5"/>
  <c r="B1954" i="5"/>
  <c r="J1953" i="5"/>
  <c r="C1953" i="5"/>
  <c r="B1953" i="5"/>
  <c r="J1952" i="5"/>
  <c r="C1952" i="5"/>
  <c r="B1952" i="5"/>
  <c r="V1951" i="5"/>
  <c r="J1951" i="5"/>
  <c r="C1951" i="5"/>
  <c r="B1951" i="5"/>
  <c r="V1950" i="5"/>
  <c r="J1950" i="5"/>
  <c r="C1950" i="5"/>
  <c r="B1950" i="5"/>
  <c r="J1949" i="5"/>
  <c r="C1949" i="5"/>
  <c r="B1949" i="5"/>
  <c r="J1948" i="5"/>
  <c r="C1948" i="5"/>
  <c r="B1948" i="5"/>
  <c r="J1947" i="5"/>
  <c r="C1947" i="5"/>
  <c r="B1947" i="5"/>
  <c r="J1946" i="5"/>
  <c r="C1946" i="5"/>
  <c r="B1946" i="5"/>
  <c r="J1945" i="5"/>
  <c r="C1945" i="5"/>
  <c r="B1945" i="5"/>
  <c r="V1944" i="5"/>
  <c r="J1944" i="5"/>
  <c r="C1944" i="5"/>
  <c r="B1944" i="5"/>
  <c r="V1943" i="5"/>
  <c r="J1943" i="5"/>
  <c r="C1943" i="5"/>
  <c r="B1943" i="5"/>
  <c r="J1942" i="5"/>
  <c r="C1942" i="5"/>
  <c r="B1942" i="5"/>
  <c r="J1941" i="5"/>
  <c r="C1941" i="5"/>
  <c r="B1941" i="5"/>
  <c r="J1940" i="5"/>
  <c r="C1940" i="5"/>
  <c r="B1940" i="5"/>
  <c r="V1939" i="5"/>
  <c r="J1939" i="5"/>
  <c r="C1939" i="5"/>
  <c r="B1939" i="5"/>
  <c r="V1938" i="5"/>
  <c r="J1938" i="5"/>
  <c r="C1938" i="5"/>
  <c r="B1938" i="5"/>
  <c r="J1937" i="5"/>
  <c r="C1937" i="5"/>
  <c r="B1937" i="5"/>
  <c r="V1936" i="5"/>
  <c r="J1936" i="5"/>
  <c r="C1936" i="5"/>
  <c r="B1936" i="5"/>
  <c r="V1935" i="5"/>
  <c r="J1935" i="5"/>
  <c r="C1935" i="5"/>
  <c r="B1935" i="5"/>
  <c r="J1934" i="5"/>
  <c r="C1934" i="5"/>
  <c r="B1934" i="5"/>
  <c r="J1933" i="5"/>
  <c r="C1933" i="5"/>
  <c r="B1933" i="5"/>
  <c r="J1932" i="5"/>
  <c r="C1932" i="5"/>
  <c r="B1932" i="5"/>
  <c r="J1931" i="5"/>
  <c r="C1931" i="5"/>
  <c r="B1931" i="5"/>
  <c r="J1930" i="5"/>
  <c r="C1930" i="5"/>
  <c r="B1930" i="5"/>
  <c r="J1929" i="5"/>
  <c r="C1929" i="5"/>
  <c r="B1929" i="5"/>
  <c r="J1928" i="5"/>
  <c r="C1928" i="5"/>
  <c r="B1928" i="5"/>
  <c r="V1927" i="5"/>
  <c r="J1927" i="5"/>
  <c r="C1927" i="5"/>
  <c r="B1927" i="5"/>
  <c r="V1926" i="5"/>
  <c r="J1926" i="5"/>
  <c r="C1926" i="5"/>
  <c r="B1926" i="5"/>
  <c r="J1925" i="5"/>
  <c r="C1925" i="5"/>
  <c r="B1925" i="5"/>
  <c r="J1924" i="5"/>
  <c r="C1924" i="5"/>
  <c r="B1924" i="5"/>
  <c r="J1923" i="5"/>
  <c r="C1923" i="5"/>
  <c r="B1923" i="5"/>
  <c r="J1922" i="5"/>
  <c r="C1922" i="5"/>
  <c r="B1922" i="5"/>
  <c r="V1921" i="5"/>
  <c r="J1921" i="5"/>
  <c r="C1921" i="5"/>
  <c r="B1921" i="5"/>
  <c r="V1920" i="5"/>
  <c r="J1920" i="5"/>
  <c r="C1920" i="5"/>
  <c r="B1920" i="5"/>
  <c r="V1919" i="5"/>
  <c r="J1919" i="5"/>
  <c r="C1919" i="5"/>
  <c r="B1919" i="5"/>
  <c r="V1918" i="5"/>
  <c r="J1918" i="5"/>
  <c r="C1918" i="5"/>
  <c r="B1918" i="5"/>
  <c r="J1917" i="5"/>
  <c r="C1917" i="5"/>
  <c r="B1917" i="5"/>
  <c r="J1916" i="5"/>
  <c r="C1916" i="5"/>
  <c r="B1916" i="5"/>
  <c r="J1915" i="5"/>
  <c r="C1915" i="5"/>
  <c r="B1915" i="5"/>
  <c r="J1914" i="5"/>
  <c r="C1914" i="5"/>
  <c r="B1914" i="5"/>
  <c r="J1913" i="5"/>
  <c r="C1913" i="5"/>
  <c r="B1913" i="5"/>
  <c r="J1912" i="5"/>
  <c r="C1912" i="5"/>
  <c r="B1912" i="5"/>
  <c r="J1911" i="5"/>
  <c r="C1911" i="5"/>
  <c r="B1911" i="5"/>
  <c r="J1910" i="5"/>
  <c r="C1910" i="5"/>
  <c r="B1910" i="5"/>
  <c r="J1909" i="5"/>
  <c r="C1909" i="5"/>
  <c r="B1909" i="5"/>
  <c r="J1908" i="5"/>
  <c r="C1908" i="5"/>
  <c r="B1908" i="5"/>
  <c r="J1907" i="5"/>
  <c r="C1907" i="5"/>
  <c r="B1907" i="5"/>
  <c r="J1906" i="5"/>
  <c r="C1906" i="5"/>
  <c r="B1906" i="5"/>
  <c r="J1905" i="5"/>
  <c r="C1905" i="5"/>
  <c r="B1905" i="5"/>
  <c r="J1904" i="5"/>
  <c r="C1904" i="5"/>
  <c r="B1904" i="5"/>
  <c r="J1903" i="5"/>
  <c r="C1903" i="5"/>
  <c r="B1903" i="5"/>
  <c r="J1902" i="5"/>
  <c r="C1902" i="5"/>
  <c r="B1902" i="5"/>
  <c r="J1901" i="5"/>
  <c r="C1901" i="5"/>
  <c r="B1901" i="5"/>
  <c r="J1900" i="5"/>
  <c r="C1900" i="5"/>
  <c r="B1900" i="5"/>
  <c r="J1899" i="5"/>
  <c r="C1899" i="5"/>
  <c r="B1899" i="5"/>
  <c r="J1898" i="5"/>
  <c r="C1898" i="5"/>
  <c r="B1898" i="5"/>
  <c r="V1897" i="5"/>
  <c r="J1897" i="5"/>
  <c r="C1897" i="5"/>
  <c r="B1897" i="5"/>
  <c r="V1896" i="5"/>
  <c r="J1896" i="5"/>
  <c r="C1896" i="5"/>
  <c r="B1896" i="5"/>
  <c r="J1895" i="5"/>
  <c r="C1895" i="5"/>
  <c r="B1895" i="5"/>
  <c r="J1894" i="5"/>
  <c r="C1894" i="5"/>
  <c r="B1894" i="5"/>
  <c r="V1893" i="5"/>
  <c r="J1893" i="5"/>
  <c r="C1893" i="5"/>
  <c r="B1893" i="5"/>
  <c r="V1892" i="5"/>
  <c r="J1892" i="5"/>
  <c r="C1892" i="5"/>
  <c r="B1892" i="5"/>
  <c r="V1891" i="5"/>
  <c r="J1891" i="5"/>
  <c r="C1891" i="5"/>
  <c r="B1891" i="5"/>
  <c r="V1890" i="5"/>
  <c r="J1890" i="5"/>
  <c r="C1890" i="5"/>
  <c r="B1890" i="5"/>
  <c r="V1889" i="5"/>
  <c r="J1889" i="5"/>
  <c r="C1889" i="5"/>
  <c r="B1889" i="5"/>
  <c r="V1888" i="5"/>
  <c r="J1888" i="5"/>
  <c r="C1888" i="5"/>
  <c r="B1888" i="5"/>
  <c r="J1887" i="5"/>
  <c r="C1887" i="5"/>
  <c r="B1887" i="5"/>
  <c r="J1886" i="5"/>
  <c r="C1886" i="5"/>
  <c r="B1886" i="5"/>
  <c r="V1885" i="5"/>
  <c r="J1885" i="5"/>
  <c r="C1885" i="5"/>
  <c r="B1885" i="5"/>
  <c r="V1884" i="5"/>
  <c r="J1884" i="5"/>
  <c r="C1884" i="5"/>
  <c r="B1884" i="5"/>
  <c r="J1883" i="5"/>
  <c r="C1883" i="5"/>
  <c r="B1883" i="5"/>
  <c r="V1882" i="5"/>
  <c r="J1882" i="5"/>
  <c r="C1882" i="5"/>
  <c r="B1882" i="5"/>
  <c r="V1881" i="5"/>
  <c r="J1881" i="5"/>
  <c r="C1881" i="5"/>
  <c r="B1881" i="5"/>
  <c r="J1880" i="5"/>
  <c r="C1880" i="5"/>
  <c r="B1880" i="5"/>
  <c r="J1879" i="5"/>
  <c r="C1879" i="5"/>
  <c r="B1879" i="5"/>
  <c r="J1878" i="5"/>
  <c r="C1878" i="5"/>
  <c r="B1878" i="5"/>
  <c r="J1877" i="5"/>
  <c r="C1877" i="5"/>
  <c r="B1877" i="5"/>
  <c r="V1876" i="5"/>
  <c r="J1876" i="5"/>
  <c r="C1876" i="5"/>
  <c r="B1876" i="5"/>
  <c r="V1875" i="5"/>
  <c r="J1875" i="5"/>
  <c r="C1875" i="5"/>
  <c r="B1875" i="5"/>
  <c r="V1874" i="5"/>
  <c r="J1874" i="5"/>
  <c r="C1874" i="5"/>
  <c r="B1874" i="5"/>
  <c r="V1873" i="5"/>
  <c r="J1873" i="5"/>
  <c r="C1873" i="5"/>
  <c r="B1873" i="5"/>
  <c r="J1872" i="5"/>
  <c r="C1872" i="5"/>
  <c r="B1872" i="5"/>
  <c r="J1871" i="5"/>
  <c r="C1871" i="5"/>
  <c r="B1871" i="5"/>
  <c r="V1870" i="5"/>
  <c r="J1870" i="5"/>
  <c r="C1870" i="5"/>
  <c r="B1870" i="5"/>
  <c r="V1869" i="5"/>
  <c r="J1869" i="5"/>
  <c r="C1869" i="5"/>
  <c r="B1869" i="5"/>
  <c r="J1868" i="5"/>
  <c r="C1868" i="5"/>
  <c r="B1868" i="5"/>
  <c r="J1867" i="5"/>
  <c r="C1867" i="5"/>
  <c r="B1867" i="5"/>
  <c r="J1866" i="5"/>
  <c r="C1866" i="5"/>
  <c r="B1866" i="5"/>
  <c r="J1865" i="5"/>
  <c r="C1865" i="5"/>
  <c r="B1865" i="5"/>
  <c r="J1864" i="5"/>
  <c r="C1864" i="5"/>
  <c r="B1864" i="5"/>
  <c r="J1863" i="5"/>
  <c r="C1863" i="5"/>
  <c r="B1863" i="5"/>
  <c r="V1862" i="5"/>
  <c r="J1862" i="5"/>
  <c r="C1862" i="5"/>
  <c r="B1862" i="5"/>
  <c r="V1861" i="5"/>
  <c r="J1861" i="5"/>
  <c r="C1861" i="5"/>
  <c r="B1861" i="5"/>
  <c r="V1860" i="5"/>
  <c r="J1860" i="5"/>
  <c r="C1860" i="5"/>
  <c r="B1860" i="5"/>
  <c r="V1859" i="5"/>
  <c r="J1859" i="5"/>
  <c r="C1859" i="5"/>
  <c r="B1859" i="5"/>
  <c r="J1858" i="5"/>
  <c r="C1858" i="5"/>
  <c r="B1858" i="5"/>
  <c r="J1857" i="5"/>
  <c r="C1857" i="5"/>
  <c r="B1857" i="5"/>
  <c r="J1856" i="5"/>
  <c r="C1856" i="5"/>
  <c r="B1856" i="5"/>
  <c r="J1855" i="5"/>
  <c r="C1855" i="5"/>
  <c r="B1855" i="5"/>
  <c r="J1854" i="5"/>
  <c r="C1854" i="5"/>
  <c r="B1854" i="5"/>
  <c r="V1853" i="5"/>
  <c r="J1853" i="5"/>
  <c r="C1853" i="5"/>
  <c r="B1853" i="5"/>
  <c r="V1852" i="5"/>
  <c r="J1852" i="5"/>
  <c r="C1852" i="5"/>
  <c r="B1852" i="5"/>
  <c r="J1851" i="5"/>
  <c r="C1851" i="5"/>
  <c r="B1851" i="5"/>
  <c r="J1850" i="5"/>
  <c r="C1850" i="5"/>
  <c r="B1850" i="5"/>
  <c r="J1849" i="5"/>
  <c r="C1849" i="5"/>
  <c r="B1849" i="5"/>
  <c r="J1848" i="5"/>
  <c r="C1848" i="5"/>
  <c r="B1848" i="5"/>
  <c r="J1847" i="5"/>
  <c r="C1847" i="5"/>
  <c r="B1847" i="5"/>
  <c r="J1846" i="5"/>
  <c r="C1846" i="5"/>
  <c r="B1846" i="5"/>
  <c r="J1845" i="5"/>
  <c r="C1845" i="5"/>
  <c r="B1845" i="5"/>
  <c r="J1844" i="5"/>
  <c r="C1844" i="5"/>
  <c r="B1844" i="5"/>
  <c r="J1843" i="5"/>
  <c r="C1843" i="5"/>
  <c r="B1843" i="5"/>
  <c r="J1842" i="5"/>
  <c r="C1842" i="5"/>
  <c r="B1842" i="5"/>
  <c r="J1841" i="5"/>
  <c r="C1841" i="5"/>
  <c r="B1841" i="5"/>
  <c r="J1840" i="5"/>
  <c r="C1840" i="5"/>
  <c r="B1840" i="5"/>
  <c r="J1839" i="5"/>
  <c r="C1839" i="5"/>
  <c r="B1839" i="5"/>
  <c r="J1838" i="5"/>
  <c r="C1838" i="5"/>
  <c r="B1838" i="5"/>
  <c r="J1837" i="5"/>
  <c r="C1837" i="5"/>
  <c r="B1837" i="5"/>
  <c r="J1836" i="5"/>
  <c r="C1836" i="5"/>
  <c r="B1836" i="5"/>
  <c r="J1835" i="5"/>
  <c r="C1835" i="5"/>
  <c r="B1835" i="5"/>
  <c r="V1834" i="5"/>
  <c r="J1834" i="5"/>
  <c r="C1834" i="5"/>
  <c r="B1834" i="5"/>
  <c r="V1833" i="5"/>
  <c r="J1833" i="5"/>
  <c r="C1833" i="5"/>
  <c r="B1833" i="5"/>
  <c r="V1832" i="5"/>
  <c r="J1832" i="5"/>
  <c r="C1832" i="5"/>
  <c r="B1832" i="5"/>
  <c r="V1831" i="5"/>
  <c r="J1831" i="5"/>
  <c r="C1831" i="5"/>
  <c r="B1831" i="5"/>
  <c r="V1830" i="5"/>
  <c r="J1830" i="5"/>
  <c r="C1830" i="5"/>
  <c r="B1830" i="5"/>
  <c r="V1829" i="5"/>
  <c r="J1829" i="5"/>
  <c r="C1829" i="5"/>
  <c r="B1829" i="5"/>
  <c r="J1828" i="5"/>
  <c r="C1828" i="5"/>
  <c r="B1828" i="5"/>
  <c r="J1827" i="5"/>
  <c r="C1827" i="5"/>
  <c r="B1827" i="5"/>
  <c r="J1826" i="5"/>
  <c r="C1826" i="5"/>
  <c r="B1826" i="5"/>
  <c r="V1825" i="5"/>
  <c r="J1825" i="5"/>
  <c r="C1825" i="5"/>
  <c r="B1825" i="5"/>
  <c r="V1824" i="5"/>
  <c r="J1824" i="5"/>
  <c r="C1824" i="5"/>
  <c r="B1824" i="5"/>
  <c r="J1823" i="5"/>
  <c r="C1823" i="5"/>
  <c r="B1823" i="5"/>
  <c r="V1822" i="5"/>
  <c r="J1822" i="5"/>
  <c r="C1822" i="5"/>
  <c r="B1822" i="5"/>
  <c r="V1821" i="5"/>
  <c r="J1821" i="5"/>
  <c r="C1821" i="5"/>
  <c r="B1821" i="5"/>
  <c r="J1820" i="5"/>
  <c r="C1820" i="5"/>
  <c r="B1820" i="5"/>
  <c r="J1819" i="5"/>
  <c r="C1819" i="5"/>
  <c r="B1819" i="5"/>
  <c r="J1818" i="5"/>
  <c r="C1818" i="5"/>
  <c r="B1818" i="5"/>
  <c r="J1817" i="5"/>
  <c r="C1817" i="5"/>
  <c r="B1817" i="5"/>
  <c r="J1816" i="5"/>
  <c r="C1816" i="5"/>
  <c r="B1816" i="5"/>
  <c r="J1815" i="5"/>
  <c r="C1815" i="5"/>
  <c r="B1815" i="5"/>
  <c r="J1814" i="5"/>
  <c r="C1814" i="5"/>
  <c r="B1814" i="5"/>
  <c r="V1813" i="5"/>
  <c r="J1813" i="5"/>
  <c r="C1813" i="5"/>
  <c r="B1813" i="5"/>
  <c r="V1812" i="5"/>
  <c r="J1812" i="5"/>
  <c r="C1812" i="5"/>
  <c r="B1812" i="5"/>
  <c r="J1811" i="5"/>
  <c r="C1811" i="5"/>
  <c r="B1811" i="5"/>
  <c r="J1810" i="5"/>
  <c r="C1810" i="5"/>
  <c r="B1810" i="5"/>
  <c r="J1809" i="5"/>
  <c r="C1809" i="5"/>
  <c r="B1809" i="5"/>
  <c r="J1808" i="5"/>
  <c r="C1808" i="5"/>
  <c r="B1808" i="5"/>
  <c r="V1807" i="5"/>
  <c r="J1807" i="5"/>
  <c r="C1807" i="5"/>
  <c r="B1807" i="5"/>
  <c r="V1806" i="5"/>
  <c r="J1806" i="5"/>
  <c r="C1806" i="5"/>
  <c r="B1806" i="5"/>
  <c r="V1805" i="5"/>
  <c r="J1805" i="5"/>
  <c r="C1805" i="5"/>
  <c r="B1805" i="5"/>
  <c r="V1804" i="5"/>
  <c r="J1804" i="5"/>
  <c r="C1804" i="5"/>
  <c r="B1804" i="5"/>
  <c r="V1803" i="5"/>
  <c r="J1803" i="5"/>
  <c r="C1803" i="5"/>
  <c r="B1803" i="5"/>
  <c r="V1802" i="5"/>
  <c r="J1802" i="5"/>
  <c r="C1802" i="5"/>
  <c r="B1802" i="5"/>
  <c r="V1801" i="5"/>
  <c r="J1801" i="5"/>
  <c r="C1801" i="5"/>
  <c r="B1801" i="5"/>
  <c r="V1800" i="5"/>
  <c r="J1800" i="5"/>
  <c r="C1800" i="5"/>
  <c r="B1800" i="5"/>
  <c r="V1799" i="5"/>
  <c r="J1799" i="5"/>
  <c r="C1799" i="5"/>
  <c r="B1799" i="5"/>
  <c r="V1798" i="5"/>
  <c r="J1798" i="5"/>
  <c r="C1798" i="5"/>
  <c r="B1798" i="5"/>
  <c r="V1797" i="5"/>
  <c r="J1797" i="5"/>
  <c r="C1797" i="5"/>
  <c r="B1797" i="5"/>
  <c r="V1796" i="5"/>
  <c r="J1796" i="5"/>
  <c r="C1796" i="5"/>
  <c r="B1796" i="5"/>
  <c r="V1795" i="5"/>
  <c r="J1795" i="5"/>
  <c r="C1795" i="5"/>
  <c r="B1795" i="5"/>
  <c r="V1794" i="5"/>
  <c r="J1794" i="5"/>
  <c r="C1794" i="5"/>
  <c r="B1794" i="5"/>
  <c r="V1793" i="5"/>
  <c r="J1793" i="5"/>
  <c r="C1793" i="5"/>
  <c r="B1793" i="5"/>
  <c r="V1792" i="5"/>
  <c r="J1792" i="5"/>
  <c r="C1792" i="5"/>
  <c r="B1792" i="5"/>
  <c r="V1791" i="5"/>
  <c r="J1791" i="5"/>
  <c r="C1791" i="5"/>
  <c r="B1791" i="5"/>
  <c r="V1790" i="5"/>
  <c r="J1790" i="5"/>
  <c r="C1790" i="5"/>
  <c r="B1790" i="5"/>
  <c r="V1789" i="5"/>
  <c r="J1789" i="5"/>
  <c r="C1789" i="5"/>
  <c r="B1789" i="5"/>
  <c r="V1788" i="5"/>
  <c r="J1788" i="5"/>
  <c r="C1788" i="5"/>
  <c r="B1788" i="5"/>
  <c r="V1787" i="5"/>
  <c r="J1787" i="5"/>
  <c r="C1787" i="5"/>
  <c r="B1787" i="5"/>
  <c r="V1786" i="5"/>
  <c r="J1786" i="5"/>
  <c r="C1786" i="5"/>
  <c r="B1786" i="5"/>
  <c r="V1785" i="5"/>
  <c r="J1785" i="5"/>
  <c r="C1785" i="5"/>
  <c r="B1785" i="5"/>
  <c r="V1784" i="5"/>
  <c r="J1784" i="5"/>
  <c r="C1784" i="5"/>
  <c r="B1784" i="5"/>
  <c r="V1783" i="5"/>
  <c r="J1783" i="5"/>
  <c r="C1783" i="5"/>
  <c r="B1783" i="5"/>
  <c r="V1782" i="5"/>
  <c r="J1782" i="5"/>
  <c r="C1782" i="5"/>
  <c r="B1782" i="5"/>
  <c r="V1781" i="5"/>
  <c r="J1781" i="5"/>
  <c r="C1781" i="5"/>
  <c r="B1781" i="5"/>
  <c r="V1780" i="5"/>
  <c r="J1780" i="5"/>
  <c r="C1780" i="5"/>
  <c r="B1780" i="5"/>
  <c r="V1779" i="5"/>
  <c r="J1779" i="5"/>
  <c r="C1779" i="5"/>
  <c r="B1779" i="5"/>
  <c r="V1778" i="5"/>
  <c r="J1778" i="5"/>
  <c r="C1778" i="5"/>
  <c r="B1778" i="5"/>
  <c r="V1777" i="5"/>
  <c r="J1777" i="5"/>
  <c r="C1777" i="5"/>
  <c r="B1777" i="5"/>
  <c r="V1776" i="5"/>
  <c r="J1776" i="5"/>
  <c r="C1776" i="5"/>
  <c r="B1776" i="5"/>
  <c r="V1775" i="5"/>
  <c r="J1775" i="5"/>
  <c r="C1775" i="5"/>
  <c r="B1775" i="5"/>
  <c r="V1774" i="5"/>
  <c r="J1774" i="5"/>
  <c r="C1774" i="5"/>
  <c r="B1774" i="5"/>
  <c r="V1773" i="5"/>
  <c r="J1773" i="5"/>
  <c r="C1773" i="5"/>
  <c r="B1773" i="5"/>
  <c r="V1772" i="5"/>
  <c r="J1772" i="5"/>
  <c r="C1772" i="5"/>
  <c r="B1772" i="5"/>
  <c r="V1771" i="5"/>
  <c r="J1771" i="5"/>
  <c r="C1771" i="5"/>
  <c r="B1771" i="5"/>
  <c r="V1770" i="5"/>
  <c r="J1770" i="5"/>
  <c r="C1770" i="5"/>
  <c r="B1770" i="5"/>
  <c r="V1769" i="5"/>
  <c r="J1769" i="5"/>
  <c r="C1769" i="5"/>
  <c r="B1769" i="5"/>
  <c r="V1768" i="5"/>
  <c r="J1768" i="5"/>
  <c r="C1768" i="5"/>
  <c r="B1768" i="5"/>
  <c r="V1767" i="5"/>
  <c r="J1767" i="5"/>
  <c r="C1767" i="5"/>
  <c r="B1767" i="5"/>
  <c r="V1766" i="5"/>
  <c r="J1766" i="5"/>
  <c r="C1766" i="5"/>
  <c r="B1766" i="5"/>
  <c r="V1765" i="5"/>
  <c r="J1765" i="5"/>
  <c r="C1765" i="5"/>
  <c r="B1765" i="5"/>
  <c r="V1764" i="5"/>
  <c r="J1764" i="5"/>
  <c r="C1764" i="5"/>
  <c r="B1764" i="5"/>
  <c r="V1763" i="5"/>
  <c r="J1763" i="5"/>
  <c r="C1763" i="5"/>
  <c r="B1763" i="5"/>
  <c r="V1762" i="5"/>
  <c r="J1762" i="5"/>
  <c r="C1762" i="5"/>
  <c r="B1762" i="5"/>
  <c r="V1761" i="5"/>
  <c r="J1761" i="5"/>
  <c r="C1761" i="5"/>
  <c r="B1761" i="5"/>
  <c r="V1760" i="5"/>
  <c r="J1760" i="5"/>
  <c r="C1760" i="5"/>
  <c r="B1760" i="5"/>
  <c r="V1759" i="5"/>
  <c r="J1759" i="5"/>
  <c r="C1759" i="5"/>
  <c r="B1759" i="5"/>
  <c r="V1758" i="5"/>
  <c r="J1758" i="5"/>
  <c r="C1758" i="5"/>
  <c r="B1758" i="5"/>
  <c r="V1757" i="5"/>
  <c r="J1757" i="5"/>
  <c r="C1757" i="5"/>
  <c r="B1757" i="5"/>
  <c r="V1756" i="5"/>
  <c r="J1756" i="5"/>
  <c r="C1756" i="5"/>
  <c r="B1756" i="5"/>
  <c r="V1755" i="5"/>
  <c r="J1755" i="5"/>
  <c r="C1755" i="5"/>
  <c r="B1755" i="5"/>
  <c r="V1754" i="5"/>
  <c r="J1754" i="5"/>
  <c r="C1754" i="5"/>
  <c r="B1754" i="5"/>
  <c r="V1753" i="5"/>
  <c r="J1753" i="5"/>
  <c r="C1753" i="5"/>
  <c r="B1753" i="5"/>
  <c r="V1752" i="5"/>
  <c r="J1752" i="5"/>
  <c r="C1752" i="5"/>
  <c r="B1752" i="5"/>
  <c r="V1751" i="5"/>
  <c r="J1751" i="5"/>
  <c r="C1751" i="5"/>
  <c r="B1751" i="5"/>
  <c r="V1750" i="5"/>
  <c r="J1750" i="5"/>
  <c r="C1750" i="5"/>
  <c r="B1750" i="5"/>
  <c r="V1749" i="5"/>
  <c r="J1749" i="5"/>
  <c r="C1749" i="5"/>
  <c r="B1749" i="5"/>
  <c r="V1748" i="5"/>
  <c r="J1748" i="5"/>
  <c r="C1748" i="5"/>
  <c r="B1748" i="5"/>
  <c r="V1747" i="5"/>
  <c r="J1747" i="5"/>
  <c r="C1747" i="5"/>
  <c r="B1747" i="5"/>
  <c r="V1746" i="5"/>
  <c r="J1746" i="5"/>
  <c r="C1746" i="5"/>
  <c r="B1746" i="5"/>
  <c r="V1745" i="5"/>
  <c r="J1745" i="5"/>
  <c r="C1745" i="5"/>
  <c r="B1745" i="5"/>
  <c r="V1744" i="5"/>
  <c r="J1744" i="5"/>
  <c r="C1744" i="5"/>
  <c r="B1744" i="5"/>
  <c r="V1743" i="5"/>
  <c r="J1743" i="5"/>
  <c r="C1743" i="5"/>
  <c r="B1743" i="5"/>
  <c r="V1742" i="5"/>
  <c r="J1742" i="5"/>
  <c r="C1742" i="5"/>
  <c r="B1742" i="5"/>
  <c r="V1741" i="5"/>
  <c r="J1741" i="5"/>
  <c r="C1741" i="5"/>
  <c r="B1741" i="5"/>
  <c r="V1740" i="5"/>
  <c r="J1740" i="5"/>
  <c r="C1740" i="5"/>
  <c r="B1740" i="5"/>
  <c r="V1739" i="5"/>
  <c r="J1739" i="5"/>
  <c r="C1739" i="5"/>
  <c r="B1739" i="5"/>
  <c r="V1738" i="5"/>
  <c r="J1738" i="5"/>
  <c r="C1738" i="5"/>
  <c r="B1738" i="5"/>
  <c r="V1737" i="5"/>
  <c r="J1737" i="5"/>
  <c r="C1737" i="5"/>
  <c r="B1737" i="5"/>
  <c r="V1736" i="5"/>
  <c r="J1736" i="5"/>
  <c r="C1736" i="5"/>
  <c r="B1736" i="5"/>
  <c r="V1735" i="5"/>
  <c r="J1735" i="5"/>
  <c r="C1735" i="5"/>
  <c r="B1735" i="5"/>
  <c r="V1734" i="5"/>
  <c r="J1734" i="5"/>
  <c r="C1734" i="5"/>
  <c r="B1734" i="5"/>
  <c r="V1733" i="5"/>
  <c r="J1733" i="5"/>
  <c r="C1733" i="5"/>
  <c r="B1733" i="5"/>
  <c r="V1732" i="5"/>
  <c r="J1732" i="5"/>
  <c r="C1732" i="5"/>
  <c r="B1732" i="5"/>
  <c r="V1731" i="5"/>
  <c r="J1731" i="5"/>
  <c r="C1731" i="5"/>
  <c r="B1731" i="5"/>
  <c r="V1730" i="5"/>
  <c r="J1730" i="5"/>
  <c r="C1730" i="5"/>
  <c r="B1730" i="5"/>
  <c r="V1729" i="5"/>
  <c r="J1729" i="5"/>
  <c r="C1729" i="5"/>
  <c r="B1729" i="5"/>
  <c r="V1728" i="5"/>
  <c r="J1728" i="5"/>
  <c r="C1728" i="5"/>
  <c r="B1728" i="5"/>
  <c r="V1727" i="5"/>
  <c r="J1727" i="5"/>
  <c r="C1727" i="5"/>
  <c r="B1727" i="5"/>
  <c r="V1726" i="5"/>
  <c r="J1726" i="5"/>
  <c r="C1726" i="5"/>
  <c r="B1726" i="5"/>
  <c r="V1725" i="5"/>
  <c r="J1725" i="5"/>
  <c r="C1725" i="5"/>
  <c r="B1725" i="5"/>
  <c r="V1724" i="5"/>
  <c r="J1724" i="5"/>
  <c r="C1724" i="5"/>
  <c r="B1724" i="5"/>
  <c r="V1723" i="5"/>
  <c r="J1723" i="5"/>
  <c r="C1723" i="5"/>
  <c r="B1723" i="5"/>
  <c r="V1722" i="5"/>
  <c r="J1722" i="5"/>
  <c r="C1722" i="5"/>
  <c r="B1722" i="5"/>
  <c r="V1721" i="5"/>
  <c r="J1721" i="5"/>
  <c r="C1721" i="5"/>
  <c r="B1721" i="5"/>
  <c r="V1720" i="5"/>
  <c r="J1720" i="5"/>
  <c r="C1720" i="5"/>
  <c r="B1720" i="5"/>
  <c r="V1719" i="5"/>
  <c r="J1719" i="5"/>
  <c r="C1719" i="5"/>
  <c r="B1719" i="5"/>
  <c r="V1718" i="5"/>
  <c r="J1718" i="5"/>
  <c r="C1718" i="5"/>
  <c r="B1718" i="5"/>
  <c r="V1717" i="5"/>
  <c r="J1717" i="5"/>
  <c r="C1717" i="5"/>
  <c r="B1717" i="5"/>
  <c r="V1716" i="5"/>
  <c r="J1716" i="5"/>
  <c r="C1716" i="5"/>
  <c r="B1716" i="5"/>
  <c r="V1715" i="5"/>
  <c r="J1715" i="5"/>
  <c r="C1715" i="5"/>
  <c r="B1715" i="5"/>
  <c r="V1714" i="5"/>
  <c r="J1714" i="5"/>
  <c r="C1714" i="5"/>
  <c r="B1714" i="5"/>
  <c r="V1713" i="5"/>
  <c r="J1713" i="5"/>
  <c r="C1713" i="5"/>
  <c r="B1713" i="5"/>
  <c r="J1712" i="5"/>
  <c r="C1712" i="5"/>
  <c r="B1712" i="5"/>
  <c r="J1711" i="5"/>
  <c r="C1711" i="5"/>
  <c r="B1711" i="5"/>
  <c r="J1710" i="5"/>
  <c r="C1710" i="5"/>
  <c r="B1710" i="5"/>
  <c r="J1709" i="5"/>
  <c r="C1709" i="5"/>
  <c r="B1709" i="5"/>
  <c r="J1708" i="5"/>
  <c r="C1708" i="5"/>
  <c r="B1708" i="5"/>
  <c r="J1707" i="5"/>
  <c r="C1707" i="5"/>
  <c r="B1707" i="5"/>
  <c r="J1706" i="5"/>
  <c r="C1706" i="5"/>
  <c r="B1706" i="5"/>
  <c r="V1705" i="5"/>
  <c r="J1705" i="5"/>
  <c r="C1705" i="5"/>
  <c r="B1705" i="5"/>
  <c r="J1704" i="5"/>
  <c r="C1704" i="5"/>
  <c r="B1704" i="5"/>
  <c r="J1703" i="5"/>
  <c r="C1703" i="5"/>
  <c r="B1703" i="5"/>
  <c r="J1702" i="5"/>
  <c r="C1702" i="5"/>
  <c r="B1702" i="5"/>
  <c r="J1701" i="5"/>
  <c r="C1701" i="5"/>
  <c r="B1701" i="5"/>
  <c r="J1700" i="5"/>
  <c r="C1700" i="5"/>
  <c r="B1700" i="5"/>
  <c r="J1699" i="5"/>
  <c r="C1699" i="5"/>
  <c r="B1699" i="5"/>
  <c r="J1698" i="5"/>
  <c r="C1698" i="5"/>
  <c r="B1698" i="5"/>
  <c r="J1697" i="5"/>
  <c r="C1697" i="5"/>
  <c r="B1697" i="5"/>
  <c r="J1696" i="5"/>
  <c r="C1696" i="5"/>
  <c r="B1696" i="5"/>
  <c r="J1695" i="5"/>
  <c r="C1695" i="5"/>
  <c r="B1695" i="5"/>
  <c r="J1694" i="5"/>
  <c r="C1694" i="5"/>
  <c r="B1694" i="5"/>
  <c r="J1693" i="5"/>
  <c r="C1693" i="5"/>
  <c r="B1693" i="5"/>
  <c r="J1692" i="5"/>
  <c r="C1692" i="5"/>
  <c r="B1692" i="5"/>
  <c r="J1691" i="5"/>
  <c r="C1691" i="5"/>
  <c r="B1691" i="5"/>
  <c r="V1690" i="5"/>
  <c r="J1690" i="5"/>
  <c r="C1690" i="5"/>
  <c r="B1690" i="5"/>
  <c r="J1689" i="5"/>
  <c r="C1689" i="5"/>
  <c r="B1689" i="5"/>
  <c r="J1688" i="5"/>
  <c r="C1688" i="5"/>
  <c r="B1688" i="5"/>
  <c r="J1687" i="5"/>
  <c r="C1687" i="5"/>
  <c r="B1687" i="5"/>
  <c r="J1686" i="5"/>
  <c r="C1686" i="5"/>
  <c r="B1686" i="5"/>
  <c r="J1685" i="5"/>
  <c r="C1685" i="5"/>
  <c r="B1685" i="5"/>
  <c r="J1684" i="5"/>
  <c r="C1684" i="5"/>
  <c r="B1684" i="5"/>
  <c r="J1683" i="5"/>
  <c r="C1683" i="5"/>
  <c r="B1683" i="5"/>
  <c r="J1682" i="5"/>
  <c r="C1682" i="5"/>
  <c r="B1682" i="5"/>
  <c r="J1681" i="5"/>
  <c r="C1681" i="5"/>
  <c r="B1681" i="5"/>
  <c r="J1680" i="5"/>
  <c r="C1680" i="5"/>
  <c r="B1680" i="5"/>
  <c r="J1679" i="5"/>
  <c r="C1679" i="5"/>
  <c r="B1679" i="5"/>
  <c r="J1678" i="5"/>
  <c r="C1678" i="5"/>
  <c r="B1678" i="5"/>
  <c r="J1677" i="5"/>
  <c r="C1677" i="5"/>
  <c r="B1677" i="5"/>
  <c r="J1676" i="5"/>
  <c r="C1676" i="5"/>
  <c r="B1676" i="5"/>
  <c r="J1675" i="5"/>
  <c r="C1675" i="5"/>
  <c r="B1675" i="5"/>
  <c r="J1674" i="5"/>
  <c r="C1674" i="5"/>
  <c r="B1674" i="5"/>
  <c r="J1673" i="5"/>
  <c r="C1673" i="5"/>
  <c r="B1673" i="5"/>
  <c r="J1672" i="5"/>
  <c r="C1672" i="5"/>
  <c r="B1672" i="5"/>
  <c r="J1671" i="5"/>
  <c r="C1671" i="5"/>
  <c r="B1671" i="5"/>
  <c r="J1670" i="5"/>
  <c r="C1670" i="5"/>
  <c r="B1670" i="5"/>
  <c r="J1669" i="5"/>
  <c r="C1669" i="5"/>
  <c r="B1669" i="5"/>
  <c r="J1668" i="5"/>
  <c r="C1668" i="5"/>
  <c r="B1668" i="5"/>
  <c r="J1667" i="5"/>
  <c r="C1667" i="5"/>
  <c r="B1667" i="5"/>
  <c r="J1666" i="5"/>
  <c r="C1666" i="5"/>
  <c r="B1666" i="5"/>
  <c r="J1665" i="5"/>
  <c r="C1665" i="5"/>
  <c r="B1665" i="5"/>
  <c r="J1664" i="5"/>
  <c r="C1664" i="5"/>
  <c r="B1664" i="5"/>
  <c r="J1663" i="5"/>
  <c r="C1663" i="5"/>
  <c r="B1663" i="5"/>
  <c r="J1662" i="5"/>
  <c r="C1662" i="5"/>
  <c r="B1662" i="5"/>
  <c r="V1661" i="5"/>
  <c r="J1661" i="5"/>
  <c r="C1661" i="5"/>
  <c r="B1661" i="5"/>
  <c r="J1660" i="5"/>
  <c r="C1660" i="5"/>
  <c r="B1660" i="5"/>
  <c r="J1659" i="5"/>
  <c r="C1659" i="5"/>
  <c r="B1659" i="5"/>
  <c r="J1658" i="5"/>
  <c r="C1658" i="5"/>
  <c r="B1658" i="5"/>
  <c r="J1657" i="5"/>
  <c r="C1657" i="5"/>
  <c r="B1657" i="5"/>
  <c r="J1656" i="5"/>
  <c r="C1656" i="5"/>
  <c r="B1656" i="5"/>
  <c r="J1655" i="5"/>
  <c r="C1655" i="5"/>
  <c r="B1655" i="5"/>
  <c r="J1654" i="5"/>
  <c r="C1654" i="5"/>
  <c r="B1654" i="5"/>
  <c r="J1653" i="5"/>
  <c r="C1653" i="5"/>
  <c r="B1653" i="5"/>
  <c r="J1652" i="5"/>
  <c r="C1652" i="5"/>
  <c r="B1652" i="5"/>
  <c r="J1651" i="5"/>
  <c r="C1651" i="5"/>
  <c r="B1651" i="5"/>
  <c r="J1650" i="5"/>
  <c r="C1650" i="5"/>
  <c r="B1650" i="5"/>
  <c r="J1649" i="5"/>
  <c r="C1649" i="5"/>
  <c r="B1649" i="5"/>
  <c r="J1648" i="5"/>
  <c r="C1648" i="5"/>
  <c r="B1648" i="5"/>
  <c r="J1647" i="5"/>
  <c r="C1647" i="5"/>
  <c r="B1647" i="5"/>
  <c r="V1646" i="5"/>
  <c r="J1646" i="5"/>
  <c r="C1646" i="5"/>
  <c r="B1646" i="5"/>
  <c r="J1645" i="5"/>
  <c r="C1645" i="5"/>
  <c r="B1645" i="5"/>
  <c r="J1644" i="5"/>
  <c r="C1644" i="5"/>
  <c r="B1644" i="5"/>
  <c r="J1643" i="5"/>
  <c r="C1643" i="5"/>
  <c r="B1643" i="5"/>
  <c r="J1642" i="5"/>
  <c r="C1642" i="5"/>
  <c r="B1642" i="5"/>
  <c r="J1641" i="5"/>
  <c r="C1641" i="5"/>
  <c r="B1641" i="5"/>
  <c r="J1640" i="5"/>
  <c r="C1640" i="5"/>
  <c r="B1640" i="5"/>
  <c r="J1639" i="5"/>
  <c r="C1639" i="5"/>
  <c r="B1639" i="5"/>
  <c r="V1638" i="5"/>
  <c r="J1638" i="5"/>
  <c r="C1638" i="5"/>
  <c r="B1638" i="5"/>
  <c r="V1637" i="5"/>
  <c r="J1637" i="5"/>
  <c r="C1637" i="5"/>
  <c r="B1637" i="5"/>
  <c r="V1636" i="5"/>
  <c r="J1636" i="5"/>
  <c r="C1636" i="5"/>
  <c r="B1636" i="5"/>
  <c r="V1635" i="5"/>
  <c r="J1635" i="5"/>
  <c r="C1635" i="5"/>
  <c r="B1635" i="5"/>
  <c r="V1634" i="5"/>
  <c r="J1634" i="5"/>
  <c r="C1634" i="5"/>
  <c r="B1634" i="5"/>
  <c r="V1633" i="5"/>
  <c r="J1633" i="5"/>
  <c r="C1633" i="5"/>
  <c r="B1633" i="5"/>
  <c r="V1632" i="5"/>
  <c r="J1632" i="5"/>
  <c r="C1632" i="5"/>
  <c r="B1632" i="5"/>
  <c r="V1631" i="5"/>
  <c r="J1631" i="5"/>
  <c r="C1631" i="5"/>
  <c r="B1631" i="5"/>
  <c r="V1630" i="5"/>
  <c r="J1630" i="5"/>
  <c r="C1630" i="5"/>
  <c r="B1630" i="5"/>
  <c r="V1629" i="5"/>
  <c r="J1629" i="5"/>
  <c r="C1629" i="5"/>
  <c r="B1629" i="5"/>
  <c r="V1628" i="5"/>
  <c r="J1628" i="5"/>
  <c r="C1628" i="5"/>
  <c r="B1628" i="5"/>
  <c r="V1627" i="5"/>
  <c r="J1627" i="5"/>
  <c r="C1627" i="5"/>
  <c r="B1627" i="5"/>
  <c r="V1626" i="5"/>
  <c r="J1626" i="5"/>
  <c r="C1626" i="5"/>
  <c r="B1626" i="5"/>
  <c r="V1625" i="5"/>
  <c r="J1625" i="5"/>
  <c r="C1625" i="5"/>
  <c r="B1625" i="5"/>
  <c r="V1624" i="5"/>
  <c r="J1624" i="5"/>
  <c r="C1624" i="5"/>
  <c r="B1624" i="5"/>
  <c r="V1623" i="5"/>
  <c r="J1623" i="5"/>
  <c r="C1623" i="5"/>
  <c r="B1623" i="5"/>
  <c r="V1622" i="5"/>
  <c r="J1622" i="5"/>
  <c r="C1622" i="5"/>
  <c r="B1622" i="5"/>
  <c r="V1621" i="5"/>
  <c r="J1621" i="5"/>
  <c r="C1621" i="5"/>
  <c r="B1621" i="5"/>
  <c r="V1620" i="5"/>
  <c r="J1620" i="5"/>
  <c r="C1620" i="5"/>
  <c r="B1620" i="5"/>
  <c r="V1619" i="5"/>
  <c r="J1619" i="5"/>
  <c r="C1619" i="5"/>
  <c r="B1619" i="5"/>
  <c r="V1618" i="5"/>
  <c r="J1618" i="5"/>
  <c r="C1618" i="5"/>
  <c r="B1618" i="5"/>
  <c r="V1617" i="5"/>
  <c r="J1617" i="5"/>
  <c r="C1617" i="5"/>
  <c r="B1617" i="5"/>
  <c r="V1616" i="5"/>
  <c r="J1616" i="5"/>
  <c r="C1616" i="5"/>
  <c r="B1616" i="5"/>
  <c r="V1615" i="5"/>
  <c r="J1615" i="5"/>
  <c r="C1615" i="5"/>
  <c r="B1615" i="5"/>
  <c r="V1614" i="5"/>
  <c r="J1614" i="5"/>
  <c r="C1614" i="5"/>
  <c r="B1614" i="5"/>
  <c r="V1613" i="5"/>
  <c r="J1613" i="5"/>
  <c r="C1613" i="5"/>
  <c r="B1613" i="5"/>
  <c r="V1612" i="5"/>
  <c r="J1612" i="5"/>
  <c r="C1612" i="5"/>
  <c r="B1612" i="5"/>
  <c r="V1611" i="5"/>
  <c r="J1611" i="5"/>
  <c r="C1611" i="5"/>
  <c r="B1611" i="5"/>
  <c r="V1610" i="5"/>
  <c r="J1610" i="5"/>
  <c r="C1610" i="5"/>
  <c r="B1610" i="5"/>
  <c r="V1609" i="5"/>
  <c r="J1609" i="5"/>
  <c r="C1609" i="5"/>
  <c r="B1609" i="5"/>
  <c r="V1608" i="5"/>
  <c r="J1608" i="5"/>
  <c r="C1608" i="5"/>
  <c r="B1608" i="5"/>
  <c r="V1607" i="5"/>
  <c r="J1607" i="5"/>
  <c r="C1607" i="5"/>
  <c r="B1607" i="5"/>
  <c r="V1606" i="5"/>
  <c r="J1606" i="5"/>
  <c r="C1606" i="5"/>
  <c r="B1606" i="5"/>
  <c r="V1605" i="5"/>
  <c r="J1605" i="5"/>
  <c r="C1605" i="5"/>
  <c r="B1605" i="5"/>
  <c r="V1604" i="5"/>
  <c r="J1604" i="5"/>
  <c r="C1604" i="5"/>
  <c r="B1604" i="5"/>
  <c r="V1603" i="5"/>
  <c r="J1603" i="5"/>
  <c r="C1603" i="5"/>
  <c r="B1603" i="5"/>
  <c r="V1602" i="5"/>
  <c r="J1602" i="5"/>
  <c r="C1602" i="5"/>
  <c r="B1602" i="5"/>
  <c r="V1601" i="5"/>
  <c r="J1601" i="5"/>
  <c r="C1601" i="5"/>
  <c r="B1601" i="5"/>
  <c r="V1600" i="5"/>
  <c r="J1600" i="5"/>
  <c r="C1600" i="5"/>
  <c r="B1600" i="5"/>
  <c r="V1599" i="5"/>
  <c r="J1599" i="5"/>
  <c r="C1599" i="5"/>
  <c r="B1599" i="5"/>
  <c r="V1598" i="5"/>
  <c r="J1598" i="5"/>
  <c r="C1598" i="5"/>
  <c r="B1598" i="5"/>
  <c r="V1597" i="5"/>
  <c r="J1597" i="5"/>
  <c r="C1597" i="5"/>
  <c r="B1597" i="5"/>
  <c r="V1596" i="5"/>
  <c r="J1596" i="5"/>
  <c r="C1596" i="5"/>
  <c r="B1596" i="5"/>
  <c r="V1595" i="5"/>
  <c r="J1595" i="5"/>
  <c r="C1595" i="5"/>
  <c r="B1595" i="5"/>
  <c r="J1594" i="5"/>
  <c r="C1594" i="5"/>
  <c r="B1594" i="5"/>
  <c r="J1593" i="5"/>
  <c r="C1593" i="5"/>
  <c r="B1593" i="5"/>
  <c r="J1592" i="5"/>
  <c r="C1592" i="5"/>
  <c r="B1592" i="5"/>
  <c r="J1591" i="5"/>
  <c r="C1591" i="5"/>
  <c r="B1591" i="5"/>
  <c r="J1590" i="5"/>
  <c r="C1590" i="5"/>
  <c r="B1590" i="5"/>
  <c r="J1589" i="5"/>
  <c r="C1589" i="5"/>
  <c r="B1589" i="5"/>
  <c r="J1588" i="5"/>
  <c r="C1588" i="5"/>
  <c r="B1588" i="5"/>
  <c r="V1587" i="5"/>
  <c r="J1587" i="5"/>
  <c r="C1587" i="5"/>
  <c r="B1587" i="5"/>
  <c r="J1586" i="5"/>
  <c r="C1586" i="5"/>
  <c r="B1586" i="5"/>
  <c r="J1585" i="5"/>
  <c r="C1585" i="5"/>
  <c r="B1585" i="5"/>
  <c r="J1584" i="5"/>
  <c r="C1584" i="5"/>
  <c r="B1584" i="5"/>
  <c r="J1583" i="5"/>
  <c r="C1583" i="5"/>
  <c r="B1583" i="5"/>
  <c r="J1582" i="5"/>
  <c r="C1582" i="5"/>
  <c r="B1582" i="5"/>
  <c r="J1581" i="5"/>
  <c r="C1581" i="5"/>
  <c r="B1581" i="5"/>
  <c r="J1580" i="5"/>
  <c r="C1580" i="5"/>
  <c r="B1580" i="5"/>
  <c r="J1579" i="5"/>
  <c r="C1579" i="5"/>
  <c r="B1579" i="5"/>
  <c r="J1578" i="5"/>
  <c r="C1578" i="5"/>
  <c r="B1578" i="5"/>
  <c r="J1577" i="5"/>
  <c r="C1577" i="5"/>
  <c r="B1577" i="5"/>
  <c r="J1576" i="5"/>
  <c r="C1576" i="5"/>
  <c r="B1576" i="5"/>
  <c r="J1575" i="5"/>
  <c r="C1575" i="5"/>
  <c r="B1575" i="5"/>
  <c r="J1574" i="5"/>
  <c r="C1574" i="5"/>
  <c r="B1574" i="5"/>
  <c r="J1573" i="5"/>
  <c r="C1573" i="5"/>
  <c r="B1573" i="5"/>
  <c r="J1572" i="5"/>
  <c r="C1572" i="5"/>
  <c r="B1572" i="5"/>
  <c r="J1571" i="5"/>
  <c r="C1571" i="5"/>
  <c r="B1571" i="5"/>
  <c r="J1570" i="5"/>
  <c r="C1570" i="5"/>
  <c r="B1570" i="5"/>
  <c r="J1569" i="5"/>
  <c r="C1569" i="5"/>
  <c r="B1569" i="5"/>
  <c r="J1568" i="5"/>
  <c r="C1568" i="5"/>
  <c r="B1568" i="5"/>
  <c r="J1567" i="5"/>
  <c r="C1567" i="5"/>
  <c r="B1567" i="5"/>
  <c r="J1566" i="5"/>
  <c r="C1566" i="5"/>
  <c r="B1566" i="5"/>
  <c r="V1565" i="5"/>
  <c r="J1565" i="5"/>
  <c r="C1565" i="5"/>
  <c r="B1565" i="5"/>
  <c r="J1564" i="5"/>
  <c r="C1564" i="5"/>
  <c r="B1564" i="5"/>
  <c r="J1563" i="5"/>
  <c r="C1563" i="5"/>
  <c r="B1563" i="5"/>
  <c r="J1562" i="5"/>
  <c r="C1562" i="5"/>
  <c r="B1562" i="5"/>
  <c r="J1561" i="5"/>
  <c r="C1561" i="5"/>
  <c r="B1561" i="5"/>
  <c r="J1560" i="5"/>
  <c r="C1560" i="5"/>
  <c r="B1560" i="5"/>
  <c r="J1559" i="5"/>
  <c r="C1559" i="5"/>
  <c r="B1559" i="5"/>
  <c r="J1558" i="5"/>
  <c r="C1558" i="5"/>
  <c r="B1558" i="5"/>
  <c r="J1557" i="5"/>
  <c r="C1557" i="5"/>
  <c r="B1557" i="5"/>
  <c r="J1556" i="5"/>
  <c r="C1556" i="5"/>
  <c r="B1556" i="5"/>
  <c r="J1555" i="5"/>
  <c r="C1555" i="5"/>
  <c r="B1555" i="5"/>
  <c r="J1554" i="5"/>
  <c r="C1554" i="5"/>
  <c r="B1554" i="5"/>
  <c r="J1553" i="5"/>
  <c r="C1553" i="5"/>
  <c r="B1553" i="5"/>
  <c r="J1552" i="5"/>
  <c r="C1552" i="5"/>
  <c r="B1552" i="5"/>
  <c r="J1551" i="5"/>
  <c r="C1551" i="5"/>
  <c r="B1551" i="5"/>
  <c r="J1550" i="5"/>
  <c r="C1550" i="5"/>
  <c r="B1550" i="5"/>
  <c r="J1549" i="5"/>
  <c r="C1549" i="5"/>
  <c r="B1549" i="5"/>
  <c r="J1548" i="5"/>
  <c r="C1548" i="5"/>
  <c r="B1548" i="5"/>
  <c r="J1547" i="5"/>
  <c r="C1547" i="5"/>
  <c r="B1547" i="5"/>
  <c r="J1546" i="5"/>
  <c r="C1546" i="5"/>
  <c r="B1546" i="5"/>
  <c r="J1545" i="5"/>
  <c r="C1545" i="5"/>
  <c r="B1545" i="5"/>
  <c r="J1544" i="5"/>
  <c r="C1544" i="5"/>
  <c r="B1544" i="5"/>
  <c r="V1543" i="5"/>
  <c r="J1543" i="5"/>
  <c r="C1543" i="5"/>
  <c r="B1543" i="5"/>
  <c r="J1542" i="5"/>
  <c r="C1542" i="5"/>
  <c r="B1542" i="5"/>
  <c r="J1541" i="5"/>
  <c r="C1541" i="5"/>
  <c r="B1541" i="5"/>
  <c r="J1540" i="5"/>
  <c r="C1540" i="5"/>
  <c r="B1540" i="5"/>
  <c r="J1539" i="5"/>
  <c r="C1539" i="5"/>
  <c r="B1539" i="5"/>
  <c r="J1538" i="5"/>
  <c r="C1538" i="5"/>
  <c r="B1538" i="5"/>
  <c r="J1537" i="5"/>
  <c r="C1537" i="5"/>
  <c r="B1537" i="5"/>
  <c r="J1536" i="5"/>
  <c r="C1536" i="5"/>
  <c r="B1536" i="5"/>
  <c r="J1535" i="5"/>
  <c r="C1535" i="5"/>
  <c r="B1535" i="5"/>
  <c r="J1534" i="5"/>
  <c r="C1534" i="5"/>
  <c r="B1534" i="5"/>
  <c r="J1533" i="5"/>
  <c r="C1533" i="5"/>
  <c r="B1533" i="5"/>
  <c r="J1532" i="5"/>
  <c r="C1532" i="5"/>
  <c r="B1532" i="5"/>
  <c r="J1531" i="5"/>
  <c r="C1531" i="5"/>
  <c r="B1531" i="5"/>
  <c r="J1530" i="5"/>
  <c r="C1530" i="5"/>
  <c r="B1530" i="5"/>
  <c r="J1529" i="5"/>
  <c r="C1529" i="5"/>
  <c r="B1529" i="5"/>
  <c r="J1528" i="5"/>
  <c r="C1528" i="5"/>
  <c r="B1528" i="5"/>
  <c r="J1527" i="5"/>
  <c r="C1527" i="5"/>
  <c r="B1527" i="5"/>
  <c r="J1526" i="5"/>
  <c r="C1526" i="5"/>
  <c r="B1526" i="5"/>
  <c r="J1525" i="5"/>
  <c r="C1525" i="5"/>
  <c r="B1525" i="5"/>
  <c r="J1524" i="5"/>
  <c r="C1524" i="5"/>
  <c r="B1524" i="5"/>
  <c r="J1523" i="5"/>
  <c r="C1523" i="5"/>
  <c r="B1523" i="5"/>
  <c r="J1522" i="5"/>
  <c r="C1522" i="5"/>
  <c r="B1522" i="5"/>
  <c r="J1521" i="5"/>
  <c r="C1521" i="5"/>
  <c r="B1521" i="5"/>
  <c r="J1520" i="5"/>
  <c r="C1520" i="5"/>
  <c r="B1520" i="5"/>
  <c r="J1519" i="5"/>
  <c r="C1519" i="5"/>
  <c r="B1519" i="5"/>
  <c r="J1518" i="5"/>
  <c r="C1518" i="5"/>
  <c r="B1518" i="5"/>
  <c r="J1517" i="5"/>
  <c r="C1517" i="5"/>
  <c r="B1517" i="5"/>
  <c r="J1516" i="5"/>
  <c r="C1516" i="5"/>
  <c r="B1516" i="5"/>
  <c r="J1515" i="5"/>
  <c r="C1515" i="5"/>
  <c r="B1515" i="5"/>
  <c r="V1514" i="5"/>
  <c r="J1514" i="5"/>
  <c r="C1514" i="5"/>
  <c r="B1514" i="5"/>
  <c r="J1513" i="5"/>
  <c r="C1513" i="5"/>
  <c r="B1513" i="5"/>
  <c r="J1512" i="5"/>
  <c r="C1512" i="5"/>
  <c r="B1512" i="5"/>
  <c r="J1511" i="5"/>
  <c r="C1511" i="5"/>
  <c r="B1511" i="5"/>
  <c r="J1510" i="5"/>
  <c r="C1510" i="5"/>
  <c r="B1510" i="5"/>
  <c r="J1509" i="5"/>
  <c r="C1509" i="5"/>
  <c r="B1509" i="5"/>
  <c r="J1508" i="5"/>
  <c r="C1508" i="5"/>
  <c r="B1508" i="5"/>
  <c r="V1507" i="5"/>
  <c r="J1507" i="5"/>
  <c r="C1507" i="5"/>
  <c r="B1507" i="5"/>
  <c r="V1506" i="5"/>
  <c r="J1506" i="5"/>
  <c r="C1506" i="5"/>
  <c r="B1506" i="5"/>
  <c r="V1505" i="5"/>
  <c r="J1505" i="5"/>
  <c r="C1505" i="5"/>
  <c r="B1505" i="5"/>
  <c r="V1504" i="5"/>
  <c r="J1504" i="5"/>
  <c r="C1504" i="5"/>
  <c r="B1504" i="5"/>
  <c r="V1503" i="5"/>
  <c r="J1503" i="5"/>
  <c r="C1503" i="5"/>
  <c r="B1503" i="5"/>
  <c r="V1502" i="5"/>
  <c r="J1502" i="5"/>
  <c r="C1502" i="5"/>
  <c r="B1502" i="5"/>
  <c r="V1501" i="5"/>
  <c r="J1501" i="5"/>
  <c r="C1501" i="5"/>
  <c r="B1501" i="5"/>
  <c r="V1500" i="5"/>
  <c r="J1500" i="5"/>
  <c r="C1500" i="5"/>
  <c r="B1500" i="5"/>
  <c r="V1499" i="5"/>
  <c r="J1499" i="5"/>
  <c r="C1499" i="5"/>
  <c r="B1499" i="5"/>
  <c r="V1498" i="5"/>
  <c r="J1498" i="5"/>
  <c r="C1498" i="5"/>
  <c r="B1498" i="5"/>
  <c r="V1497" i="5"/>
  <c r="J1497" i="5"/>
  <c r="C1497" i="5"/>
  <c r="B1497" i="5"/>
  <c r="V1496" i="5"/>
  <c r="J1496" i="5"/>
  <c r="C1496" i="5"/>
  <c r="B1496" i="5"/>
  <c r="V1495" i="5"/>
  <c r="J1495" i="5"/>
  <c r="C1495" i="5"/>
  <c r="B1495" i="5"/>
  <c r="V1494" i="5"/>
  <c r="J1494" i="5"/>
  <c r="C1494" i="5"/>
  <c r="B1494" i="5"/>
  <c r="V1493" i="5"/>
  <c r="J1493" i="5"/>
  <c r="C1493" i="5"/>
  <c r="B1493" i="5"/>
  <c r="V1492" i="5"/>
  <c r="J1492" i="5"/>
  <c r="C1492" i="5"/>
  <c r="B1492" i="5"/>
  <c r="V1491" i="5"/>
  <c r="J1491" i="5"/>
  <c r="C1491" i="5"/>
  <c r="B1491" i="5"/>
  <c r="V1490" i="5"/>
  <c r="J1490" i="5"/>
  <c r="C1490" i="5"/>
  <c r="B1490" i="5"/>
  <c r="V1489" i="5"/>
  <c r="J1489" i="5"/>
  <c r="C1489" i="5"/>
  <c r="B1489" i="5"/>
  <c r="V1488" i="5"/>
  <c r="J1488" i="5"/>
  <c r="C1488" i="5"/>
  <c r="B1488" i="5"/>
  <c r="V1487" i="5"/>
  <c r="J1487" i="5"/>
  <c r="C1487" i="5"/>
  <c r="B1487" i="5"/>
  <c r="V1486" i="5"/>
  <c r="J1486" i="5"/>
  <c r="C1486" i="5"/>
  <c r="B1486" i="5"/>
  <c r="V1485" i="5"/>
  <c r="J1485" i="5"/>
  <c r="C1485" i="5"/>
  <c r="B1485" i="5"/>
  <c r="V1484" i="5"/>
  <c r="J1484" i="5"/>
  <c r="C1484" i="5"/>
  <c r="B1484" i="5"/>
  <c r="V1483" i="5"/>
  <c r="J1483" i="5"/>
  <c r="C1483" i="5"/>
  <c r="B1483" i="5"/>
  <c r="V1482" i="5"/>
  <c r="J1482" i="5"/>
  <c r="C1482" i="5"/>
  <c r="B1482" i="5"/>
  <c r="V1481" i="5"/>
  <c r="J1481" i="5"/>
  <c r="C1481" i="5"/>
  <c r="B1481" i="5"/>
  <c r="V1480" i="5"/>
  <c r="J1480" i="5"/>
  <c r="C1480" i="5"/>
  <c r="B1480" i="5"/>
  <c r="V1479" i="5"/>
  <c r="J1479" i="5"/>
  <c r="C1479" i="5"/>
  <c r="B1479" i="5"/>
  <c r="V1478" i="5"/>
  <c r="J1478" i="5"/>
  <c r="C1478" i="5"/>
  <c r="B1478" i="5"/>
  <c r="V1477" i="5"/>
  <c r="J1477" i="5"/>
  <c r="C1477" i="5"/>
  <c r="B1477" i="5"/>
  <c r="V1476" i="5"/>
  <c r="J1476" i="5"/>
  <c r="C1476" i="5"/>
  <c r="B1476" i="5"/>
  <c r="V1475" i="5"/>
  <c r="J1475" i="5"/>
  <c r="C1475" i="5"/>
  <c r="B1475" i="5"/>
  <c r="V1474" i="5"/>
  <c r="J1474" i="5"/>
  <c r="C1474" i="5"/>
  <c r="B1474" i="5"/>
  <c r="V1473" i="5"/>
  <c r="J1473" i="5"/>
  <c r="C1473" i="5"/>
  <c r="B1473" i="5"/>
  <c r="V1472" i="5"/>
  <c r="J1472" i="5"/>
  <c r="C1472" i="5"/>
  <c r="B1472" i="5"/>
  <c r="V1471" i="5"/>
  <c r="J1471" i="5"/>
  <c r="C1471" i="5"/>
  <c r="B1471" i="5"/>
  <c r="V1470" i="5"/>
  <c r="J1470" i="5"/>
  <c r="C1470" i="5"/>
  <c r="B1470" i="5"/>
  <c r="V1469" i="5"/>
  <c r="J1469" i="5"/>
  <c r="C1469" i="5"/>
  <c r="B1469" i="5"/>
  <c r="V1468" i="5"/>
  <c r="J1468" i="5"/>
  <c r="C1468" i="5"/>
  <c r="B1468" i="5"/>
  <c r="V1467" i="5"/>
  <c r="J1467" i="5"/>
  <c r="C1467" i="5"/>
  <c r="B1467" i="5"/>
  <c r="V1466" i="5"/>
  <c r="J1466" i="5"/>
  <c r="C1466" i="5"/>
  <c r="B1466" i="5"/>
  <c r="V1465" i="5"/>
  <c r="J1465" i="5"/>
  <c r="C1465" i="5"/>
  <c r="B1465" i="5"/>
  <c r="V1464" i="5"/>
  <c r="J1464" i="5"/>
  <c r="C1464" i="5"/>
  <c r="B1464" i="5"/>
  <c r="J1463" i="5"/>
  <c r="C1463" i="5"/>
  <c r="B1463" i="5"/>
  <c r="J1462" i="5"/>
  <c r="C1462" i="5"/>
  <c r="B1462" i="5"/>
  <c r="J1461" i="5"/>
  <c r="C1461" i="5"/>
  <c r="B1461" i="5"/>
  <c r="J1460" i="5"/>
  <c r="C1460" i="5"/>
  <c r="B1460" i="5"/>
  <c r="J1459" i="5"/>
  <c r="C1459" i="5"/>
  <c r="B1459" i="5"/>
  <c r="J1458" i="5"/>
  <c r="C1458" i="5"/>
  <c r="B1458" i="5"/>
  <c r="J1457" i="5"/>
  <c r="C1457" i="5"/>
  <c r="B1457" i="5"/>
  <c r="V1456" i="5"/>
  <c r="J1456" i="5"/>
  <c r="C1456" i="5"/>
  <c r="B1456" i="5"/>
  <c r="J1455" i="5"/>
  <c r="C1455" i="5"/>
  <c r="B1455" i="5"/>
  <c r="J1454" i="5"/>
  <c r="C1454" i="5"/>
  <c r="B1454" i="5"/>
  <c r="J1453" i="5"/>
  <c r="C1453" i="5"/>
  <c r="B1453" i="5"/>
  <c r="J1452" i="5"/>
  <c r="C1452" i="5"/>
  <c r="B1452" i="5"/>
  <c r="J1451" i="5"/>
  <c r="C1451" i="5"/>
  <c r="B1451" i="5"/>
  <c r="J1450" i="5"/>
  <c r="C1450" i="5"/>
  <c r="B1450" i="5"/>
  <c r="J1449" i="5"/>
  <c r="C1449" i="5"/>
  <c r="B1449" i="5"/>
  <c r="J1448" i="5"/>
  <c r="C1448" i="5"/>
  <c r="B1448" i="5"/>
  <c r="J1447" i="5"/>
  <c r="C1447" i="5"/>
  <c r="B1447" i="5"/>
  <c r="J1446" i="5"/>
  <c r="C1446" i="5"/>
  <c r="B1446" i="5"/>
  <c r="J1445" i="5"/>
  <c r="C1445" i="5"/>
  <c r="B1445" i="5"/>
  <c r="J1444" i="5"/>
  <c r="C1444" i="5"/>
  <c r="B1444" i="5"/>
  <c r="J1443" i="5"/>
  <c r="C1443" i="5"/>
  <c r="B1443" i="5"/>
  <c r="J1442" i="5"/>
  <c r="C1442" i="5"/>
  <c r="B1442" i="5"/>
  <c r="V1441" i="5"/>
  <c r="J1441" i="5"/>
  <c r="C1441" i="5"/>
  <c r="B1441" i="5"/>
  <c r="J1440" i="5"/>
  <c r="C1440" i="5"/>
  <c r="B1440" i="5"/>
  <c r="J1439" i="5"/>
  <c r="C1439" i="5"/>
  <c r="B1439" i="5"/>
  <c r="J1438" i="5"/>
  <c r="C1438" i="5"/>
  <c r="B1438" i="5"/>
  <c r="J1437" i="5"/>
  <c r="C1437" i="5"/>
  <c r="B1437" i="5"/>
  <c r="J1436" i="5"/>
  <c r="C1436" i="5"/>
  <c r="B1436" i="5"/>
  <c r="J1435" i="5"/>
  <c r="C1435" i="5"/>
  <c r="B1435" i="5"/>
  <c r="J1434" i="5"/>
  <c r="C1434" i="5"/>
  <c r="B1434" i="5"/>
  <c r="J1433" i="5"/>
  <c r="C1433" i="5"/>
  <c r="B1433" i="5"/>
  <c r="J1432" i="5"/>
  <c r="C1432" i="5"/>
  <c r="B1432" i="5"/>
  <c r="J1431" i="5"/>
  <c r="C1431" i="5"/>
  <c r="B1431" i="5"/>
  <c r="J1430" i="5"/>
  <c r="C1430" i="5"/>
  <c r="B1430" i="5"/>
  <c r="J1429" i="5"/>
  <c r="C1429" i="5"/>
  <c r="B1429" i="5"/>
  <c r="J1428" i="5"/>
  <c r="C1428" i="5"/>
  <c r="B1428" i="5"/>
  <c r="J1427" i="5"/>
  <c r="C1427" i="5"/>
  <c r="B1427" i="5"/>
  <c r="V1426" i="5"/>
  <c r="J1426" i="5"/>
  <c r="C1426" i="5"/>
  <c r="B1426" i="5"/>
  <c r="J1425" i="5"/>
  <c r="C1425" i="5"/>
  <c r="B1425" i="5"/>
  <c r="J1424" i="5"/>
  <c r="C1424" i="5"/>
  <c r="B1424" i="5"/>
  <c r="J1423" i="5"/>
  <c r="C1423" i="5"/>
  <c r="B1423" i="5"/>
  <c r="J1422" i="5"/>
  <c r="C1422" i="5"/>
  <c r="B1422" i="5"/>
  <c r="J1421" i="5"/>
  <c r="C1421" i="5"/>
  <c r="B1421" i="5"/>
  <c r="J1420" i="5"/>
  <c r="C1420" i="5"/>
  <c r="B1420" i="5"/>
  <c r="J1419" i="5"/>
  <c r="C1419" i="5"/>
  <c r="B1419" i="5"/>
  <c r="J1418" i="5"/>
  <c r="C1418" i="5"/>
  <c r="B1418" i="5"/>
  <c r="J1417" i="5"/>
  <c r="C1417" i="5"/>
  <c r="B1417" i="5"/>
  <c r="J1416" i="5"/>
  <c r="C1416" i="5"/>
  <c r="B1416" i="5"/>
  <c r="J1415" i="5"/>
  <c r="C1415" i="5"/>
  <c r="B1415" i="5"/>
  <c r="J1414" i="5"/>
  <c r="C1414" i="5"/>
  <c r="B1414" i="5"/>
  <c r="J1413" i="5"/>
  <c r="C1413" i="5"/>
  <c r="B1413" i="5"/>
  <c r="J1412" i="5"/>
  <c r="C1412" i="5"/>
  <c r="B1412" i="5"/>
  <c r="V1411" i="5"/>
  <c r="J1411" i="5"/>
  <c r="C1411" i="5"/>
  <c r="B1411" i="5"/>
  <c r="J1410" i="5"/>
  <c r="C1410" i="5"/>
  <c r="B1410" i="5"/>
  <c r="J1409" i="5"/>
  <c r="C1409" i="5"/>
  <c r="B1409" i="5"/>
  <c r="J1408" i="5"/>
  <c r="C1408" i="5"/>
  <c r="B1408" i="5"/>
  <c r="V1407" i="5"/>
  <c r="J1407" i="5"/>
  <c r="C1407" i="5"/>
  <c r="B1407" i="5"/>
  <c r="J1406" i="5"/>
  <c r="C1406" i="5"/>
  <c r="B1406" i="5"/>
  <c r="J1405" i="5"/>
  <c r="C1405" i="5"/>
  <c r="B1405" i="5"/>
  <c r="J1404" i="5"/>
  <c r="C1404" i="5"/>
  <c r="B1404" i="5"/>
  <c r="J1403" i="5"/>
  <c r="C1403" i="5"/>
  <c r="B1403" i="5"/>
  <c r="V1402" i="5"/>
  <c r="J1402" i="5"/>
  <c r="C1402" i="5"/>
  <c r="B1402" i="5"/>
  <c r="J1401" i="5"/>
  <c r="C1401" i="5"/>
  <c r="B1401" i="5"/>
  <c r="J1400" i="5"/>
  <c r="C1400" i="5"/>
  <c r="B1400" i="5"/>
  <c r="V1399" i="5"/>
  <c r="J1399" i="5"/>
  <c r="C1399" i="5"/>
  <c r="B1399" i="5"/>
  <c r="J1398" i="5"/>
  <c r="C1398" i="5"/>
  <c r="B1398" i="5"/>
  <c r="J1397" i="5"/>
  <c r="C1397" i="5"/>
  <c r="B1397" i="5"/>
  <c r="J1396" i="5"/>
  <c r="C1396" i="5"/>
  <c r="B1396" i="5"/>
  <c r="J1395" i="5"/>
  <c r="C1395" i="5"/>
  <c r="B1395" i="5"/>
  <c r="J1394" i="5"/>
  <c r="C1394" i="5"/>
  <c r="B1394" i="5"/>
  <c r="J1393" i="5"/>
  <c r="C1393" i="5"/>
  <c r="B1393" i="5"/>
  <c r="J1392" i="5"/>
  <c r="C1392" i="5"/>
  <c r="B1392" i="5"/>
  <c r="V1391" i="5"/>
  <c r="J1391" i="5"/>
  <c r="C1391" i="5"/>
  <c r="B1391" i="5"/>
  <c r="J1390" i="5"/>
  <c r="C1390" i="5"/>
  <c r="B1390" i="5"/>
  <c r="J1389" i="5"/>
  <c r="C1389" i="5"/>
  <c r="B1389" i="5"/>
  <c r="J1388" i="5"/>
  <c r="C1388" i="5"/>
  <c r="B1388" i="5"/>
  <c r="V1387" i="5"/>
  <c r="J1387" i="5"/>
  <c r="C1387" i="5"/>
  <c r="B1387" i="5"/>
  <c r="J1386" i="5"/>
  <c r="C1386" i="5"/>
  <c r="B1386" i="5"/>
  <c r="J1385" i="5"/>
  <c r="C1385" i="5"/>
  <c r="B1385" i="5"/>
  <c r="J1384" i="5"/>
  <c r="C1384" i="5"/>
  <c r="B1384" i="5"/>
  <c r="J1383" i="5"/>
  <c r="C1383" i="5"/>
  <c r="B1383" i="5"/>
  <c r="J1382" i="5"/>
  <c r="C1382" i="5"/>
  <c r="B1382" i="5"/>
  <c r="J1381" i="5"/>
  <c r="C1381" i="5"/>
  <c r="B1381" i="5"/>
  <c r="J1380" i="5"/>
  <c r="C1380" i="5"/>
  <c r="B1380" i="5"/>
  <c r="V1379" i="5"/>
  <c r="J1379" i="5"/>
  <c r="C1379" i="5"/>
  <c r="B1379" i="5"/>
  <c r="J1378" i="5"/>
  <c r="C1378" i="5"/>
  <c r="B1378" i="5"/>
  <c r="J1377" i="5"/>
  <c r="C1377" i="5"/>
  <c r="B1377" i="5"/>
  <c r="J1376" i="5"/>
  <c r="C1376" i="5"/>
  <c r="B1376" i="5"/>
  <c r="J1375" i="5"/>
  <c r="C1375" i="5"/>
  <c r="B1375" i="5"/>
  <c r="V1374" i="5"/>
  <c r="J1374" i="5"/>
  <c r="C1374" i="5"/>
  <c r="B1374" i="5"/>
  <c r="J1373" i="5"/>
  <c r="C1373" i="5"/>
  <c r="B1373" i="5"/>
  <c r="J1372" i="5"/>
  <c r="C1372" i="5"/>
  <c r="B1372" i="5"/>
  <c r="V1371" i="5"/>
  <c r="J1371" i="5"/>
  <c r="C1371" i="5"/>
  <c r="B1371" i="5"/>
  <c r="J1370" i="5"/>
  <c r="C1370" i="5"/>
  <c r="B1370" i="5"/>
  <c r="J1369" i="5"/>
  <c r="C1369" i="5"/>
  <c r="B1369" i="5"/>
  <c r="J1368" i="5"/>
  <c r="C1368" i="5"/>
  <c r="B1368" i="5"/>
  <c r="J1367" i="5"/>
  <c r="C1367" i="5"/>
  <c r="B1367" i="5"/>
  <c r="J1366" i="5"/>
  <c r="C1366" i="5"/>
  <c r="B1366" i="5"/>
  <c r="V1365" i="5"/>
  <c r="J1365" i="5"/>
  <c r="C1365" i="5"/>
  <c r="B1365" i="5"/>
  <c r="J1364" i="5"/>
  <c r="C1364" i="5"/>
  <c r="B1364" i="5"/>
  <c r="J1363" i="5"/>
  <c r="C1363" i="5"/>
  <c r="B1363" i="5"/>
  <c r="J1362" i="5"/>
  <c r="C1362" i="5"/>
  <c r="B1362" i="5"/>
  <c r="J1361" i="5"/>
  <c r="C1361" i="5"/>
  <c r="B1361" i="5"/>
  <c r="J1360" i="5"/>
  <c r="C1360" i="5"/>
  <c r="B1360" i="5"/>
  <c r="V1359" i="5"/>
  <c r="J1359" i="5"/>
  <c r="C1359" i="5"/>
  <c r="B1359" i="5"/>
  <c r="J1358" i="5"/>
  <c r="C1358" i="5"/>
  <c r="B1358" i="5"/>
  <c r="J1357" i="5"/>
  <c r="C1357" i="5"/>
  <c r="B1357" i="5"/>
  <c r="J1356" i="5"/>
  <c r="C1356" i="5"/>
  <c r="B1356" i="5"/>
  <c r="J1355" i="5"/>
  <c r="C1355" i="5"/>
  <c r="B1355" i="5"/>
  <c r="J1354" i="5"/>
  <c r="C1354" i="5"/>
  <c r="B1354" i="5"/>
  <c r="J1353" i="5"/>
  <c r="C1353" i="5"/>
  <c r="B1353" i="5"/>
  <c r="J1352" i="5"/>
  <c r="C1352" i="5"/>
  <c r="B1352" i="5"/>
  <c r="J1351" i="5"/>
  <c r="C1351" i="5"/>
  <c r="B1351" i="5"/>
  <c r="J1350" i="5"/>
  <c r="C1350" i="5"/>
  <c r="B1350" i="5"/>
  <c r="J1349" i="5"/>
  <c r="C1349" i="5"/>
  <c r="B1349" i="5"/>
  <c r="J1348" i="5"/>
  <c r="C1348" i="5"/>
  <c r="B1348" i="5"/>
  <c r="V1347" i="5"/>
  <c r="J1347" i="5"/>
  <c r="C1347" i="5"/>
  <c r="B1347" i="5"/>
  <c r="J1346" i="5"/>
  <c r="C1346" i="5"/>
  <c r="B1346" i="5"/>
  <c r="J1345" i="5"/>
  <c r="C1345" i="5"/>
  <c r="B1345" i="5"/>
  <c r="J1344" i="5"/>
  <c r="C1344" i="5"/>
  <c r="B1344" i="5"/>
  <c r="J1343" i="5"/>
  <c r="C1343" i="5"/>
  <c r="B1343" i="5"/>
  <c r="J1342" i="5"/>
  <c r="C1342" i="5"/>
  <c r="B1342" i="5"/>
  <c r="J1341" i="5"/>
  <c r="C1341" i="5"/>
  <c r="B1341" i="5"/>
  <c r="J1340" i="5"/>
  <c r="C1340" i="5"/>
  <c r="B1340" i="5"/>
  <c r="J1339" i="5"/>
  <c r="C1339" i="5"/>
  <c r="B1339" i="5"/>
  <c r="J1338" i="5"/>
  <c r="C1338" i="5"/>
  <c r="B1338" i="5"/>
  <c r="J1337" i="5"/>
  <c r="C1337" i="5"/>
  <c r="B1337" i="5"/>
  <c r="J1336" i="5"/>
  <c r="C1336" i="5"/>
  <c r="B1336" i="5"/>
  <c r="J1335" i="5"/>
  <c r="C1335" i="5"/>
  <c r="B1335" i="5"/>
  <c r="V1334" i="5"/>
  <c r="J1334" i="5"/>
  <c r="C1334" i="5"/>
  <c r="B1334" i="5"/>
  <c r="J1333" i="5"/>
  <c r="C1333" i="5"/>
  <c r="B1333" i="5"/>
  <c r="J1332" i="5"/>
  <c r="C1332" i="5"/>
  <c r="B1332" i="5"/>
  <c r="J1331" i="5"/>
  <c r="C1331" i="5"/>
  <c r="B1331" i="5"/>
  <c r="J1330" i="5"/>
  <c r="C1330" i="5"/>
  <c r="B1330" i="5"/>
  <c r="J1329" i="5"/>
  <c r="C1329" i="5"/>
  <c r="B1329" i="5"/>
  <c r="J1328" i="5"/>
  <c r="C1328" i="5"/>
  <c r="B1328" i="5"/>
  <c r="J1327" i="5"/>
  <c r="C1327" i="5"/>
  <c r="B1327" i="5"/>
  <c r="J1326" i="5"/>
  <c r="C1326" i="5"/>
  <c r="B1326" i="5"/>
  <c r="J1325" i="5"/>
  <c r="C1325" i="5"/>
  <c r="B1325" i="5"/>
  <c r="V1324" i="5"/>
  <c r="J1324" i="5"/>
  <c r="C1324" i="5"/>
  <c r="B1324" i="5"/>
  <c r="J1323" i="5"/>
  <c r="C1323" i="5"/>
  <c r="B1323" i="5"/>
  <c r="J1322" i="5"/>
  <c r="C1322" i="5"/>
  <c r="B1322" i="5"/>
  <c r="J1321" i="5"/>
  <c r="C1321" i="5"/>
  <c r="B1321" i="5"/>
  <c r="V1320" i="5"/>
  <c r="J1320" i="5"/>
  <c r="C1320" i="5"/>
  <c r="B1320" i="5"/>
  <c r="V1319" i="5"/>
  <c r="J1319" i="5"/>
  <c r="C1319" i="5"/>
  <c r="B1319" i="5"/>
  <c r="V1318" i="5"/>
  <c r="J1318" i="5"/>
  <c r="C1318" i="5"/>
  <c r="B1318" i="5"/>
  <c r="V1317" i="5"/>
  <c r="J1317" i="5"/>
  <c r="C1317" i="5"/>
  <c r="B1317" i="5"/>
  <c r="V1316" i="5"/>
  <c r="J1316" i="5"/>
  <c r="C1316" i="5"/>
  <c r="B1316" i="5"/>
  <c r="V1315" i="5"/>
  <c r="J1315" i="5"/>
  <c r="C1315" i="5"/>
  <c r="B1315" i="5"/>
  <c r="V1314" i="5"/>
  <c r="J1314" i="5"/>
  <c r="C1314" i="5"/>
  <c r="B1314" i="5"/>
  <c r="V1313" i="5"/>
  <c r="J1313" i="5"/>
  <c r="C1313" i="5"/>
  <c r="B1313" i="5"/>
  <c r="V1312" i="5"/>
  <c r="J1312" i="5"/>
  <c r="C1312" i="5"/>
  <c r="B1312" i="5"/>
  <c r="V1311" i="5"/>
  <c r="J1311" i="5"/>
  <c r="C1311" i="5"/>
  <c r="B1311" i="5"/>
  <c r="V1310" i="5"/>
  <c r="J1310" i="5"/>
  <c r="C1310" i="5"/>
  <c r="B1310" i="5"/>
  <c r="V1309" i="5"/>
  <c r="J1309" i="5"/>
  <c r="C1309" i="5"/>
  <c r="B1309" i="5"/>
  <c r="V1308" i="5"/>
  <c r="J1308" i="5"/>
  <c r="C1308" i="5"/>
  <c r="B1308" i="5"/>
  <c r="V1307" i="5"/>
  <c r="J1307" i="5"/>
  <c r="C1307" i="5"/>
  <c r="B1307" i="5"/>
  <c r="V1306" i="5"/>
  <c r="J1306" i="5"/>
  <c r="C1306" i="5"/>
  <c r="B1306" i="5"/>
  <c r="V1305" i="5"/>
  <c r="J1305" i="5"/>
  <c r="C1305" i="5"/>
  <c r="B1305" i="5"/>
  <c r="V1304" i="5"/>
  <c r="J1304" i="5"/>
  <c r="C1304" i="5"/>
  <c r="B1304" i="5"/>
  <c r="V1303" i="5"/>
  <c r="J1303" i="5"/>
  <c r="C1303" i="5"/>
  <c r="B1303" i="5"/>
  <c r="V1302" i="5"/>
  <c r="J1302" i="5"/>
  <c r="C1302" i="5"/>
  <c r="B1302" i="5"/>
  <c r="V1301" i="5"/>
  <c r="J1301" i="5"/>
  <c r="C1301" i="5"/>
  <c r="B1301" i="5"/>
  <c r="J1300" i="5"/>
  <c r="C1300" i="5"/>
  <c r="B1300" i="5"/>
  <c r="V1299" i="5"/>
  <c r="J1299" i="5"/>
  <c r="C1299" i="5"/>
  <c r="B1299" i="5"/>
  <c r="V1298" i="5"/>
  <c r="J1298" i="5"/>
  <c r="C1298" i="5"/>
  <c r="B1298" i="5"/>
  <c r="V1297" i="5"/>
  <c r="J1297" i="5"/>
  <c r="C1297" i="5"/>
  <c r="B1297" i="5"/>
  <c r="V1296" i="5"/>
  <c r="J1296" i="5"/>
  <c r="C1296" i="5"/>
  <c r="B1296" i="5"/>
  <c r="V1295" i="5"/>
  <c r="J1295" i="5"/>
  <c r="C1295" i="5"/>
  <c r="B1295" i="5"/>
  <c r="V1294" i="5"/>
  <c r="J1294" i="5"/>
  <c r="C1294" i="5"/>
  <c r="B1294" i="5"/>
  <c r="V1293" i="5"/>
  <c r="J1293" i="5"/>
  <c r="C1293" i="5"/>
  <c r="B1293" i="5"/>
  <c r="V1292" i="5"/>
  <c r="J1292" i="5"/>
  <c r="C1292" i="5"/>
  <c r="B1292" i="5"/>
  <c r="V1291" i="5"/>
  <c r="J1291" i="5"/>
  <c r="C1291" i="5"/>
  <c r="B1291" i="5"/>
  <c r="V1290" i="5"/>
  <c r="J1290" i="5"/>
  <c r="C1290" i="5"/>
  <c r="B1290" i="5"/>
  <c r="V1289" i="5"/>
  <c r="J1289" i="5"/>
  <c r="C1289" i="5"/>
  <c r="B1289" i="5"/>
  <c r="V1288" i="5"/>
  <c r="J1288" i="5"/>
  <c r="C1288" i="5"/>
  <c r="B1288" i="5"/>
  <c r="V1287" i="5"/>
  <c r="J1287" i="5"/>
  <c r="C1287" i="5"/>
  <c r="B1287" i="5"/>
  <c r="V1286" i="5"/>
  <c r="J1286" i="5"/>
  <c r="C1286" i="5"/>
  <c r="B1286" i="5"/>
  <c r="V1285" i="5"/>
  <c r="J1285" i="5"/>
  <c r="C1285" i="5"/>
  <c r="B1285" i="5"/>
  <c r="V1284" i="5"/>
  <c r="J1284" i="5"/>
  <c r="C1284" i="5"/>
  <c r="B1284" i="5"/>
  <c r="V1283" i="5"/>
  <c r="J1283" i="5"/>
  <c r="C1283" i="5"/>
  <c r="B1283" i="5"/>
  <c r="V1282" i="5"/>
  <c r="J1282" i="5"/>
  <c r="C1282" i="5"/>
  <c r="B1282" i="5"/>
  <c r="V1281" i="5"/>
  <c r="J1281" i="5"/>
  <c r="C1281" i="5"/>
  <c r="B1281" i="5"/>
  <c r="V1280" i="5"/>
  <c r="J1280" i="5"/>
  <c r="C1280" i="5"/>
  <c r="B1280" i="5"/>
  <c r="V1279" i="5"/>
  <c r="J1279" i="5"/>
  <c r="C1279" i="5"/>
  <c r="B1279" i="5"/>
  <c r="V1278" i="5"/>
  <c r="J1278" i="5"/>
  <c r="C1278" i="5"/>
  <c r="B1278" i="5"/>
  <c r="V1277" i="5"/>
  <c r="J1277" i="5"/>
  <c r="C1277" i="5"/>
  <c r="B1277" i="5"/>
  <c r="V1276" i="5"/>
  <c r="J1276" i="5"/>
  <c r="C1276" i="5"/>
  <c r="B1276" i="5"/>
  <c r="V1275" i="5"/>
  <c r="J1275" i="5"/>
  <c r="C1275" i="5"/>
  <c r="B1275" i="5"/>
  <c r="V1274" i="5"/>
  <c r="J1274" i="5"/>
  <c r="C1274" i="5"/>
  <c r="B1274" i="5"/>
  <c r="V1273" i="5"/>
  <c r="J1273" i="5"/>
  <c r="C1273" i="5"/>
  <c r="B1273" i="5"/>
  <c r="V1272" i="5"/>
  <c r="J1272" i="5"/>
  <c r="C1272" i="5"/>
  <c r="B1272" i="5"/>
  <c r="V1271" i="5"/>
  <c r="J1271" i="5"/>
  <c r="C1271" i="5"/>
  <c r="B1271" i="5"/>
  <c r="V1270" i="5"/>
  <c r="J1270" i="5"/>
  <c r="C1270" i="5"/>
  <c r="B1270" i="5"/>
  <c r="V1269" i="5"/>
  <c r="J1269" i="5"/>
  <c r="C1269" i="5"/>
  <c r="B1269" i="5"/>
  <c r="V1268" i="5"/>
  <c r="J1268" i="5"/>
  <c r="C1268" i="5"/>
  <c r="B1268" i="5"/>
  <c r="V1267" i="5"/>
  <c r="J1267" i="5"/>
  <c r="C1267" i="5"/>
  <c r="B1267" i="5"/>
  <c r="J1266" i="5"/>
  <c r="C1266" i="5"/>
  <c r="B1266" i="5"/>
  <c r="J1265" i="5"/>
  <c r="C1265" i="5"/>
  <c r="B1265" i="5"/>
  <c r="J1264" i="5"/>
  <c r="C1264" i="5"/>
  <c r="B1264" i="5"/>
  <c r="J1263" i="5"/>
  <c r="C1263" i="5"/>
  <c r="B1263" i="5"/>
  <c r="J1262" i="5"/>
  <c r="C1262" i="5"/>
  <c r="B1262" i="5"/>
  <c r="J1261" i="5"/>
  <c r="C1261" i="5"/>
  <c r="B1261" i="5"/>
  <c r="J1260" i="5"/>
  <c r="C1260" i="5"/>
  <c r="B1260" i="5"/>
  <c r="J1259" i="5"/>
  <c r="C1259" i="5"/>
  <c r="B1259" i="5"/>
  <c r="J1258" i="5"/>
  <c r="C1258" i="5"/>
  <c r="B1258" i="5"/>
  <c r="J1257" i="5"/>
  <c r="C1257" i="5"/>
  <c r="B1257" i="5"/>
  <c r="J1256" i="5"/>
  <c r="C1256" i="5"/>
  <c r="B1256" i="5"/>
  <c r="J1255" i="5"/>
  <c r="C1255" i="5"/>
  <c r="B1255" i="5"/>
  <c r="J1254" i="5"/>
  <c r="C1254" i="5"/>
  <c r="B1254" i="5"/>
  <c r="J1253" i="5"/>
  <c r="C1253" i="5"/>
  <c r="B1253" i="5"/>
  <c r="J1252" i="5"/>
  <c r="C1252" i="5"/>
  <c r="B1252" i="5"/>
  <c r="J1251" i="5"/>
  <c r="C1251" i="5"/>
  <c r="B1251" i="5"/>
  <c r="J1250" i="5"/>
  <c r="C1250" i="5"/>
  <c r="B1250" i="5"/>
  <c r="V1249" i="5"/>
  <c r="J1249" i="5"/>
  <c r="C1249" i="5"/>
  <c r="B1249" i="5"/>
  <c r="J1248" i="5"/>
  <c r="C1248" i="5"/>
  <c r="B1248" i="5"/>
  <c r="J1247" i="5"/>
  <c r="C1247" i="5"/>
  <c r="B1247" i="5"/>
  <c r="J1246" i="5"/>
  <c r="C1246" i="5"/>
  <c r="B1246" i="5"/>
  <c r="J1245" i="5"/>
  <c r="C1245" i="5"/>
  <c r="B1245" i="5"/>
  <c r="J1244" i="5"/>
  <c r="C1244" i="5"/>
  <c r="B1244" i="5"/>
  <c r="J1243" i="5"/>
  <c r="C1243" i="5"/>
  <c r="B1243" i="5"/>
  <c r="J1242" i="5"/>
  <c r="C1242" i="5"/>
  <c r="B1242" i="5"/>
  <c r="V1241" i="5"/>
  <c r="J1241" i="5"/>
  <c r="C1241" i="5"/>
  <c r="B1241" i="5"/>
  <c r="V1240" i="5"/>
  <c r="J1240" i="5"/>
  <c r="C1240" i="5"/>
  <c r="B1240" i="5"/>
  <c r="J1239" i="5"/>
  <c r="C1239" i="5"/>
  <c r="B1239" i="5"/>
  <c r="J1238" i="5"/>
  <c r="C1238" i="5"/>
  <c r="B1238" i="5"/>
  <c r="J1237" i="5"/>
  <c r="C1237" i="5"/>
  <c r="B1237" i="5"/>
  <c r="J1236" i="5"/>
  <c r="C1236" i="5"/>
  <c r="B1236" i="5"/>
  <c r="J1235" i="5"/>
  <c r="C1235" i="5"/>
  <c r="B1235" i="5"/>
  <c r="J1234" i="5"/>
  <c r="C1234" i="5"/>
  <c r="B1234" i="5"/>
  <c r="J1233" i="5"/>
  <c r="C1233" i="5"/>
  <c r="B1233" i="5"/>
  <c r="J1232" i="5"/>
  <c r="C1232" i="5"/>
  <c r="B1232" i="5"/>
  <c r="J1231" i="5"/>
  <c r="C1231" i="5"/>
  <c r="B1231" i="5"/>
  <c r="J1230" i="5"/>
  <c r="C1230" i="5"/>
  <c r="B1230" i="5"/>
  <c r="J1229" i="5"/>
  <c r="C1229" i="5"/>
  <c r="B1229" i="5"/>
  <c r="J1228" i="5"/>
  <c r="C1228" i="5"/>
  <c r="B1228" i="5"/>
  <c r="V1227" i="5"/>
  <c r="J1227" i="5"/>
  <c r="C1227" i="5"/>
  <c r="B1227" i="5"/>
  <c r="J1226" i="5"/>
  <c r="C1226" i="5"/>
  <c r="B1226" i="5"/>
  <c r="J1225" i="5"/>
  <c r="C1225" i="5"/>
  <c r="B1225" i="5"/>
  <c r="V1224" i="5"/>
  <c r="J1224" i="5"/>
  <c r="C1224" i="5"/>
  <c r="B1224" i="5"/>
  <c r="V1223" i="5"/>
  <c r="J1223" i="5"/>
  <c r="C1223" i="5"/>
  <c r="B1223" i="5"/>
  <c r="J1222" i="5"/>
  <c r="C1222" i="5"/>
  <c r="B1222" i="5"/>
  <c r="J1221" i="5"/>
  <c r="C1221" i="5"/>
  <c r="B1221" i="5"/>
  <c r="J1220" i="5"/>
  <c r="C1220" i="5"/>
  <c r="B1220" i="5"/>
  <c r="V1219" i="5"/>
  <c r="J1219" i="5"/>
  <c r="C1219" i="5"/>
  <c r="B1219" i="5"/>
  <c r="J1218" i="5"/>
  <c r="C1218" i="5"/>
  <c r="B1218" i="5"/>
  <c r="J1217" i="5"/>
  <c r="C1217" i="5"/>
  <c r="B1217" i="5"/>
  <c r="J1216" i="5"/>
  <c r="C1216" i="5"/>
  <c r="B1216" i="5"/>
  <c r="J1215" i="5"/>
  <c r="C1215" i="5"/>
  <c r="B1215" i="5"/>
  <c r="V1214" i="5"/>
  <c r="J1214" i="5"/>
  <c r="C1214" i="5"/>
  <c r="B1214" i="5"/>
  <c r="J1213" i="5"/>
  <c r="C1213" i="5"/>
  <c r="B1213" i="5"/>
  <c r="J1212" i="5"/>
  <c r="C1212" i="5"/>
  <c r="B1212" i="5"/>
  <c r="J1211" i="5"/>
  <c r="C1211" i="5"/>
  <c r="B1211" i="5"/>
  <c r="J1210" i="5"/>
  <c r="C1210" i="5"/>
  <c r="B1210" i="5"/>
  <c r="J1209" i="5"/>
  <c r="C1209" i="5"/>
  <c r="B1209" i="5"/>
  <c r="J1208" i="5"/>
  <c r="C1208" i="5"/>
  <c r="B1208" i="5"/>
  <c r="V1207" i="5"/>
  <c r="J1207" i="5"/>
  <c r="C1207" i="5"/>
  <c r="B1207" i="5"/>
  <c r="J1206" i="5"/>
  <c r="C1206" i="5"/>
  <c r="B1206" i="5"/>
  <c r="J1205" i="5"/>
  <c r="C1205" i="5"/>
  <c r="B1205" i="5"/>
  <c r="J1204" i="5"/>
  <c r="C1204" i="5"/>
  <c r="B1204" i="5"/>
  <c r="J1203" i="5"/>
  <c r="C1203" i="5"/>
  <c r="B1203" i="5"/>
  <c r="V1202" i="5"/>
  <c r="J1202" i="5"/>
  <c r="C1202" i="5"/>
  <c r="B1202" i="5"/>
  <c r="J1201" i="5"/>
  <c r="C1201" i="5"/>
  <c r="B1201" i="5"/>
  <c r="J1200" i="5"/>
  <c r="C1200" i="5"/>
  <c r="B1200" i="5"/>
  <c r="V1199" i="5"/>
  <c r="J1199" i="5"/>
  <c r="C1199" i="5"/>
  <c r="B1199" i="5"/>
  <c r="J1198" i="5"/>
  <c r="C1198" i="5"/>
  <c r="B1198" i="5"/>
  <c r="J1197" i="5"/>
  <c r="C1197" i="5"/>
  <c r="B1197" i="5"/>
  <c r="J1196" i="5"/>
  <c r="C1196" i="5"/>
  <c r="B1196" i="5"/>
  <c r="J1195" i="5"/>
  <c r="C1195" i="5"/>
  <c r="B1195" i="5"/>
  <c r="J1194" i="5"/>
  <c r="C1194" i="5"/>
  <c r="B1194" i="5"/>
  <c r="V1193" i="5"/>
  <c r="J1193" i="5"/>
  <c r="C1193" i="5"/>
  <c r="B1193" i="5"/>
  <c r="J1192" i="5"/>
  <c r="C1192" i="5"/>
  <c r="B1192" i="5"/>
  <c r="J1191" i="5"/>
  <c r="C1191" i="5"/>
  <c r="B1191" i="5"/>
  <c r="J1190" i="5"/>
  <c r="C1190" i="5"/>
  <c r="B1190" i="5"/>
  <c r="V1189" i="5"/>
  <c r="J1189" i="5"/>
  <c r="C1189" i="5"/>
  <c r="B1189" i="5"/>
  <c r="J1188" i="5"/>
  <c r="C1188" i="5"/>
  <c r="B1188" i="5"/>
  <c r="J1187" i="5"/>
  <c r="C1187" i="5"/>
  <c r="B1187" i="5"/>
  <c r="J1186" i="5"/>
  <c r="C1186" i="5"/>
  <c r="B1186" i="5"/>
  <c r="J1185" i="5"/>
  <c r="C1185" i="5"/>
  <c r="B1185" i="5"/>
  <c r="J1184" i="5"/>
  <c r="C1184" i="5"/>
  <c r="B1184" i="5"/>
  <c r="J1183" i="5"/>
  <c r="C1183" i="5"/>
  <c r="B1183" i="5"/>
  <c r="J1182" i="5"/>
  <c r="C1182" i="5"/>
  <c r="B1182" i="5"/>
  <c r="V1181" i="5"/>
  <c r="J1181" i="5"/>
  <c r="C1181" i="5"/>
  <c r="B1181" i="5"/>
  <c r="J1180" i="5"/>
  <c r="C1180" i="5"/>
  <c r="B1180" i="5"/>
  <c r="J1179" i="5"/>
  <c r="C1179" i="5"/>
  <c r="B1179" i="5"/>
  <c r="J1178" i="5"/>
  <c r="C1178" i="5"/>
  <c r="B1178" i="5"/>
  <c r="J1177" i="5"/>
  <c r="C1177" i="5"/>
  <c r="B1177" i="5"/>
  <c r="J1176" i="5"/>
  <c r="C1176" i="5"/>
  <c r="B1176" i="5"/>
  <c r="J1175" i="5"/>
  <c r="C1175" i="5"/>
  <c r="B1175" i="5"/>
  <c r="J1174" i="5"/>
  <c r="C1174" i="5"/>
  <c r="B1174" i="5"/>
  <c r="J1173" i="5"/>
  <c r="C1173" i="5"/>
  <c r="B1173" i="5"/>
  <c r="J1172" i="5"/>
  <c r="C1172" i="5"/>
  <c r="B1172" i="5"/>
  <c r="V1171" i="5"/>
  <c r="J1171" i="5"/>
  <c r="C1171" i="5"/>
  <c r="B1171" i="5"/>
  <c r="V1170" i="5"/>
  <c r="J1170" i="5"/>
  <c r="C1170" i="5"/>
  <c r="B1170" i="5"/>
  <c r="J1169" i="5"/>
  <c r="C1169" i="5"/>
  <c r="B1169" i="5"/>
  <c r="J1168" i="5"/>
  <c r="C1168" i="5"/>
  <c r="B1168" i="5"/>
  <c r="J1167" i="5"/>
  <c r="C1167" i="5"/>
  <c r="B1167" i="5"/>
  <c r="J1166" i="5"/>
  <c r="C1166" i="5"/>
  <c r="B1166" i="5"/>
  <c r="J1165" i="5"/>
  <c r="C1165" i="5"/>
  <c r="B1165" i="5"/>
  <c r="J1164" i="5"/>
  <c r="C1164" i="5"/>
  <c r="B1164" i="5"/>
  <c r="J1163" i="5"/>
  <c r="C1163" i="5"/>
  <c r="B1163" i="5"/>
  <c r="J1162" i="5"/>
  <c r="C1162" i="5"/>
  <c r="B1162" i="5"/>
  <c r="J1161" i="5"/>
  <c r="C1161" i="5"/>
  <c r="B1161" i="5"/>
  <c r="V1160" i="5"/>
  <c r="J1160" i="5"/>
  <c r="C1160" i="5"/>
  <c r="B1160" i="5"/>
  <c r="J1159" i="5"/>
  <c r="C1159" i="5"/>
  <c r="B1159" i="5"/>
  <c r="J1158" i="5"/>
  <c r="C1158" i="5"/>
  <c r="B1158" i="5"/>
  <c r="J1157" i="5"/>
  <c r="C1157" i="5"/>
  <c r="B1157" i="5"/>
  <c r="J1156" i="5"/>
  <c r="C1156" i="5"/>
  <c r="B1156" i="5"/>
  <c r="J1155" i="5"/>
  <c r="C1155" i="5"/>
  <c r="B1155" i="5"/>
  <c r="J1154" i="5"/>
  <c r="C1154" i="5"/>
  <c r="B1154" i="5"/>
  <c r="J1153" i="5"/>
  <c r="C1153" i="5"/>
  <c r="B1153" i="5"/>
  <c r="J1152" i="5"/>
  <c r="C1152" i="5"/>
  <c r="B1152" i="5"/>
  <c r="J1151" i="5"/>
  <c r="C1151" i="5"/>
  <c r="B1151" i="5"/>
  <c r="J1150" i="5"/>
  <c r="C1150" i="5"/>
  <c r="B1150" i="5"/>
  <c r="J1149" i="5"/>
  <c r="C1149" i="5"/>
  <c r="B1149" i="5"/>
  <c r="J1148" i="5"/>
  <c r="C1148" i="5"/>
  <c r="B1148" i="5"/>
  <c r="V1147" i="5"/>
  <c r="J1147" i="5"/>
  <c r="C1147" i="5"/>
  <c r="B1147" i="5"/>
  <c r="J1146" i="5"/>
  <c r="C1146" i="5"/>
  <c r="B1146" i="5"/>
  <c r="J1145" i="5"/>
  <c r="C1145" i="5"/>
  <c r="B1145" i="5"/>
  <c r="J1144" i="5"/>
  <c r="C1144" i="5"/>
  <c r="B1144" i="5"/>
  <c r="J1143" i="5"/>
  <c r="C1143" i="5"/>
  <c r="B1143" i="5"/>
  <c r="J1142" i="5"/>
  <c r="C1142" i="5"/>
  <c r="B1142" i="5"/>
  <c r="J1141" i="5"/>
  <c r="C1141" i="5"/>
  <c r="B1141" i="5"/>
  <c r="J1140" i="5"/>
  <c r="C1140" i="5"/>
  <c r="B1140" i="5"/>
  <c r="J1139" i="5"/>
  <c r="C1139" i="5"/>
  <c r="B1139" i="5"/>
  <c r="J1138" i="5"/>
  <c r="C1138" i="5"/>
  <c r="B1138" i="5"/>
  <c r="V1137" i="5"/>
  <c r="J1137" i="5"/>
  <c r="C1137" i="5"/>
  <c r="B1137" i="5"/>
  <c r="J1136" i="5"/>
  <c r="C1136" i="5"/>
  <c r="B1136" i="5"/>
  <c r="J1135" i="5"/>
  <c r="C1135" i="5"/>
  <c r="B1135" i="5"/>
  <c r="J1134" i="5"/>
  <c r="C1134" i="5"/>
  <c r="B1134" i="5"/>
  <c r="V1133" i="5"/>
  <c r="J1133" i="5"/>
  <c r="C1133" i="5"/>
  <c r="B1133" i="5"/>
  <c r="J1132" i="5"/>
  <c r="C1132" i="5"/>
  <c r="B1132" i="5"/>
  <c r="J1131" i="5"/>
  <c r="C1131" i="5"/>
  <c r="B1131" i="5"/>
  <c r="J1130" i="5"/>
  <c r="C1130" i="5"/>
  <c r="B1130" i="5"/>
  <c r="J1129" i="5"/>
  <c r="C1129" i="5"/>
  <c r="B1129" i="5"/>
  <c r="J1128" i="5"/>
  <c r="C1128" i="5"/>
  <c r="B1128" i="5"/>
  <c r="J1127" i="5"/>
  <c r="C1127" i="5"/>
  <c r="B1127" i="5"/>
  <c r="J1126" i="5"/>
  <c r="C1126" i="5"/>
  <c r="B1126" i="5"/>
  <c r="V1125" i="5"/>
  <c r="J1125" i="5"/>
  <c r="C1125" i="5"/>
  <c r="B1125" i="5"/>
  <c r="V1124" i="5"/>
  <c r="J1124" i="5"/>
  <c r="C1124" i="5"/>
  <c r="B1124" i="5"/>
  <c r="J1123" i="5"/>
  <c r="C1123" i="5"/>
  <c r="B1123" i="5"/>
  <c r="J1122" i="5"/>
  <c r="C1122" i="5"/>
  <c r="B1122" i="5"/>
  <c r="J1121" i="5"/>
  <c r="C1121" i="5"/>
  <c r="B1121" i="5"/>
  <c r="J1120" i="5"/>
  <c r="C1120" i="5"/>
  <c r="B1120" i="5"/>
  <c r="J1119" i="5"/>
  <c r="C1119" i="5"/>
  <c r="B1119" i="5"/>
  <c r="J1118" i="5"/>
  <c r="C1118" i="5"/>
  <c r="B1118" i="5"/>
  <c r="J1117" i="5"/>
  <c r="C1117" i="5"/>
  <c r="B1117" i="5"/>
  <c r="V1116" i="5"/>
  <c r="J1116" i="5"/>
  <c r="C1116" i="5"/>
  <c r="B1116" i="5"/>
  <c r="V1115" i="5"/>
  <c r="J1115" i="5"/>
  <c r="C1115" i="5"/>
  <c r="B1115" i="5"/>
  <c r="J1114" i="5"/>
  <c r="C1114" i="5"/>
  <c r="B1114" i="5"/>
  <c r="J1113" i="5"/>
  <c r="C1113" i="5"/>
  <c r="B1113" i="5"/>
  <c r="J1112" i="5"/>
  <c r="C1112" i="5"/>
  <c r="B1112" i="5"/>
  <c r="J1111" i="5"/>
  <c r="C1111" i="5"/>
  <c r="B1111" i="5"/>
  <c r="J1110" i="5"/>
  <c r="C1110" i="5"/>
  <c r="B1110" i="5"/>
  <c r="J1109" i="5"/>
  <c r="C1109" i="5"/>
  <c r="B1109" i="5"/>
  <c r="J1108" i="5"/>
  <c r="C1108" i="5"/>
  <c r="B1108" i="5"/>
  <c r="V1107" i="5"/>
  <c r="J1107" i="5"/>
  <c r="C1107" i="5"/>
  <c r="B1107" i="5"/>
  <c r="V1106" i="5"/>
  <c r="J1106" i="5"/>
  <c r="C1106" i="5"/>
  <c r="B1106" i="5"/>
  <c r="V1105" i="5"/>
  <c r="J1105" i="5"/>
  <c r="C1105" i="5"/>
  <c r="B1105" i="5"/>
  <c r="V1104" i="5"/>
  <c r="J1104" i="5"/>
  <c r="C1104" i="5"/>
  <c r="B1104" i="5"/>
  <c r="V1103" i="5"/>
  <c r="J1103" i="5"/>
  <c r="C1103" i="5"/>
  <c r="B1103" i="5"/>
  <c r="V1102" i="5"/>
  <c r="J1102" i="5"/>
  <c r="C1102" i="5"/>
  <c r="B1102" i="5"/>
  <c r="V1101" i="5"/>
  <c r="J1101" i="5"/>
  <c r="C1101" i="5"/>
  <c r="B1101" i="5"/>
  <c r="V1100" i="5"/>
  <c r="J1100" i="5"/>
  <c r="C1100" i="5"/>
  <c r="B1100" i="5"/>
  <c r="V1099" i="5"/>
  <c r="J1099" i="5"/>
  <c r="C1099" i="5"/>
  <c r="B1099" i="5"/>
  <c r="V1098" i="5"/>
  <c r="J1098" i="5"/>
  <c r="C1098" i="5"/>
  <c r="B1098" i="5"/>
  <c r="V1097" i="5"/>
  <c r="J1097" i="5"/>
  <c r="C1097" i="5"/>
  <c r="B1097" i="5"/>
  <c r="V1096" i="5"/>
  <c r="J1096" i="5"/>
  <c r="C1096" i="5"/>
  <c r="B1096" i="5"/>
  <c r="V1095" i="5"/>
  <c r="J1095" i="5"/>
  <c r="C1095" i="5"/>
  <c r="B1095" i="5"/>
  <c r="V1094" i="5"/>
  <c r="J1094" i="5"/>
  <c r="C1094" i="5"/>
  <c r="B1094" i="5"/>
  <c r="V1093" i="5"/>
  <c r="J1093" i="5"/>
  <c r="C1093" i="5"/>
  <c r="B1093" i="5"/>
  <c r="V1092" i="5"/>
  <c r="J1092" i="5"/>
  <c r="C1092" i="5"/>
  <c r="B1092" i="5"/>
  <c r="V1091" i="5"/>
  <c r="J1091" i="5"/>
  <c r="C1091" i="5"/>
  <c r="B1091" i="5"/>
  <c r="V1090" i="5"/>
  <c r="J1090" i="5"/>
  <c r="C1090" i="5"/>
  <c r="B1090" i="5"/>
  <c r="V1089" i="5"/>
  <c r="J1089" i="5"/>
  <c r="C1089" i="5"/>
  <c r="B1089" i="5"/>
  <c r="V1088" i="5"/>
  <c r="J1088" i="5"/>
  <c r="C1088" i="5"/>
  <c r="B1088" i="5"/>
  <c r="V1087" i="5"/>
  <c r="J1087" i="5"/>
  <c r="C1087" i="5"/>
  <c r="B1087" i="5"/>
  <c r="V1086" i="5"/>
  <c r="J1086" i="5"/>
  <c r="C1086" i="5"/>
  <c r="B1086" i="5"/>
  <c r="V1085" i="5"/>
  <c r="J1085" i="5"/>
  <c r="C1085" i="5"/>
  <c r="B1085" i="5"/>
  <c r="V1084" i="5"/>
  <c r="J1084" i="5"/>
  <c r="C1084" i="5"/>
  <c r="B1084" i="5"/>
  <c r="V1083" i="5"/>
  <c r="J1083" i="5"/>
  <c r="C1083" i="5"/>
  <c r="B1083" i="5"/>
  <c r="V1082" i="5"/>
  <c r="J1082" i="5"/>
  <c r="C1082" i="5"/>
  <c r="B1082" i="5"/>
  <c r="V1081" i="5"/>
  <c r="J1081" i="5"/>
  <c r="C1081" i="5"/>
  <c r="B1081" i="5"/>
  <c r="V1080" i="5"/>
  <c r="J1080" i="5"/>
  <c r="C1080" i="5"/>
  <c r="B1080" i="5"/>
  <c r="V1079" i="5"/>
  <c r="J1079" i="5"/>
  <c r="C1079" i="5"/>
  <c r="B1079" i="5"/>
  <c r="V1078" i="5"/>
  <c r="J1078" i="5"/>
  <c r="C1078" i="5"/>
  <c r="B1078" i="5"/>
  <c r="V1077" i="5"/>
  <c r="J1077" i="5"/>
  <c r="C1077" i="5"/>
  <c r="B1077" i="5"/>
  <c r="V1076" i="5"/>
  <c r="J1076" i="5"/>
  <c r="C1076" i="5"/>
  <c r="B1076" i="5"/>
  <c r="V1075" i="5"/>
  <c r="J1075" i="5"/>
  <c r="C1075" i="5"/>
  <c r="B1075" i="5"/>
  <c r="V1074" i="5"/>
  <c r="J1074" i="5"/>
  <c r="C1074" i="5"/>
  <c r="B1074" i="5"/>
  <c r="V1073" i="5"/>
  <c r="J1073" i="5"/>
  <c r="C1073" i="5"/>
  <c r="B1073" i="5"/>
  <c r="V1072" i="5"/>
  <c r="J1072" i="5"/>
  <c r="C1072" i="5"/>
  <c r="B1072" i="5"/>
  <c r="V1071" i="5"/>
  <c r="J1071" i="5"/>
  <c r="C1071" i="5"/>
  <c r="B1071" i="5"/>
  <c r="V1070" i="5"/>
  <c r="J1070" i="5"/>
  <c r="C1070" i="5"/>
  <c r="B1070" i="5"/>
  <c r="V1069" i="5"/>
  <c r="J1069" i="5"/>
  <c r="C1069" i="5"/>
  <c r="B1069" i="5"/>
  <c r="V1068" i="5"/>
  <c r="J1068" i="5"/>
  <c r="C1068" i="5"/>
  <c r="B1068" i="5"/>
  <c r="V1067" i="5"/>
  <c r="J1067" i="5"/>
  <c r="C1067" i="5"/>
  <c r="B1067" i="5"/>
  <c r="V1066" i="5"/>
  <c r="J1066" i="5"/>
  <c r="C1066" i="5"/>
  <c r="B1066" i="5"/>
  <c r="V1065" i="5"/>
  <c r="J1065" i="5"/>
  <c r="C1065" i="5"/>
  <c r="B1065" i="5"/>
  <c r="V1064" i="5"/>
  <c r="J1064" i="5"/>
  <c r="C1064" i="5"/>
  <c r="B1064" i="5"/>
  <c r="V1063" i="5"/>
  <c r="J1063" i="5"/>
  <c r="C1063" i="5"/>
  <c r="B1063" i="5"/>
  <c r="V1062" i="5"/>
  <c r="J1062" i="5"/>
  <c r="C1062" i="5"/>
  <c r="B1062" i="5"/>
  <c r="V1061" i="5"/>
  <c r="J1061" i="5"/>
  <c r="C1061" i="5"/>
  <c r="B1061" i="5"/>
  <c r="V1060" i="5"/>
  <c r="J1060" i="5"/>
  <c r="C1060" i="5"/>
  <c r="B1060" i="5"/>
  <c r="V1059" i="5"/>
  <c r="J1059" i="5"/>
  <c r="C1059" i="5"/>
  <c r="B1059" i="5"/>
  <c r="V1058" i="5"/>
  <c r="J1058" i="5"/>
  <c r="C1058" i="5"/>
  <c r="B1058" i="5"/>
  <c r="V1057" i="5"/>
  <c r="J1057" i="5"/>
  <c r="C1057" i="5"/>
  <c r="B1057" i="5"/>
  <c r="V1056" i="5"/>
  <c r="J1056" i="5"/>
  <c r="C1056" i="5"/>
  <c r="B1056" i="5"/>
  <c r="J1055" i="5"/>
  <c r="C1055" i="5"/>
  <c r="B1055" i="5"/>
  <c r="J1054" i="5"/>
  <c r="C1054" i="5"/>
  <c r="B1054" i="5"/>
  <c r="J1053" i="5"/>
  <c r="C1053" i="5"/>
  <c r="B1053" i="5"/>
  <c r="J1052" i="5"/>
  <c r="C1052" i="5"/>
  <c r="B1052" i="5"/>
  <c r="J1051" i="5"/>
  <c r="C1051" i="5"/>
  <c r="B1051" i="5"/>
  <c r="J1050" i="5"/>
  <c r="C1050" i="5"/>
  <c r="B1050" i="5"/>
  <c r="J1049" i="5"/>
  <c r="C1049" i="5"/>
  <c r="B1049" i="5"/>
  <c r="J1048" i="5"/>
  <c r="C1048" i="5"/>
  <c r="B1048" i="5"/>
  <c r="J1047" i="5"/>
  <c r="C1047" i="5"/>
  <c r="B1047" i="5"/>
  <c r="J1046" i="5"/>
  <c r="C1046" i="5"/>
  <c r="B1046" i="5"/>
  <c r="J1045" i="5"/>
  <c r="C1045" i="5"/>
  <c r="B1045" i="5"/>
  <c r="J1044" i="5"/>
  <c r="C1044" i="5"/>
  <c r="B1044" i="5"/>
  <c r="J1043" i="5"/>
  <c r="C1043" i="5"/>
  <c r="B1043" i="5"/>
  <c r="J1042" i="5"/>
  <c r="C1042" i="5"/>
  <c r="B1042" i="5"/>
  <c r="J1041" i="5"/>
  <c r="C1041" i="5"/>
  <c r="B1041" i="5"/>
  <c r="J1040" i="5"/>
  <c r="C1040" i="5"/>
  <c r="B1040" i="5"/>
  <c r="J1039" i="5"/>
  <c r="C1039" i="5"/>
  <c r="B1039" i="5"/>
  <c r="J1038" i="5"/>
  <c r="C1038" i="5"/>
  <c r="B1038" i="5"/>
  <c r="J1037" i="5"/>
  <c r="C1037" i="5"/>
  <c r="B1037" i="5"/>
  <c r="J1036" i="5"/>
  <c r="C1036" i="5"/>
  <c r="B1036" i="5"/>
  <c r="J1035" i="5"/>
  <c r="C1035" i="5"/>
  <c r="B1035" i="5"/>
  <c r="V1034" i="5"/>
  <c r="J1034" i="5"/>
  <c r="C1034" i="5"/>
  <c r="B1034" i="5"/>
  <c r="J1033" i="5"/>
  <c r="C1033" i="5"/>
  <c r="B1033" i="5"/>
  <c r="J1032" i="5"/>
  <c r="C1032" i="5"/>
  <c r="B1032" i="5"/>
  <c r="J1031" i="5"/>
  <c r="C1031" i="5"/>
  <c r="B1031" i="5"/>
  <c r="J1030" i="5"/>
  <c r="C1030" i="5"/>
  <c r="B1030" i="5"/>
  <c r="J1029" i="5"/>
  <c r="C1029" i="5"/>
  <c r="B1029" i="5"/>
  <c r="J1028" i="5"/>
  <c r="C1028" i="5"/>
  <c r="B1028" i="5"/>
  <c r="J1027" i="5"/>
  <c r="C1027" i="5"/>
  <c r="B1027" i="5"/>
  <c r="J1026" i="5"/>
  <c r="C1026" i="5"/>
  <c r="B1026" i="5"/>
  <c r="J1025" i="5"/>
  <c r="C1025" i="5"/>
  <c r="B1025" i="5"/>
  <c r="V1024" i="5"/>
  <c r="J1024" i="5"/>
  <c r="C1024" i="5"/>
  <c r="B1024" i="5"/>
  <c r="J1023" i="5"/>
  <c r="C1023" i="5"/>
  <c r="B1023" i="5"/>
  <c r="J1022" i="5"/>
  <c r="C1022" i="5"/>
  <c r="B1022" i="5"/>
  <c r="J1021" i="5"/>
  <c r="C1021" i="5"/>
  <c r="B1021" i="5"/>
  <c r="J1020" i="5"/>
  <c r="C1020" i="5"/>
  <c r="B1020" i="5"/>
  <c r="J1019" i="5"/>
  <c r="C1019" i="5"/>
  <c r="B1019" i="5"/>
  <c r="J1018" i="5"/>
  <c r="C1018" i="5"/>
  <c r="B1018" i="5"/>
  <c r="J1017" i="5"/>
  <c r="C1017" i="5"/>
  <c r="B1017" i="5"/>
  <c r="J1016" i="5"/>
  <c r="C1016" i="5"/>
  <c r="B1016" i="5"/>
  <c r="J1015" i="5"/>
  <c r="C1015" i="5"/>
  <c r="B1015" i="5"/>
  <c r="J1014" i="5"/>
  <c r="C1014" i="5"/>
  <c r="B1014" i="5"/>
  <c r="J1013" i="5"/>
  <c r="C1013" i="5"/>
  <c r="B1013" i="5"/>
  <c r="J1012" i="5"/>
  <c r="C1012" i="5"/>
  <c r="B1012" i="5"/>
  <c r="V1011" i="5"/>
  <c r="J1011" i="5"/>
  <c r="C1011" i="5"/>
  <c r="B1011" i="5"/>
  <c r="J1010" i="5"/>
  <c r="C1010" i="5"/>
  <c r="B1010" i="5"/>
  <c r="J1009" i="5"/>
  <c r="C1009" i="5"/>
  <c r="B1009" i="5"/>
  <c r="J1008" i="5"/>
  <c r="C1008" i="5"/>
  <c r="B1008" i="5"/>
  <c r="J1007" i="5"/>
  <c r="C1007" i="5"/>
  <c r="B1007" i="5"/>
  <c r="J1006" i="5"/>
  <c r="C1006" i="5"/>
  <c r="B1006" i="5"/>
  <c r="J1005" i="5"/>
  <c r="C1005" i="5"/>
  <c r="B1005" i="5"/>
  <c r="J1004" i="5"/>
  <c r="C1004" i="5"/>
  <c r="B1004" i="5"/>
  <c r="J1003" i="5"/>
  <c r="C1003" i="5"/>
  <c r="B1003" i="5"/>
  <c r="J1002" i="5"/>
  <c r="C1002" i="5"/>
  <c r="B1002" i="5"/>
  <c r="V1001" i="5"/>
  <c r="J1001" i="5"/>
  <c r="C1001" i="5"/>
  <c r="B1001" i="5"/>
  <c r="J1000" i="5"/>
  <c r="C1000" i="5"/>
  <c r="B1000" i="5"/>
  <c r="J999" i="5"/>
  <c r="C999" i="5"/>
  <c r="B999" i="5"/>
  <c r="J998" i="5"/>
  <c r="C998" i="5"/>
  <c r="B998" i="5"/>
  <c r="V997" i="5"/>
  <c r="J997" i="5"/>
  <c r="C997" i="5"/>
  <c r="B997" i="5"/>
  <c r="V996" i="5"/>
  <c r="J996" i="5"/>
  <c r="C996" i="5"/>
  <c r="B996" i="5"/>
  <c r="J995" i="5"/>
  <c r="C995" i="5"/>
  <c r="B995" i="5"/>
  <c r="J994" i="5"/>
  <c r="C994" i="5"/>
  <c r="B994" i="5"/>
  <c r="J993" i="5"/>
  <c r="C993" i="5"/>
  <c r="B993" i="5"/>
  <c r="J992" i="5"/>
  <c r="C992" i="5"/>
  <c r="B992" i="5"/>
  <c r="J991" i="5"/>
  <c r="C991" i="5"/>
  <c r="B991" i="5"/>
  <c r="J990" i="5"/>
  <c r="C990" i="5"/>
  <c r="B990" i="5"/>
  <c r="J989" i="5"/>
  <c r="C989" i="5"/>
  <c r="B989" i="5"/>
  <c r="J988" i="5"/>
  <c r="C988" i="5"/>
  <c r="B988" i="5"/>
  <c r="J987" i="5"/>
  <c r="C987" i="5"/>
  <c r="B987" i="5"/>
  <c r="V986" i="5"/>
  <c r="J986" i="5"/>
  <c r="C986" i="5"/>
  <c r="B986" i="5"/>
  <c r="J985" i="5"/>
  <c r="C985" i="5"/>
  <c r="B985" i="5"/>
  <c r="J984" i="5"/>
  <c r="C984" i="5"/>
  <c r="B984" i="5"/>
  <c r="J983" i="5"/>
  <c r="C983" i="5"/>
  <c r="B983" i="5"/>
  <c r="J982" i="5"/>
  <c r="C982" i="5"/>
  <c r="B982" i="5"/>
  <c r="J981" i="5"/>
  <c r="C981" i="5"/>
  <c r="B981" i="5"/>
  <c r="J980" i="5"/>
  <c r="C980" i="5"/>
  <c r="B980" i="5"/>
  <c r="J979" i="5"/>
  <c r="C979" i="5"/>
  <c r="B979" i="5"/>
  <c r="V978" i="5"/>
  <c r="J978" i="5"/>
  <c r="C978" i="5"/>
  <c r="B978" i="5"/>
  <c r="J977" i="5"/>
  <c r="C977" i="5"/>
  <c r="B977" i="5"/>
  <c r="J976" i="5"/>
  <c r="C976" i="5"/>
  <c r="B976" i="5"/>
  <c r="J975" i="5"/>
  <c r="C975" i="5"/>
  <c r="B975" i="5"/>
  <c r="J974" i="5"/>
  <c r="C974" i="5"/>
  <c r="B974" i="5"/>
  <c r="J973" i="5"/>
  <c r="C973" i="5"/>
  <c r="B973" i="5"/>
  <c r="V972" i="5"/>
  <c r="J972" i="5"/>
  <c r="C972" i="5"/>
  <c r="B972" i="5"/>
  <c r="J971" i="5"/>
  <c r="C971" i="5"/>
  <c r="B971" i="5"/>
  <c r="J970" i="5"/>
  <c r="C970" i="5"/>
  <c r="B970" i="5"/>
  <c r="J969" i="5"/>
  <c r="C969" i="5"/>
  <c r="B969" i="5"/>
  <c r="J968" i="5"/>
  <c r="C968" i="5"/>
  <c r="B968" i="5"/>
  <c r="J967" i="5"/>
  <c r="C967" i="5"/>
  <c r="B967" i="5"/>
  <c r="J966" i="5"/>
  <c r="C966" i="5"/>
  <c r="B966" i="5"/>
  <c r="V965" i="5"/>
  <c r="J965" i="5"/>
  <c r="C965" i="5"/>
  <c r="B965" i="5"/>
  <c r="J964" i="5"/>
  <c r="C964" i="5"/>
  <c r="B964" i="5"/>
  <c r="J963" i="5"/>
  <c r="C963" i="5"/>
  <c r="B963" i="5"/>
  <c r="J962" i="5"/>
  <c r="C962" i="5"/>
  <c r="B962" i="5"/>
  <c r="J961" i="5"/>
  <c r="C961" i="5"/>
  <c r="B961" i="5"/>
  <c r="V960" i="5"/>
  <c r="J960" i="5"/>
  <c r="C960" i="5"/>
  <c r="B960" i="5"/>
  <c r="J959" i="5"/>
  <c r="C959" i="5"/>
  <c r="B959" i="5"/>
  <c r="J958" i="5"/>
  <c r="C958" i="5"/>
  <c r="B958" i="5"/>
  <c r="J957" i="5"/>
  <c r="C957" i="5"/>
  <c r="B957" i="5"/>
  <c r="J956" i="5"/>
  <c r="C956" i="5"/>
  <c r="B956" i="5"/>
  <c r="V955" i="5"/>
  <c r="J955" i="5"/>
  <c r="C955" i="5"/>
  <c r="B955" i="5"/>
  <c r="J954" i="5"/>
  <c r="C954" i="5"/>
  <c r="B954" i="5"/>
  <c r="J953" i="5"/>
  <c r="C953" i="5"/>
  <c r="B953" i="5"/>
  <c r="V952" i="5"/>
  <c r="J952" i="5"/>
  <c r="C952" i="5"/>
  <c r="B952" i="5"/>
  <c r="J951" i="5"/>
  <c r="C951" i="5"/>
  <c r="B951" i="5"/>
  <c r="J950" i="5"/>
  <c r="C950" i="5"/>
  <c r="B950" i="5"/>
  <c r="J949" i="5"/>
  <c r="C949" i="5"/>
  <c r="B949" i="5"/>
  <c r="V948" i="5"/>
  <c r="J948" i="5"/>
  <c r="C948" i="5"/>
  <c r="B948" i="5"/>
  <c r="J947" i="5"/>
  <c r="C947" i="5"/>
  <c r="B947" i="5"/>
  <c r="J946" i="5"/>
  <c r="C946" i="5"/>
  <c r="B946" i="5"/>
  <c r="J945" i="5"/>
  <c r="C945" i="5"/>
  <c r="B945" i="5"/>
  <c r="J944" i="5"/>
  <c r="C944" i="5"/>
  <c r="B944" i="5"/>
  <c r="V943" i="5"/>
  <c r="J943" i="5"/>
  <c r="C943" i="5"/>
  <c r="B943" i="5"/>
  <c r="J942" i="5"/>
  <c r="C942" i="5"/>
  <c r="B942" i="5"/>
  <c r="J941" i="5"/>
  <c r="C941" i="5"/>
  <c r="B941" i="5"/>
  <c r="J940" i="5"/>
  <c r="C940" i="5"/>
  <c r="B940" i="5"/>
  <c r="V939" i="5"/>
  <c r="J939" i="5"/>
  <c r="C939" i="5"/>
  <c r="B939" i="5"/>
  <c r="J938" i="5"/>
  <c r="C938" i="5"/>
  <c r="B938" i="5"/>
  <c r="J937" i="5"/>
  <c r="C937" i="5"/>
  <c r="B937" i="5"/>
  <c r="V936" i="5"/>
  <c r="J936" i="5"/>
  <c r="C936" i="5"/>
  <c r="B936" i="5"/>
  <c r="V935" i="5"/>
  <c r="J935" i="5"/>
  <c r="C935" i="5"/>
  <c r="B935" i="5"/>
  <c r="J934" i="5"/>
  <c r="C934" i="5"/>
  <c r="B934" i="5"/>
  <c r="J933" i="5"/>
  <c r="C933" i="5"/>
  <c r="B933" i="5"/>
  <c r="J932" i="5"/>
  <c r="C932" i="5"/>
  <c r="B932" i="5"/>
  <c r="J931" i="5"/>
  <c r="C931" i="5"/>
  <c r="B931" i="5"/>
  <c r="J930" i="5"/>
  <c r="C930" i="5"/>
  <c r="B930" i="5"/>
  <c r="J929" i="5"/>
  <c r="C929" i="5"/>
  <c r="B929" i="5"/>
  <c r="J928" i="5"/>
  <c r="C928" i="5"/>
  <c r="B928" i="5"/>
  <c r="J927" i="5"/>
  <c r="C927" i="5"/>
  <c r="B927" i="5"/>
  <c r="J926" i="5"/>
  <c r="C926" i="5"/>
  <c r="B926" i="5"/>
  <c r="J925" i="5"/>
  <c r="C925" i="5"/>
  <c r="B925" i="5"/>
  <c r="J924" i="5"/>
  <c r="C924" i="5"/>
  <c r="B924" i="5"/>
  <c r="J923" i="5"/>
  <c r="C923" i="5"/>
  <c r="B923" i="5"/>
  <c r="J922" i="5"/>
  <c r="C922" i="5"/>
  <c r="B922" i="5"/>
  <c r="J921" i="5"/>
  <c r="C921" i="5"/>
  <c r="B921" i="5"/>
  <c r="J920" i="5"/>
  <c r="C920" i="5"/>
  <c r="B920" i="5"/>
  <c r="J919" i="5"/>
  <c r="C919" i="5"/>
  <c r="B919" i="5"/>
  <c r="V918" i="5"/>
  <c r="J918" i="5"/>
  <c r="C918" i="5"/>
  <c r="B918" i="5"/>
  <c r="J917" i="5"/>
  <c r="C917" i="5"/>
  <c r="B917" i="5"/>
  <c r="J916" i="5"/>
  <c r="C916" i="5"/>
  <c r="B916" i="5"/>
  <c r="J915" i="5"/>
  <c r="C915" i="5"/>
  <c r="B915" i="5"/>
  <c r="J914" i="5"/>
  <c r="C914" i="5"/>
  <c r="B914" i="5"/>
  <c r="J913" i="5"/>
  <c r="C913" i="5"/>
  <c r="B913" i="5"/>
  <c r="J912" i="5"/>
  <c r="C912" i="5"/>
  <c r="B912" i="5"/>
  <c r="J911" i="5"/>
  <c r="C911" i="5"/>
  <c r="B911" i="5"/>
  <c r="J910" i="5"/>
  <c r="C910" i="5"/>
  <c r="B910" i="5"/>
  <c r="J909" i="5"/>
  <c r="C909" i="5"/>
  <c r="B909" i="5"/>
  <c r="J908" i="5"/>
  <c r="C908" i="5"/>
  <c r="B908" i="5"/>
  <c r="J907" i="5"/>
  <c r="C907" i="5"/>
  <c r="B907" i="5"/>
  <c r="J906" i="5"/>
  <c r="C906" i="5"/>
  <c r="B906" i="5"/>
  <c r="J905" i="5"/>
  <c r="C905" i="5"/>
  <c r="B905" i="5"/>
  <c r="J904" i="5"/>
  <c r="C904" i="5"/>
  <c r="B904" i="5"/>
  <c r="J903" i="5"/>
  <c r="C903" i="5"/>
  <c r="B903" i="5"/>
  <c r="J902" i="5"/>
  <c r="C902" i="5"/>
  <c r="B902" i="5"/>
  <c r="J901" i="5"/>
  <c r="C901" i="5"/>
  <c r="B901" i="5"/>
  <c r="J900" i="5"/>
  <c r="C900" i="5"/>
  <c r="B900" i="5"/>
  <c r="J899" i="5"/>
  <c r="C899" i="5"/>
  <c r="B899" i="5"/>
  <c r="J898" i="5"/>
  <c r="C898" i="5"/>
  <c r="B898" i="5"/>
  <c r="V897" i="5"/>
  <c r="J897" i="5"/>
  <c r="C897" i="5"/>
  <c r="B897" i="5"/>
  <c r="V896" i="5"/>
  <c r="J896" i="5"/>
  <c r="C896" i="5"/>
  <c r="B896" i="5"/>
  <c r="V895" i="5"/>
  <c r="J895" i="5"/>
  <c r="C895" i="5"/>
  <c r="B895" i="5"/>
  <c r="J894" i="5"/>
  <c r="C894" i="5"/>
  <c r="B894" i="5"/>
  <c r="J893" i="5"/>
  <c r="C893" i="5"/>
  <c r="B893" i="5"/>
  <c r="J892" i="5"/>
  <c r="C892" i="5"/>
  <c r="B892" i="5"/>
  <c r="J891" i="5"/>
  <c r="C891" i="5"/>
  <c r="B891" i="5"/>
  <c r="J890" i="5"/>
  <c r="C890" i="5"/>
  <c r="B890" i="5"/>
  <c r="J889" i="5"/>
  <c r="C889" i="5"/>
  <c r="B889" i="5"/>
  <c r="J888" i="5"/>
  <c r="C888" i="5"/>
  <c r="B888" i="5"/>
  <c r="J887" i="5"/>
  <c r="C887" i="5"/>
  <c r="B887" i="5"/>
  <c r="J886" i="5"/>
  <c r="C886" i="5"/>
  <c r="B886" i="5"/>
  <c r="J885" i="5"/>
  <c r="C885" i="5"/>
  <c r="B885" i="5"/>
  <c r="J884" i="5"/>
  <c r="C884" i="5"/>
  <c r="B884" i="5"/>
  <c r="J883" i="5"/>
  <c r="C883" i="5"/>
  <c r="B883" i="5"/>
  <c r="J882" i="5"/>
  <c r="C882" i="5"/>
  <c r="B882" i="5"/>
  <c r="J881" i="5"/>
  <c r="C881" i="5"/>
  <c r="B881" i="5"/>
  <c r="J880" i="5"/>
  <c r="C880" i="5"/>
  <c r="B880" i="5"/>
  <c r="J879" i="5"/>
  <c r="C879" i="5"/>
  <c r="B879" i="5"/>
  <c r="J878" i="5"/>
  <c r="C878" i="5"/>
  <c r="B878" i="5"/>
  <c r="J877" i="5"/>
  <c r="C877" i="5"/>
  <c r="B877" i="5"/>
  <c r="J876" i="5"/>
  <c r="C876" i="5"/>
  <c r="B876" i="5"/>
  <c r="J875" i="5"/>
  <c r="C875" i="5"/>
  <c r="B875" i="5"/>
  <c r="J874" i="5"/>
  <c r="C874" i="5"/>
  <c r="B874" i="5"/>
  <c r="J873" i="5"/>
  <c r="C873" i="5"/>
  <c r="B873" i="5"/>
  <c r="J872" i="5"/>
  <c r="C872" i="5"/>
  <c r="B872" i="5"/>
  <c r="J871" i="5"/>
  <c r="C871" i="5"/>
  <c r="B871" i="5"/>
  <c r="J870" i="5"/>
  <c r="C870" i="5"/>
  <c r="B870" i="5"/>
  <c r="J869" i="5"/>
  <c r="C869" i="5"/>
  <c r="B869" i="5"/>
  <c r="J868" i="5"/>
  <c r="C868" i="5"/>
  <c r="B868" i="5"/>
  <c r="J867" i="5"/>
  <c r="C867" i="5"/>
  <c r="B867" i="5"/>
  <c r="V866" i="5"/>
  <c r="J866" i="5"/>
  <c r="C866" i="5"/>
  <c r="B866" i="5"/>
  <c r="V865" i="5"/>
  <c r="J865" i="5"/>
  <c r="C865" i="5"/>
  <c r="B865" i="5"/>
  <c r="V864" i="5"/>
  <c r="J864" i="5"/>
  <c r="C864" i="5"/>
  <c r="B864" i="5"/>
  <c r="J863" i="5"/>
  <c r="C863" i="5"/>
  <c r="B863" i="5"/>
  <c r="J862" i="5"/>
  <c r="C862" i="5"/>
  <c r="B862" i="5"/>
  <c r="J861" i="5"/>
  <c r="C861" i="5"/>
  <c r="B861" i="5"/>
  <c r="J860" i="5"/>
  <c r="C860" i="5"/>
  <c r="B860" i="5"/>
  <c r="J859" i="5"/>
  <c r="C859" i="5"/>
  <c r="B859" i="5"/>
  <c r="J858" i="5"/>
  <c r="C858" i="5"/>
  <c r="B858" i="5"/>
  <c r="J857" i="5"/>
  <c r="C857" i="5"/>
  <c r="B857" i="5"/>
  <c r="J856" i="5"/>
  <c r="C856" i="5"/>
  <c r="B856" i="5"/>
  <c r="J855" i="5"/>
  <c r="C855" i="5"/>
  <c r="B855" i="5"/>
  <c r="J854" i="5"/>
  <c r="C854" i="5"/>
  <c r="B854" i="5"/>
  <c r="J853" i="5"/>
  <c r="C853" i="5"/>
  <c r="B853" i="5"/>
  <c r="J852" i="5"/>
  <c r="C852" i="5"/>
  <c r="B852" i="5"/>
  <c r="J851" i="5"/>
  <c r="C851" i="5"/>
  <c r="B851" i="5"/>
  <c r="J850" i="5"/>
  <c r="C850" i="5"/>
  <c r="B850" i="5"/>
  <c r="J849" i="5"/>
  <c r="C849" i="5"/>
  <c r="B849" i="5"/>
  <c r="J848" i="5"/>
  <c r="C848" i="5"/>
  <c r="B848" i="5"/>
  <c r="J847" i="5"/>
  <c r="C847" i="5"/>
  <c r="B847" i="5"/>
  <c r="J846" i="5"/>
  <c r="C846" i="5"/>
  <c r="B846" i="5"/>
  <c r="J845" i="5"/>
  <c r="C845" i="5"/>
  <c r="B845" i="5"/>
  <c r="J844" i="5"/>
  <c r="C844" i="5"/>
  <c r="B844" i="5"/>
  <c r="J843" i="5"/>
  <c r="C843" i="5"/>
  <c r="B843" i="5"/>
  <c r="J842" i="5"/>
  <c r="C842" i="5"/>
  <c r="B842" i="5"/>
  <c r="J841" i="5"/>
  <c r="C841" i="5"/>
  <c r="B841" i="5"/>
  <c r="J840" i="5"/>
  <c r="C840" i="5"/>
  <c r="B840" i="5"/>
  <c r="J839" i="5"/>
  <c r="C839" i="5"/>
  <c r="B839" i="5"/>
  <c r="J838" i="5"/>
  <c r="C838" i="5"/>
  <c r="B838" i="5"/>
  <c r="J837" i="5"/>
  <c r="C837" i="5"/>
  <c r="B837" i="5"/>
  <c r="J836" i="5"/>
  <c r="C836" i="5"/>
  <c r="B836" i="5"/>
  <c r="J835" i="5"/>
  <c r="C835" i="5"/>
  <c r="B835" i="5"/>
  <c r="J834" i="5"/>
  <c r="C834" i="5"/>
  <c r="B834" i="5"/>
  <c r="J833" i="5"/>
  <c r="C833" i="5"/>
  <c r="B833" i="5"/>
  <c r="J832" i="5"/>
  <c r="C832" i="5"/>
  <c r="B832" i="5"/>
  <c r="J831" i="5"/>
  <c r="C831" i="5"/>
  <c r="B831" i="5"/>
  <c r="J830" i="5"/>
  <c r="C830" i="5"/>
  <c r="B830" i="5"/>
  <c r="J829" i="5"/>
  <c r="C829" i="5"/>
  <c r="B829" i="5"/>
  <c r="J828" i="5"/>
  <c r="C828" i="5"/>
  <c r="B828" i="5"/>
  <c r="J827" i="5"/>
  <c r="C827" i="5"/>
  <c r="B827" i="5"/>
  <c r="J826" i="5"/>
  <c r="C826" i="5"/>
  <c r="B826" i="5"/>
  <c r="J825" i="5"/>
  <c r="C825" i="5"/>
  <c r="B825" i="5"/>
  <c r="J824" i="5"/>
  <c r="C824" i="5"/>
  <c r="B824" i="5"/>
  <c r="J823" i="5"/>
  <c r="C823" i="5"/>
  <c r="B823" i="5"/>
  <c r="J822" i="5"/>
  <c r="C822" i="5"/>
  <c r="B822" i="5"/>
  <c r="J821" i="5"/>
  <c r="C821" i="5"/>
  <c r="B821" i="5"/>
  <c r="J820" i="5"/>
  <c r="C820" i="5"/>
  <c r="B820" i="5"/>
  <c r="J819" i="5"/>
  <c r="C819" i="5"/>
  <c r="B819" i="5"/>
  <c r="J818" i="5"/>
  <c r="C818" i="5"/>
  <c r="B818" i="5"/>
  <c r="J817" i="5"/>
  <c r="C817" i="5"/>
  <c r="B817" i="5"/>
  <c r="J816" i="5"/>
  <c r="C816" i="5"/>
  <c r="B816" i="5"/>
  <c r="J815" i="5"/>
  <c r="C815" i="5"/>
  <c r="B815" i="5"/>
  <c r="J814" i="5"/>
  <c r="C814" i="5"/>
  <c r="B814" i="5"/>
  <c r="J813" i="5"/>
  <c r="C813" i="5"/>
  <c r="B813" i="5"/>
  <c r="J812" i="5"/>
  <c r="C812" i="5"/>
  <c r="B812" i="5"/>
  <c r="J811" i="5"/>
  <c r="C811" i="5"/>
  <c r="B811" i="5"/>
  <c r="J810" i="5"/>
  <c r="C810" i="5"/>
  <c r="B810" i="5"/>
  <c r="J809" i="5"/>
  <c r="C809" i="5"/>
  <c r="B809" i="5"/>
  <c r="J808" i="5"/>
  <c r="C808" i="5"/>
  <c r="B808" i="5"/>
  <c r="J807" i="5"/>
  <c r="C807" i="5"/>
  <c r="B807" i="5"/>
  <c r="J806" i="5"/>
  <c r="C806" i="5"/>
  <c r="B806" i="5"/>
  <c r="J805" i="5"/>
  <c r="C805" i="5"/>
  <c r="B805" i="5"/>
  <c r="J804" i="5"/>
  <c r="C804" i="5"/>
  <c r="B804" i="5"/>
  <c r="J803" i="5"/>
  <c r="C803" i="5"/>
  <c r="B803" i="5"/>
  <c r="J802" i="5"/>
  <c r="C802" i="5"/>
  <c r="B802" i="5"/>
  <c r="J801" i="5"/>
  <c r="C801" i="5"/>
  <c r="B801" i="5"/>
  <c r="J800" i="5"/>
  <c r="C800" i="5"/>
  <c r="B800" i="5"/>
  <c r="J799" i="5"/>
  <c r="C799" i="5"/>
  <c r="B799" i="5"/>
  <c r="J798" i="5"/>
  <c r="C798" i="5"/>
  <c r="B798" i="5"/>
  <c r="J797" i="5"/>
  <c r="C797" i="5"/>
  <c r="B797" i="5"/>
  <c r="J796" i="5"/>
  <c r="C796" i="5"/>
  <c r="B796" i="5"/>
  <c r="J795" i="5"/>
  <c r="C795" i="5"/>
  <c r="B795" i="5"/>
  <c r="J794" i="5"/>
  <c r="C794" i="5"/>
  <c r="B794" i="5"/>
  <c r="J793" i="5"/>
  <c r="C793" i="5"/>
  <c r="B793" i="5"/>
  <c r="J792" i="5"/>
  <c r="C792" i="5"/>
  <c r="B792" i="5"/>
  <c r="J791" i="5"/>
  <c r="C791" i="5"/>
  <c r="B791" i="5"/>
  <c r="J790" i="5"/>
  <c r="C790" i="5"/>
  <c r="B790" i="5"/>
  <c r="J789" i="5"/>
  <c r="C789" i="5"/>
  <c r="B789" i="5"/>
  <c r="J788" i="5"/>
  <c r="C788" i="5"/>
  <c r="B788" i="5"/>
  <c r="J787" i="5"/>
  <c r="C787" i="5"/>
  <c r="B787" i="5"/>
  <c r="J786" i="5"/>
  <c r="C786" i="5"/>
  <c r="B786" i="5"/>
  <c r="J785" i="5"/>
  <c r="C785" i="5"/>
  <c r="B785" i="5"/>
  <c r="J784" i="5"/>
  <c r="C784" i="5"/>
  <c r="B784" i="5"/>
  <c r="V783" i="5"/>
  <c r="J783" i="5"/>
  <c r="C783" i="5"/>
  <c r="B783" i="5"/>
  <c r="J782" i="5"/>
  <c r="C782" i="5"/>
  <c r="B782" i="5"/>
  <c r="J781" i="5"/>
  <c r="C781" i="5"/>
  <c r="B781" i="5"/>
  <c r="J780" i="5"/>
  <c r="C780" i="5"/>
  <c r="B780" i="5"/>
  <c r="J779" i="5"/>
  <c r="C779" i="5"/>
  <c r="B779" i="5"/>
  <c r="J778" i="5"/>
  <c r="C778" i="5"/>
  <c r="B778" i="5"/>
  <c r="J777" i="5"/>
  <c r="C777" i="5"/>
  <c r="B777" i="5"/>
  <c r="J776" i="5"/>
  <c r="C776" i="5"/>
  <c r="B776" i="5"/>
  <c r="J775" i="5"/>
  <c r="C775" i="5"/>
  <c r="B775" i="5"/>
  <c r="J774" i="5"/>
  <c r="C774" i="5"/>
  <c r="B774" i="5"/>
  <c r="J773" i="5"/>
  <c r="C773" i="5"/>
  <c r="B773" i="5"/>
  <c r="J772" i="5"/>
  <c r="C772" i="5"/>
  <c r="B772" i="5"/>
  <c r="J771" i="5"/>
  <c r="C771" i="5"/>
  <c r="B771" i="5"/>
  <c r="J770" i="5"/>
  <c r="C770" i="5"/>
  <c r="B770" i="5"/>
  <c r="J769" i="5"/>
  <c r="C769" i="5"/>
  <c r="B769" i="5"/>
  <c r="J768" i="5"/>
  <c r="C768" i="5"/>
  <c r="B768" i="5"/>
  <c r="J767" i="5"/>
  <c r="C767" i="5"/>
  <c r="B767" i="5"/>
  <c r="J766" i="5"/>
  <c r="C766" i="5"/>
  <c r="B766" i="5"/>
  <c r="J765" i="5"/>
  <c r="C765" i="5"/>
  <c r="B765" i="5"/>
  <c r="J764" i="5"/>
  <c r="C764" i="5"/>
  <c r="B764" i="5"/>
  <c r="J763" i="5"/>
  <c r="C763" i="5"/>
  <c r="B763" i="5"/>
  <c r="J762" i="5"/>
  <c r="C762" i="5"/>
  <c r="B762" i="5"/>
  <c r="J761" i="5"/>
  <c r="C761" i="5"/>
  <c r="B761" i="5"/>
  <c r="J760" i="5"/>
  <c r="C760" i="5"/>
  <c r="B760" i="5"/>
  <c r="J759" i="5"/>
  <c r="C759" i="5"/>
  <c r="B759" i="5"/>
  <c r="J758" i="5"/>
  <c r="C758" i="5"/>
  <c r="B758" i="5"/>
  <c r="J757" i="5"/>
  <c r="C757" i="5"/>
  <c r="B757" i="5"/>
  <c r="J756" i="5"/>
  <c r="C756" i="5"/>
  <c r="B756" i="5"/>
  <c r="J755" i="5"/>
  <c r="C755" i="5"/>
  <c r="B755" i="5"/>
  <c r="J754" i="5"/>
  <c r="C754" i="5"/>
  <c r="B754" i="5"/>
  <c r="J753" i="5"/>
  <c r="C753" i="5"/>
  <c r="B753" i="5"/>
  <c r="J752" i="5"/>
  <c r="C752" i="5"/>
  <c r="B752" i="5"/>
  <c r="J751" i="5"/>
  <c r="C751" i="5"/>
  <c r="B751" i="5"/>
  <c r="J750" i="5"/>
  <c r="C750" i="5"/>
  <c r="B750" i="5"/>
  <c r="J749" i="5"/>
  <c r="C749" i="5"/>
  <c r="B749" i="5"/>
  <c r="J748" i="5"/>
  <c r="C748" i="5"/>
  <c r="B748" i="5"/>
  <c r="J747" i="5"/>
  <c r="C747" i="5"/>
  <c r="B747" i="5"/>
  <c r="J746" i="5"/>
  <c r="C746" i="5"/>
  <c r="B746" i="5"/>
  <c r="J745" i="5"/>
  <c r="C745" i="5"/>
  <c r="B745" i="5"/>
  <c r="J744" i="5"/>
  <c r="C744" i="5"/>
  <c r="B744" i="5"/>
  <c r="J743" i="5"/>
  <c r="C743" i="5"/>
  <c r="B743" i="5"/>
  <c r="J742" i="5"/>
  <c r="C742" i="5"/>
  <c r="B742" i="5"/>
  <c r="J741" i="5"/>
  <c r="C741" i="5"/>
  <c r="B741" i="5"/>
  <c r="J740" i="5"/>
  <c r="C740" i="5"/>
  <c r="B740" i="5"/>
  <c r="J739" i="5"/>
  <c r="C739" i="5"/>
  <c r="B739" i="5"/>
  <c r="J738" i="5"/>
  <c r="C738" i="5"/>
  <c r="B738" i="5"/>
  <c r="J737" i="5"/>
  <c r="C737" i="5"/>
  <c r="B737" i="5"/>
  <c r="J736" i="5"/>
  <c r="C736" i="5"/>
  <c r="B736" i="5"/>
  <c r="J735" i="5"/>
  <c r="C735" i="5"/>
  <c r="B735" i="5"/>
  <c r="J734" i="5"/>
  <c r="C734" i="5"/>
  <c r="B734" i="5"/>
  <c r="J733" i="5"/>
  <c r="C733" i="5"/>
  <c r="B733" i="5"/>
  <c r="J732" i="5"/>
  <c r="C732" i="5"/>
  <c r="B732" i="5"/>
  <c r="J731" i="5"/>
  <c r="C731" i="5"/>
  <c r="B731" i="5"/>
  <c r="J730" i="5"/>
  <c r="C730" i="5"/>
  <c r="B730" i="5"/>
  <c r="J729" i="5"/>
  <c r="C729" i="5"/>
  <c r="B729" i="5"/>
  <c r="J728" i="5"/>
  <c r="C728" i="5"/>
  <c r="B728" i="5"/>
  <c r="J727" i="5"/>
  <c r="C727" i="5"/>
  <c r="B727" i="5"/>
  <c r="J726" i="5"/>
  <c r="C726" i="5"/>
  <c r="B726" i="5"/>
  <c r="J725" i="5"/>
  <c r="C725" i="5"/>
  <c r="B725" i="5"/>
  <c r="J724" i="5"/>
  <c r="C724" i="5"/>
  <c r="B724" i="5"/>
  <c r="J723" i="5"/>
  <c r="C723" i="5"/>
  <c r="B723" i="5"/>
  <c r="J722" i="5"/>
  <c r="C722" i="5"/>
  <c r="B722" i="5"/>
  <c r="J721" i="5"/>
  <c r="C721" i="5"/>
  <c r="B721" i="5"/>
  <c r="J720" i="5"/>
  <c r="C720" i="5"/>
  <c r="B720" i="5"/>
  <c r="J719" i="5"/>
  <c r="C719" i="5"/>
  <c r="B719" i="5"/>
  <c r="J718" i="5"/>
  <c r="C718" i="5"/>
  <c r="B718" i="5"/>
  <c r="J717" i="5"/>
  <c r="C717" i="5"/>
  <c r="B717" i="5"/>
  <c r="J716" i="5"/>
  <c r="C716" i="5"/>
  <c r="B716" i="5"/>
  <c r="J715" i="5"/>
  <c r="C715" i="5"/>
  <c r="B715" i="5"/>
  <c r="J714" i="5"/>
  <c r="C714" i="5"/>
  <c r="B714" i="5"/>
  <c r="J713" i="5"/>
  <c r="C713" i="5"/>
  <c r="B713" i="5"/>
  <c r="J712" i="5"/>
  <c r="C712" i="5"/>
  <c r="B712" i="5"/>
  <c r="J711" i="5"/>
  <c r="C711" i="5"/>
  <c r="B711" i="5"/>
  <c r="J710" i="5"/>
  <c r="C710" i="5"/>
  <c r="B710" i="5"/>
  <c r="J709" i="5"/>
  <c r="C709" i="5"/>
  <c r="B709" i="5"/>
  <c r="J708" i="5"/>
  <c r="C708" i="5"/>
  <c r="B708" i="5"/>
  <c r="J707" i="5"/>
  <c r="C707" i="5"/>
  <c r="B707" i="5"/>
  <c r="J706" i="5"/>
  <c r="C706" i="5"/>
  <c r="B706" i="5"/>
  <c r="J705" i="5"/>
  <c r="C705" i="5"/>
  <c r="B705" i="5"/>
  <c r="J704" i="5"/>
  <c r="C704" i="5"/>
  <c r="B704" i="5"/>
  <c r="J703" i="5"/>
  <c r="C703" i="5"/>
  <c r="B703" i="5"/>
  <c r="J702" i="5"/>
  <c r="C702" i="5"/>
  <c r="B702" i="5"/>
  <c r="J701" i="5"/>
  <c r="C701" i="5"/>
  <c r="B701" i="5"/>
  <c r="J700" i="5"/>
  <c r="C700" i="5"/>
  <c r="B700" i="5"/>
  <c r="J699" i="5"/>
  <c r="C699" i="5"/>
  <c r="B699" i="5"/>
  <c r="V698" i="5"/>
  <c r="J698" i="5"/>
  <c r="C698" i="5"/>
  <c r="B698" i="5"/>
  <c r="V697" i="5"/>
  <c r="J697" i="5"/>
  <c r="C697" i="5"/>
  <c r="B697" i="5"/>
  <c r="J696" i="5"/>
  <c r="C696" i="5"/>
  <c r="B696" i="5"/>
  <c r="J695" i="5"/>
  <c r="C695" i="5"/>
  <c r="B695" i="5"/>
  <c r="J694" i="5"/>
  <c r="C694" i="5"/>
  <c r="B694" i="5"/>
  <c r="J693" i="5"/>
  <c r="C693" i="5"/>
  <c r="B693" i="5"/>
  <c r="J692" i="5"/>
  <c r="C692" i="5"/>
  <c r="B692" i="5"/>
  <c r="J691" i="5"/>
  <c r="C691" i="5"/>
  <c r="B691" i="5"/>
  <c r="J690" i="5"/>
  <c r="C690" i="5"/>
  <c r="B690" i="5"/>
  <c r="J689" i="5"/>
  <c r="C689" i="5"/>
  <c r="B689" i="5"/>
  <c r="J688" i="5"/>
  <c r="C688" i="5"/>
  <c r="B688" i="5"/>
  <c r="J687" i="5"/>
  <c r="C687" i="5"/>
  <c r="B687" i="5"/>
  <c r="J686" i="5"/>
  <c r="C686" i="5"/>
  <c r="B686" i="5"/>
  <c r="J685" i="5"/>
  <c r="C685" i="5"/>
  <c r="B685" i="5"/>
  <c r="J684" i="5"/>
  <c r="C684" i="5"/>
  <c r="B684" i="5"/>
  <c r="J683" i="5"/>
  <c r="C683" i="5"/>
  <c r="B683" i="5"/>
  <c r="J682" i="5"/>
  <c r="C682" i="5"/>
  <c r="B682" i="5"/>
  <c r="J681" i="5"/>
  <c r="C681" i="5"/>
  <c r="B681" i="5"/>
  <c r="J680" i="5"/>
  <c r="C680" i="5"/>
  <c r="B680" i="5"/>
  <c r="J679" i="5"/>
  <c r="C679" i="5"/>
  <c r="B679" i="5"/>
  <c r="J678" i="5"/>
  <c r="C678" i="5"/>
  <c r="B678" i="5"/>
  <c r="J677" i="5"/>
  <c r="C677" i="5"/>
  <c r="B677" i="5"/>
  <c r="J676" i="5"/>
  <c r="C676" i="5"/>
  <c r="B676" i="5"/>
  <c r="J675" i="5"/>
  <c r="C675" i="5"/>
  <c r="B675" i="5"/>
  <c r="J674" i="5"/>
  <c r="C674" i="5"/>
  <c r="B674" i="5"/>
  <c r="J673" i="5"/>
  <c r="C673" i="5"/>
  <c r="B673" i="5"/>
  <c r="J672" i="5"/>
  <c r="C672" i="5"/>
  <c r="B672" i="5"/>
  <c r="J671" i="5"/>
  <c r="C671" i="5"/>
  <c r="B671" i="5"/>
  <c r="J670" i="5"/>
  <c r="C670" i="5"/>
  <c r="B670" i="5"/>
  <c r="J669" i="5"/>
  <c r="C669" i="5"/>
  <c r="B669" i="5"/>
  <c r="J668" i="5"/>
  <c r="C668" i="5"/>
  <c r="B668" i="5"/>
  <c r="J667" i="5"/>
  <c r="C667" i="5"/>
  <c r="B667" i="5"/>
  <c r="J666" i="5"/>
  <c r="C666" i="5"/>
  <c r="B666" i="5"/>
  <c r="J665" i="5"/>
  <c r="C665" i="5"/>
  <c r="B665" i="5"/>
  <c r="J664" i="5"/>
  <c r="C664" i="5"/>
  <c r="B664" i="5"/>
  <c r="J663" i="5"/>
  <c r="C663" i="5"/>
  <c r="B663" i="5"/>
  <c r="J662" i="5"/>
  <c r="C662" i="5"/>
  <c r="B662" i="5"/>
  <c r="J661" i="5"/>
  <c r="C661" i="5"/>
  <c r="B661" i="5"/>
  <c r="J660" i="5"/>
  <c r="C660" i="5"/>
  <c r="B660" i="5"/>
  <c r="J659" i="5"/>
  <c r="C659" i="5"/>
  <c r="B659" i="5"/>
  <c r="J658" i="5"/>
  <c r="C658" i="5"/>
  <c r="B658" i="5"/>
  <c r="J657" i="5"/>
  <c r="C657" i="5"/>
  <c r="B657" i="5"/>
  <c r="J656" i="5"/>
  <c r="C656" i="5"/>
  <c r="B656" i="5"/>
  <c r="J655" i="5"/>
  <c r="C655" i="5"/>
  <c r="B655" i="5"/>
  <c r="J654" i="5"/>
  <c r="C654" i="5"/>
  <c r="B654" i="5"/>
  <c r="J653" i="5"/>
  <c r="C653" i="5"/>
  <c r="B653" i="5"/>
  <c r="J652" i="5"/>
  <c r="C652" i="5"/>
  <c r="B652" i="5"/>
  <c r="J651" i="5"/>
  <c r="C651" i="5"/>
  <c r="B651" i="5"/>
  <c r="J650" i="5"/>
  <c r="C650" i="5"/>
  <c r="B650" i="5"/>
  <c r="J649" i="5"/>
  <c r="C649" i="5"/>
  <c r="B649" i="5"/>
  <c r="J648" i="5"/>
  <c r="C648" i="5"/>
  <c r="B648" i="5"/>
  <c r="J647" i="5"/>
  <c r="C647" i="5"/>
  <c r="B647" i="5"/>
  <c r="J646" i="5"/>
  <c r="C646" i="5"/>
  <c r="B646" i="5"/>
  <c r="J645" i="5"/>
  <c r="C645" i="5"/>
  <c r="B645" i="5"/>
  <c r="J644" i="5"/>
  <c r="C644" i="5"/>
  <c r="B644" i="5"/>
  <c r="J643" i="5"/>
  <c r="C643" i="5"/>
  <c r="B643" i="5"/>
  <c r="J642" i="5"/>
  <c r="C642" i="5"/>
  <c r="B642" i="5"/>
  <c r="J641" i="5"/>
  <c r="C641" i="5"/>
  <c r="B641" i="5"/>
  <c r="J640" i="5"/>
  <c r="C640" i="5"/>
  <c r="B640" i="5"/>
  <c r="J639" i="5"/>
  <c r="C639" i="5"/>
  <c r="B639" i="5"/>
  <c r="J638" i="5"/>
  <c r="C638" i="5"/>
  <c r="B638" i="5"/>
  <c r="J637" i="5"/>
  <c r="C637" i="5"/>
  <c r="B637" i="5"/>
  <c r="J636" i="5"/>
  <c r="C636" i="5"/>
  <c r="B636" i="5"/>
  <c r="J635" i="5"/>
  <c r="C635" i="5"/>
  <c r="B635" i="5"/>
  <c r="J634" i="5"/>
  <c r="C634" i="5"/>
  <c r="B634" i="5"/>
  <c r="J633" i="5"/>
  <c r="C633" i="5"/>
  <c r="B633" i="5"/>
  <c r="J632" i="5"/>
  <c r="C632" i="5"/>
  <c r="B632" i="5"/>
  <c r="J631" i="5"/>
  <c r="C631" i="5"/>
  <c r="B631" i="5"/>
  <c r="J630" i="5"/>
  <c r="C630" i="5"/>
  <c r="B630" i="5"/>
  <c r="J629" i="5"/>
  <c r="C629" i="5"/>
  <c r="B629" i="5"/>
  <c r="J628" i="5"/>
  <c r="C628" i="5"/>
  <c r="B628" i="5"/>
  <c r="J627" i="5"/>
  <c r="C627" i="5"/>
  <c r="B627" i="5"/>
  <c r="J626" i="5"/>
  <c r="C626" i="5"/>
  <c r="B626" i="5"/>
  <c r="J625" i="5"/>
  <c r="C625" i="5"/>
  <c r="B625" i="5"/>
  <c r="J624" i="5"/>
  <c r="C624" i="5"/>
  <c r="B624" i="5"/>
  <c r="J623" i="5"/>
  <c r="C623" i="5"/>
  <c r="B623" i="5"/>
  <c r="J622" i="5"/>
  <c r="C622" i="5"/>
  <c r="B622" i="5"/>
  <c r="J621" i="5"/>
  <c r="C621" i="5"/>
  <c r="B621" i="5"/>
  <c r="J620" i="5"/>
  <c r="C620" i="5"/>
  <c r="B620" i="5"/>
  <c r="J619" i="5"/>
  <c r="C619" i="5"/>
  <c r="B619" i="5"/>
  <c r="J618" i="5"/>
  <c r="C618" i="5"/>
  <c r="B618" i="5"/>
  <c r="J617" i="5"/>
  <c r="C617" i="5"/>
  <c r="B617" i="5"/>
  <c r="V616" i="5"/>
  <c r="J616" i="5"/>
  <c r="C616" i="5"/>
  <c r="B616" i="5"/>
  <c r="V615" i="5"/>
  <c r="J615" i="5"/>
  <c r="C615" i="5"/>
  <c r="B615" i="5"/>
  <c r="V614" i="5"/>
  <c r="J614" i="5"/>
  <c r="C614" i="5"/>
  <c r="B614" i="5"/>
  <c r="V613" i="5"/>
  <c r="J613" i="5"/>
  <c r="C613" i="5"/>
  <c r="B613" i="5"/>
  <c r="V612" i="5"/>
  <c r="J612" i="5"/>
  <c r="C612" i="5"/>
  <c r="B612" i="5"/>
  <c r="V611" i="5"/>
  <c r="J611" i="5"/>
  <c r="C611" i="5"/>
  <c r="B611" i="5"/>
  <c r="V610" i="5"/>
  <c r="J610" i="5"/>
  <c r="C610" i="5"/>
  <c r="B610" i="5"/>
  <c r="V609" i="5"/>
  <c r="J609" i="5"/>
  <c r="C609" i="5"/>
  <c r="B609" i="5"/>
  <c r="V608" i="5"/>
  <c r="J608" i="5"/>
  <c r="C608" i="5"/>
  <c r="B608" i="5"/>
  <c r="V607" i="5"/>
  <c r="J607" i="5"/>
  <c r="C607" i="5"/>
  <c r="B607" i="5"/>
  <c r="V606" i="5"/>
  <c r="J606" i="5"/>
  <c r="C606" i="5"/>
  <c r="B606" i="5"/>
  <c r="V605" i="5"/>
  <c r="J605" i="5"/>
  <c r="C605" i="5"/>
  <c r="B605" i="5"/>
  <c r="V604" i="5"/>
  <c r="J604" i="5"/>
  <c r="C604" i="5"/>
  <c r="B604" i="5"/>
  <c r="V603" i="5"/>
  <c r="J603" i="5"/>
  <c r="C603" i="5"/>
  <c r="B603" i="5"/>
  <c r="V602" i="5"/>
  <c r="J602" i="5"/>
  <c r="C602" i="5"/>
  <c r="B602" i="5"/>
  <c r="V601" i="5"/>
  <c r="J601" i="5"/>
  <c r="C601" i="5"/>
  <c r="B601" i="5"/>
  <c r="V600" i="5"/>
  <c r="J600" i="5"/>
  <c r="C600" i="5"/>
  <c r="B600" i="5"/>
  <c r="V599" i="5"/>
  <c r="J599" i="5"/>
  <c r="C599" i="5"/>
  <c r="B599" i="5"/>
  <c r="V598" i="5"/>
  <c r="J598" i="5"/>
  <c r="C598" i="5"/>
  <c r="B598" i="5"/>
  <c r="V597" i="5"/>
  <c r="J597" i="5"/>
  <c r="C597" i="5"/>
  <c r="B597" i="5"/>
  <c r="V596" i="5"/>
  <c r="J596" i="5"/>
  <c r="C596" i="5"/>
  <c r="B596" i="5"/>
  <c r="V595" i="5"/>
  <c r="J595" i="5"/>
  <c r="C595" i="5"/>
  <c r="B595" i="5"/>
  <c r="V594" i="5"/>
  <c r="J594" i="5"/>
  <c r="C594" i="5"/>
  <c r="B594" i="5"/>
  <c r="V593" i="5"/>
  <c r="J593" i="5"/>
  <c r="C593" i="5"/>
  <c r="B593" i="5"/>
  <c r="V592" i="5"/>
  <c r="J592" i="5"/>
  <c r="C592" i="5"/>
  <c r="B592" i="5"/>
  <c r="V591" i="5"/>
  <c r="J591" i="5"/>
  <c r="C591" i="5"/>
  <c r="B591" i="5"/>
  <c r="V590" i="5"/>
  <c r="J590" i="5"/>
  <c r="C590" i="5"/>
  <c r="B590" i="5"/>
  <c r="V589" i="5"/>
  <c r="J589" i="5"/>
  <c r="C589" i="5"/>
  <c r="B589" i="5"/>
  <c r="V588" i="5"/>
  <c r="J588" i="5"/>
  <c r="C588" i="5"/>
  <c r="B588" i="5"/>
  <c r="V587" i="5"/>
  <c r="J587" i="5"/>
  <c r="C587" i="5"/>
  <c r="B587" i="5"/>
  <c r="V586" i="5"/>
  <c r="J586" i="5"/>
  <c r="C586" i="5"/>
  <c r="B586" i="5"/>
  <c r="V585" i="5"/>
  <c r="J585" i="5"/>
  <c r="C585" i="5"/>
  <c r="B585" i="5"/>
  <c r="V584" i="5"/>
  <c r="J584" i="5"/>
  <c r="C584" i="5"/>
  <c r="B584" i="5"/>
  <c r="V583" i="5"/>
  <c r="J583" i="5"/>
  <c r="C583" i="5"/>
  <c r="B583" i="5"/>
  <c r="V582" i="5"/>
  <c r="J582" i="5"/>
  <c r="C582" i="5"/>
  <c r="B582" i="5"/>
  <c r="V581" i="5"/>
  <c r="J581" i="5"/>
  <c r="C581" i="5"/>
  <c r="B581" i="5"/>
  <c r="V580" i="5"/>
  <c r="J580" i="5"/>
  <c r="C580" i="5"/>
  <c r="B580" i="5"/>
  <c r="V579" i="5"/>
  <c r="J579" i="5"/>
  <c r="C579" i="5"/>
  <c r="B579" i="5"/>
  <c r="V578" i="5"/>
  <c r="J578" i="5"/>
  <c r="C578" i="5"/>
  <c r="B578" i="5"/>
  <c r="V577" i="5"/>
  <c r="J577" i="5"/>
  <c r="C577" i="5"/>
  <c r="B577" i="5"/>
  <c r="J576" i="5"/>
  <c r="C576" i="5"/>
  <c r="B576" i="5"/>
  <c r="J575" i="5"/>
  <c r="C575" i="5"/>
  <c r="B575" i="5"/>
  <c r="J574" i="5"/>
  <c r="C574" i="5"/>
  <c r="B574" i="5"/>
  <c r="J573" i="5"/>
  <c r="C573" i="5"/>
  <c r="B573" i="5"/>
  <c r="J572" i="5"/>
  <c r="C572" i="5"/>
  <c r="B572" i="5"/>
  <c r="J571" i="5"/>
  <c r="C571" i="5"/>
  <c r="B571" i="5"/>
  <c r="J570" i="5"/>
  <c r="C570" i="5"/>
  <c r="B570" i="5"/>
  <c r="J569" i="5"/>
  <c r="C569" i="5"/>
  <c r="B569" i="5"/>
  <c r="J568" i="5"/>
  <c r="C568" i="5"/>
  <c r="B568" i="5"/>
  <c r="J567" i="5"/>
  <c r="C567" i="5"/>
  <c r="B567" i="5"/>
  <c r="J566" i="5"/>
  <c r="C566" i="5"/>
  <c r="B566" i="5"/>
  <c r="J565" i="5"/>
  <c r="C565" i="5"/>
  <c r="B565" i="5"/>
  <c r="J564" i="5"/>
  <c r="C564" i="5"/>
  <c r="B564" i="5"/>
  <c r="J563" i="5"/>
  <c r="C563" i="5"/>
  <c r="B563" i="5"/>
  <c r="J562" i="5"/>
  <c r="C562" i="5"/>
  <c r="B562" i="5"/>
  <c r="J561" i="5"/>
  <c r="C561" i="5"/>
  <c r="B561" i="5"/>
  <c r="J560" i="5"/>
  <c r="C560" i="5"/>
  <c r="B560" i="5"/>
  <c r="J559" i="5"/>
  <c r="C559" i="5"/>
  <c r="B559" i="5"/>
  <c r="J558" i="5"/>
  <c r="C558" i="5"/>
  <c r="B558" i="5"/>
  <c r="J557" i="5"/>
  <c r="C557" i="5"/>
  <c r="B557" i="5"/>
  <c r="J556" i="5"/>
  <c r="C556" i="5"/>
  <c r="B556" i="5"/>
  <c r="J555" i="5"/>
  <c r="C555" i="5"/>
  <c r="B555" i="5"/>
  <c r="J554" i="5"/>
  <c r="C554" i="5"/>
  <c r="B554" i="5"/>
  <c r="J553" i="5"/>
  <c r="C553" i="5"/>
  <c r="B553" i="5"/>
  <c r="J552" i="5"/>
  <c r="C552" i="5"/>
  <c r="B552" i="5"/>
  <c r="J551" i="5"/>
  <c r="C551" i="5"/>
  <c r="B551" i="5"/>
  <c r="J550" i="5"/>
  <c r="C550" i="5"/>
  <c r="B550" i="5"/>
  <c r="J549" i="5"/>
  <c r="C549" i="5"/>
  <c r="B549" i="5"/>
  <c r="J548" i="5"/>
  <c r="C548" i="5"/>
  <c r="B548" i="5"/>
  <c r="J547" i="5"/>
  <c r="C547" i="5"/>
  <c r="B547" i="5"/>
  <c r="J546" i="5"/>
  <c r="C546" i="5"/>
  <c r="B546" i="5"/>
  <c r="J545" i="5"/>
  <c r="C545" i="5"/>
  <c r="B545" i="5"/>
  <c r="J544" i="5"/>
  <c r="C544" i="5"/>
  <c r="B544" i="5"/>
  <c r="J543" i="5"/>
  <c r="C543" i="5"/>
  <c r="B543" i="5"/>
  <c r="J542" i="5"/>
  <c r="C542" i="5"/>
  <c r="B542" i="5"/>
  <c r="J541" i="5"/>
  <c r="C541" i="5"/>
  <c r="B541" i="5"/>
  <c r="J540" i="5"/>
  <c r="C540" i="5"/>
  <c r="B540" i="5"/>
  <c r="V539" i="5"/>
  <c r="J539" i="5"/>
  <c r="C539" i="5"/>
  <c r="B539" i="5"/>
  <c r="J538" i="5"/>
  <c r="C538" i="5"/>
  <c r="B538" i="5"/>
  <c r="J537" i="5"/>
  <c r="C537" i="5"/>
  <c r="B537" i="5"/>
  <c r="J536" i="5"/>
  <c r="C536" i="5"/>
  <c r="B536" i="5"/>
  <c r="J535" i="5"/>
  <c r="C535" i="5"/>
  <c r="B535" i="5"/>
  <c r="J534" i="5"/>
  <c r="C534" i="5"/>
  <c r="B534" i="5"/>
  <c r="J533" i="5"/>
  <c r="C533" i="5"/>
  <c r="B533" i="5"/>
  <c r="J532" i="5"/>
  <c r="C532" i="5"/>
  <c r="B532" i="5"/>
  <c r="J531" i="5"/>
  <c r="C531" i="5"/>
  <c r="B531" i="5"/>
  <c r="J530" i="5"/>
  <c r="C530" i="5"/>
  <c r="B530" i="5"/>
  <c r="J529" i="5"/>
  <c r="C529" i="5"/>
  <c r="B529" i="5"/>
  <c r="J528" i="5"/>
  <c r="C528" i="5"/>
  <c r="B528" i="5"/>
  <c r="J527" i="5"/>
  <c r="C527" i="5"/>
  <c r="B527" i="5"/>
  <c r="J526" i="5"/>
  <c r="C526" i="5"/>
  <c r="B526" i="5"/>
  <c r="J525" i="5"/>
  <c r="C525" i="5"/>
  <c r="B525" i="5"/>
  <c r="J524" i="5"/>
  <c r="C524" i="5"/>
  <c r="B524" i="5"/>
  <c r="J523" i="5"/>
  <c r="C523" i="5"/>
  <c r="B523" i="5"/>
  <c r="J522" i="5"/>
  <c r="C522" i="5"/>
  <c r="B522" i="5"/>
  <c r="J521" i="5"/>
  <c r="C521" i="5"/>
  <c r="B521" i="5"/>
  <c r="J520" i="5"/>
  <c r="C520" i="5"/>
  <c r="B520" i="5"/>
  <c r="J519" i="5"/>
  <c r="C519" i="5"/>
  <c r="B519" i="5"/>
  <c r="V518" i="5"/>
  <c r="J518" i="5"/>
  <c r="C518" i="5"/>
  <c r="B518" i="5"/>
  <c r="J517" i="5"/>
  <c r="C517" i="5"/>
  <c r="B517" i="5"/>
  <c r="J516" i="5"/>
  <c r="C516" i="5"/>
  <c r="B516" i="5"/>
  <c r="J515" i="5"/>
  <c r="C515" i="5"/>
  <c r="B515" i="5"/>
  <c r="J514" i="5"/>
  <c r="C514" i="5"/>
  <c r="B514" i="5"/>
  <c r="J513" i="5"/>
  <c r="C513" i="5"/>
  <c r="B513" i="5"/>
  <c r="J512" i="5"/>
  <c r="C512" i="5"/>
  <c r="B512" i="5"/>
  <c r="J511" i="5"/>
  <c r="C511" i="5"/>
  <c r="B511" i="5"/>
  <c r="V510" i="5"/>
  <c r="J510" i="5"/>
  <c r="C510" i="5"/>
  <c r="B510" i="5"/>
  <c r="J509" i="5"/>
  <c r="C509" i="5"/>
  <c r="B509" i="5"/>
  <c r="J508" i="5"/>
  <c r="C508" i="5"/>
  <c r="B508" i="5"/>
  <c r="J507" i="5"/>
  <c r="C507" i="5"/>
  <c r="B507" i="5"/>
  <c r="J506" i="5"/>
  <c r="C506" i="5"/>
  <c r="B506" i="5"/>
  <c r="J505" i="5"/>
  <c r="C505" i="5"/>
  <c r="B505" i="5"/>
  <c r="J504" i="5"/>
  <c r="C504" i="5"/>
  <c r="B504" i="5"/>
  <c r="J503" i="5"/>
  <c r="C503" i="5"/>
  <c r="B503" i="5"/>
  <c r="J502" i="5"/>
  <c r="C502" i="5"/>
  <c r="B502" i="5"/>
  <c r="J501" i="5"/>
  <c r="C501" i="5"/>
  <c r="B501" i="5"/>
  <c r="J500" i="5"/>
  <c r="C500" i="5"/>
  <c r="B500" i="5"/>
  <c r="J499" i="5"/>
  <c r="C499" i="5"/>
  <c r="B499" i="5"/>
  <c r="J498" i="5"/>
  <c r="C498" i="5"/>
  <c r="B498" i="5"/>
  <c r="J497" i="5"/>
  <c r="C497" i="5"/>
  <c r="B497" i="5"/>
  <c r="J496" i="5"/>
  <c r="C496" i="5"/>
  <c r="B496" i="5"/>
  <c r="J495" i="5"/>
  <c r="C495" i="5"/>
  <c r="B495" i="5"/>
  <c r="J494" i="5"/>
  <c r="C494" i="5"/>
  <c r="B494" i="5"/>
  <c r="J493" i="5"/>
  <c r="C493" i="5"/>
  <c r="B493" i="5"/>
  <c r="J492" i="5"/>
  <c r="C492" i="5"/>
  <c r="B492" i="5"/>
  <c r="J491" i="5"/>
  <c r="C491" i="5"/>
  <c r="B491" i="5"/>
  <c r="J490" i="5"/>
  <c r="C490" i="5"/>
  <c r="B490" i="5"/>
  <c r="J489" i="5"/>
  <c r="C489" i="5"/>
  <c r="B489" i="5"/>
  <c r="J488" i="5"/>
  <c r="C488" i="5"/>
  <c r="B488" i="5"/>
  <c r="J487" i="5"/>
  <c r="C487" i="5"/>
  <c r="B487" i="5"/>
  <c r="J486" i="5"/>
  <c r="C486" i="5"/>
  <c r="B486" i="5"/>
  <c r="J485" i="5"/>
  <c r="C485" i="5"/>
  <c r="B485" i="5"/>
  <c r="J484" i="5"/>
  <c r="C484" i="5"/>
  <c r="B484" i="5"/>
  <c r="J483" i="5"/>
  <c r="C483" i="5"/>
  <c r="B483" i="5"/>
  <c r="J482" i="5"/>
  <c r="C482" i="5"/>
  <c r="B482" i="5"/>
  <c r="J481" i="5"/>
  <c r="C481" i="5"/>
  <c r="B481" i="5"/>
  <c r="J480" i="5"/>
  <c r="C480" i="5"/>
  <c r="B480" i="5"/>
  <c r="J479" i="5"/>
  <c r="C479" i="5"/>
  <c r="B479" i="5"/>
  <c r="J478" i="5"/>
  <c r="C478" i="5"/>
  <c r="B478" i="5"/>
  <c r="J477" i="5"/>
  <c r="C477" i="5"/>
  <c r="B477" i="5"/>
  <c r="J476" i="5"/>
  <c r="C476" i="5"/>
  <c r="B476" i="5"/>
  <c r="J475" i="5"/>
  <c r="C475" i="5"/>
  <c r="B475" i="5"/>
  <c r="J474" i="5"/>
  <c r="C474" i="5"/>
  <c r="B474" i="5"/>
  <c r="J473" i="5"/>
  <c r="C473" i="5"/>
  <c r="B473" i="5"/>
  <c r="J472" i="5"/>
  <c r="C472" i="5"/>
  <c r="B472" i="5"/>
  <c r="J471" i="5"/>
  <c r="C471" i="5"/>
  <c r="B471" i="5"/>
  <c r="J470" i="5"/>
  <c r="C470" i="5"/>
  <c r="B470" i="5"/>
  <c r="J469" i="5"/>
  <c r="C469" i="5"/>
  <c r="B469" i="5"/>
  <c r="J468" i="5"/>
  <c r="C468" i="5"/>
  <c r="B468" i="5"/>
  <c r="J467" i="5"/>
  <c r="C467" i="5"/>
  <c r="B467" i="5"/>
  <c r="J466" i="5"/>
  <c r="C466" i="5"/>
  <c r="B466" i="5"/>
  <c r="J465" i="5"/>
  <c r="C465" i="5"/>
  <c r="B465" i="5"/>
  <c r="J464" i="5"/>
  <c r="C464" i="5"/>
  <c r="B464" i="5"/>
  <c r="J463" i="5"/>
  <c r="C463" i="5"/>
  <c r="B463" i="5"/>
  <c r="J462" i="5"/>
  <c r="C462" i="5"/>
  <c r="B462" i="5"/>
  <c r="J461" i="5"/>
  <c r="C461" i="5"/>
  <c r="B461" i="5"/>
  <c r="J460" i="5"/>
  <c r="C460" i="5"/>
  <c r="B460" i="5"/>
  <c r="J459" i="5"/>
  <c r="C459" i="5"/>
  <c r="B459" i="5"/>
  <c r="J458" i="5"/>
  <c r="C458" i="5"/>
  <c r="B458" i="5"/>
  <c r="J457" i="5"/>
  <c r="C457" i="5"/>
  <c r="B457" i="5"/>
  <c r="J456" i="5"/>
  <c r="C456" i="5"/>
  <c r="B456" i="5"/>
  <c r="J455" i="5"/>
  <c r="C455" i="5"/>
  <c r="B455" i="5"/>
  <c r="J454" i="5"/>
  <c r="C454" i="5"/>
  <c r="B454" i="5"/>
  <c r="J453" i="5"/>
  <c r="C453" i="5"/>
  <c r="B453" i="5"/>
  <c r="J452" i="5"/>
  <c r="C452" i="5"/>
  <c r="B452" i="5"/>
  <c r="J451" i="5"/>
  <c r="C451" i="5"/>
  <c r="B451" i="5"/>
  <c r="J450" i="5"/>
  <c r="C450" i="5"/>
  <c r="B450" i="5"/>
  <c r="J449" i="5"/>
  <c r="C449" i="5"/>
  <c r="B449" i="5"/>
  <c r="J448" i="5"/>
  <c r="C448" i="5"/>
  <c r="B448" i="5"/>
  <c r="J447" i="5"/>
  <c r="C447" i="5"/>
  <c r="B447" i="5"/>
  <c r="J446" i="5"/>
  <c r="C446" i="5"/>
  <c r="B446" i="5"/>
  <c r="J445" i="5"/>
  <c r="C445" i="5"/>
  <c r="B445" i="5"/>
  <c r="J444" i="5"/>
  <c r="C444" i="5"/>
  <c r="B444" i="5"/>
  <c r="J443" i="5"/>
  <c r="C443" i="5"/>
  <c r="B443" i="5"/>
  <c r="J442" i="5"/>
  <c r="C442" i="5"/>
  <c r="B442" i="5"/>
  <c r="J441" i="5"/>
  <c r="C441" i="5"/>
  <c r="B441" i="5"/>
  <c r="J440" i="5"/>
  <c r="C440" i="5"/>
  <c r="B440" i="5"/>
  <c r="J439" i="5"/>
  <c r="C439" i="5"/>
  <c r="B439" i="5"/>
  <c r="J438" i="5"/>
  <c r="C438" i="5"/>
  <c r="B438" i="5"/>
  <c r="J437" i="5"/>
  <c r="C437" i="5"/>
  <c r="B437" i="5"/>
  <c r="J436" i="5"/>
  <c r="C436" i="5"/>
  <c r="B436" i="5"/>
  <c r="J435" i="5"/>
  <c r="C435" i="5"/>
  <c r="B435" i="5"/>
  <c r="J434" i="5"/>
  <c r="C434" i="5"/>
  <c r="B434" i="5"/>
  <c r="J433" i="5"/>
  <c r="C433" i="5"/>
  <c r="B433" i="5"/>
  <c r="V432" i="5"/>
  <c r="J432" i="5"/>
  <c r="C432" i="5"/>
  <c r="B432" i="5"/>
  <c r="J431" i="5"/>
  <c r="C431" i="5"/>
  <c r="B431" i="5"/>
  <c r="J430" i="5"/>
  <c r="C430" i="5"/>
  <c r="B430" i="5"/>
  <c r="J429" i="5"/>
  <c r="C429" i="5"/>
  <c r="B429" i="5"/>
  <c r="J428" i="5"/>
  <c r="C428" i="5"/>
  <c r="B428" i="5"/>
  <c r="J427" i="5"/>
  <c r="C427" i="5"/>
  <c r="B427" i="5"/>
  <c r="J426" i="5"/>
  <c r="C426" i="5"/>
  <c r="B426" i="5"/>
  <c r="J425" i="5"/>
  <c r="C425" i="5"/>
  <c r="B425" i="5"/>
  <c r="J424" i="5"/>
  <c r="C424" i="5"/>
  <c r="B424" i="5"/>
  <c r="J423" i="5"/>
  <c r="C423" i="5"/>
  <c r="B423" i="5"/>
  <c r="J422" i="5"/>
  <c r="C422" i="5"/>
  <c r="B422" i="5"/>
  <c r="J421" i="5"/>
  <c r="C421" i="5"/>
  <c r="B421" i="5"/>
  <c r="J420" i="5"/>
  <c r="C420" i="5"/>
  <c r="B420" i="5"/>
  <c r="J419" i="5"/>
  <c r="C419" i="5"/>
  <c r="B419" i="5"/>
  <c r="J418" i="5"/>
  <c r="C418" i="5"/>
  <c r="B418" i="5"/>
  <c r="J417" i="5"/>
  <c r="C417" i="5"/>
  <c r="B417" i="5"/>
  <c r="J416" i="5"/>
  <c r="C416" i="5"/>
  <c r="B416" i="5"/>
  <c r="J415" i="5"/>
  <c r="C415" i="5"/>
  <c r="B415" i="5"/>
  <c r="J414" i="5"/>
  <c r="C414" i="5"/>
  <c r="B414" i="5"/>
  <c r="J413" i="5"/>
  <c r="C413" i="5"/>
  <c r="B413" i="5"/>
  <c r="J412" i="5"/>
  <c r="C412" i="5"/>
  <c r="B412" i="5"/>
  <c r="J411" i="5"/>
  <c r="C411" i="5"/>
  <c r="B411" i="5"/>
  <c r="J410" i="5"/>
  <c r="C410" i="5"/>
  <c r="B410" i="5"/>
  <c r="J409" i="5"/>
  <c r="C409" i="5"/>
  <c r="B409" i="5"/>
  <c r="J408" i="5"/>
  <c r="C408" i="5"/>
  <c r="B408" i="5"/>
  <c r="J407" i="5"/>
  <c r="C407" i="5"/>
  <c r="B407" i="5"/>
  <c r="J406" i="5"/>
  <c r="C406" i="5"/>
  <c r="B406" i="5"/>
  <c r="J405" i="5"/>
  <c r="C405" i="5"/>
  <c r="B405" i="5"/>
  <c r="J404" i="5"/>
  <c r="C404" i="5"/>
  <c r="B404" i="5"/>
  <c r="J403" i="5"/>
  <c r="C403" i="5"/>
  <c r="B403" i="5"/>
  <c r="J402" i="5"/>
  <c r="C402" i="5"/>
  <c r="B402" i="5"/>
  <c r="J401" i="5"/>
  <c r="C401" i="5"/>
  <c r="B401" i="5"/>
  <c r="J400" i="5"/>
  <c r="C400" i="5"/>
  <c r="B400" i="5"/>
  <c r="J399" i="5"/>
  <c r="C399" i="5"/>
  <c r="B399" i="5"/>
  <c r="J398" i="5"/>
  <c r="C398" i="5"/>
  <c r="B398" i="5"/>
  <c r="J397" i="5"/>
  <c r="C397" i="5"/>
  <c r="B397" i="5"/>
  <c r="J396" i="5"/>
  <c r="C396" i="5"/>
  <c r="B396" i="5"/>
  <c r="J395" i="5"/>
  <c r="C395" i="5"/>
  <c r="B395" i="5"/>
  <c r="J394" i="5"/>
  <c r="C394" i="5"/>
  <c r="B394" i="5"/>
  <c r="J393" i="5"/>
  <c r="C393" i="5"/>
  <c r="B393" i="5"/>
  <c r="J392" i="5"/>
  <c r="C392" i="5"/>
  <c r="B392" i="5"/>
  <c r="J391" i="5"/>
  <c r="C391" i="5"/>
  <c r="B391" i="5"/>
  <c r="J390" i="5"/>
  <c r="C390" i="5"/>
  <c r="B390" i="5"/>
  <c r="J389" i="5"/>
  <c r="C389" i="5"/>
  <c r="B389" i="5"/>
  <c r="J388" i="5"/>
  <c r="C388" i="5"/>
  <c r="B388" i="5"/>
  <c r="J387" i="5"/>
  <c r="C387" i="5"/>
  <c r="B387" i="5"/>
  <c r="J386" i="5"/>
  <c r="C386" i="5"/>
  <c r="B386" i="5"/>
  <c r="J385" i="5"/>
  <c r="C385" i="5"/>
  <c r="B385" i="5"/>
  <c r="J384" i="5"/>
  <c r="C384" i="5"/>
  <c r="B384" i="5"/>
  <c r="J383" i="5"/>
  <c r="C383" i="5"/>
  <c r="B383" i="5"/>
  <c r="J382" i="5"/>
  <c r="C382" i="5"/>
  <c r="B382" i="5"/>
  <c r="J381" i="5"/>
  <c r="C381" i="5"/>
  <c r="B381" i="5"/>
  <c r="J380" i="5"/>
  <c r="C380" i="5"/>
  <c r="B380" i="5"/>
  <c r="V379" i="5"/>
  <c r="J379" i="5"/>
  <c r="C379" i="5"/>
  <c r="B379" i="5"/>
  <c r="J378" i="5"/>
  <c r="C378" i="5"/>
  <c r="B378" i="5"/>
  <c r="J377" i="5"/>
  <c r="C377" i="5"/>
  <c r="B377" i="5"/>
  <c r="J376" i="5"/>
  <c r="C376" i="5"/>
  <c r="B376" i="5"/>
  <c r="J375" i="5"/>
  <c r="C375" i="5"/>
  <c r="B375" i="5"/>
  <c r="J374" i="5"/>
  <c r="C374" i="5"/>
  <c r="B374" i="5"/>
  <c r="J373" i="5"/>
  <c r="C373" i="5"/>
  <c r="B373" i="5"/>
  <c r="J372" i="5"/>
  <c r="C372" i="5"/>
  <c r="B372" i="5"/>
  <c r="J371" i="5"/>
  <c r="C371" i="5"/>
  <c r="B371" i="5"/>
  <c r="J370" i="5"/>
  <c r="C370" i="5"/>
  <c r="B370" i="5"/>
  <c r="J369" i="5"/>
  <c r="C369" i="5"/>
  <c r="B369" i="5"/>
  <c r="J368" i="5"/>
  <c r="C368" i="5"/>
  <c r="B368" i="5"/>
  <c r="J367" i="5"/>
  <c r="C367" i="5"/>
  <c r="B367" i="5"/>
  <c r="J366" i="5"/>
  <c r="C366" i="5"/>
  <c r="B366" i="5"/>
  <c r="J365" i="5"/>
  <c r="C365" i="5"/>
  <c r="B365" i="5"/>
  <c r="J364" i="5"/>
  <c r="C364" i="5"/>
  <c r="B364" i="5"/>
  <c r="J363" i="5"/>
  <c r="C363" i="5"/>
  <c r="B363" i="5"/>
  <c r="J362" i="5"/>
  <c r="C362" i="5"/>
  <c r="B362" i="5"/>
  <c r="J361" i="5"/>
  <c r="C361" i="5"/>
  <c r="B361" i="5"/>
  <c r="J360" i="5"/>
  <c r="C360" i="5"/>
  <c r="B360" i="5"/>
  <c r="J359" i="5"/>
  <c r="C359" i="5"/>
  <c r="B359" i="5"/>
  <c r="J358" i="5"/>
  <c r="C358" i="5"/>
  <c r="B358" i="5"/>
  <c r="J357" i="5"/>
  <c r="C357" i="5"/>
  <c r="B357" i="5"/>
  <c r="J356" i="5"/>
  <c r="C356" i="5"/>
  <c r="B356" i="5"/>
  <c r="J355" i="5"/>
  <c r="C355" i="5"/>
  <c r="B355" i="5"/>
  <c r="J354" i="5"/>
  <c r="C354" i="5"/>
  <c r="B354" i="5"/>
  <c r="J353" i="5"/>
  <c r="C353" i="5"/>
  <c r="B353" i="5"/>
  <c r="J352" i="5"/>
  <c r="C352" i="5"/>
  <c r="B352" i="5"/>
  <c r="J351" i="5"/>
  <c r="C351" i="5"/>
  <c r="B351" i="5"/>
  <c r="J350" i="5"/>
  <c r="C350" i="5"/>
  <c r="B350" i="5"/>
  <c r="J349" i="5"/>
  <c r="C349" i="5"/>
  <c r="B349" i="5"/>
  <c r="J348" i="5"/>
  <c r="C348" i="5"/>
  <c r="B348" i="5"/>
  <c r="J347" i="5"/>
  <c r="C347" i="5"/>
  <c r="B347" i="5"/>
  <c r="J346" i="5"/>
  <c r="C346" i="5"/>
  <c r="B346" i="5"/>
  <c r="J345" i="5"/>
  <c r="C345" i="5"/>
  <c r="B345" i="5"/>
  <c r="J344" i="5"/>
  <c r="C344" i="5"/>
  <c r="B344" i="5"/>
  <c r="J343" i="5"/>
  <c r="C343" i="5"/>
  <c r="B343" i="5"/>
  <c r="J342" i="5"/>
  <c r="C342" i="5"/>
  <c r="B342" i="5"/>
  <c r="J341" i="5"/>
  <c r="C341" i="5"/>
  <c r="B341" i="5"/>
  <c r="J340" i="5"/>
  <c r="C340" i="5"/>
  <c r="B340" i="5"/>
  <c r="J339" i="5"/>
  <c r="C339" i="5"/>
  <c r="B339" i="5"/>
  <c r="J338" i="5"/>
  <c r="C338" i="5"/>
  <c r="B338" i="5"/>
  <c r="J337" i="5"/>
  <c r="C337" i="5"/>
  <c r="B337" i="5"/>
  <c r="J336" i="5"/>
  <c r="C336" i="5"/>
  <c r="B336" i="5"/>
  <c r="J335" i="5"/>
  <c r="C335" i="5"/>
  <c r="B335" i="5"/>
  <c r="J334" i="5"/>
  <c r="C334" i="5"/>
  <c r="B334" i="5"/>
  <c r="J333" i="5"/>
  <c r="C333" i="5"/>
  <c r="B333" i="5"/>
  <c r="J332" i="5"/>
  <c r="C332" i="5"/>
  <c r="B332" i="5"/>
  <c r="J331" i="5"/>
  <c r="C331" i="5"/>
  <c r="B331" i="5"/>
  <c r="J330" i="5"/>
  <c r="C330" i="5"/>
  <c r="B330" i="5"/>
  <c r="J329" i="5"/>
  <c r="C329" i="5"/>
  <c r="B329" i="5"/>
  <c r="J328" i="5"/>
  <c r="C328" i="5"/>
  <c r="B328" i="5"/>
  <c r="J327" i="5"/>
  <c r="C327" i="5"/>
  <c r="B327" i="5"/>
  <c r="J326" i="5"/>
  <c r="C326" i="5"/>
  <c r="B326" i="5"/>
  <c r="J325" i="5"/>
  <c r="C325" i="5"/>
  <c r="B325" i="5"/>
  <c r="J324" i="5"/>
  <c r="C324" i="5"/>
  <c r="B324" i="5"/>
  <c r="J323" i="5"/>
  <c r="C323" i="5"/>
  <c r="B323" i="5"/>
  <c r="V322" i="5"/>
  <c r="J322" i="5"/>
  <c r="C322" i="5"/>
  <c r="B322" i="5"/>
  <c r="J321" i="5"/>
  <c r="C321" i="5"/>
  <c r="B321" i="5"/>
  <c r="J320" i="5"/>
  <c r="C320" i="5"/>
  <c r="B320" i="5"/>
  <c r="J319" i="5"/>
  <c r="C319" i="5"/>
  <c r="B319" i="5"/>
  <c r="J318" i="5"/>
  <c r="C318" i="5"/>
  <c r="B318" i="5"/>
  <c r="J317" i="5"/>
  <c r="C317" i="5"/>
  <c r="B317" i="5"/>
  <c r="J316" i="5"/>
  <c r="C316" i="5"/>
  <c r="B316" i="5"/>
  <c r="J315" i="5"/>
  <c r="C315" i="5"/>
  <c r="B315" i="5"/>
  <c r="J314" i="5"/>
  <c r="C314" i="5"/>
  <c r="B314" i="5"/>
  <c r="J313" i="5"/>
  <c r="C313" i="5"/>
  <c r="B313" i="5"/>
  <c r="J312" i="5"/>
  <c r="C312" i="5"/>
  <c r="B312" i="5"/>
  <c r="J311" i="5"/>
  <c r="C311" i="5"/>
  <c r="B311" i="5"/>
  <c r="J310" i="5"/>
  <c r="C310" i="5"/>
  <c r="B310" i="5"/>
  <c r="J309" i="5"/>
  <c r="C309" i="5"/>
  <c r="B309" i="5"/>
  <c r="J308" i="5"/>
  <c r="C308" i="5"/>
  <c r="B308" i="5"/>
  <c r="J307" i="5"/>
  <c r="C307" i="5"/>
  <c r="B307" i="5"/>
  <c r="J306" i="5"/>
  <c r="C306" i="5"/>
  <c r="B306" i="5"/>
  <c r="J305" i="5"/>
  <c r="C305" i="5"/>
  <c r="B305" i="5"/>
  <c r="J304" i="5"/>
  <c r="C304" i="5"/>
  <c r="B304" i="5"/>
  <c r="J303" i="5"/>
  <c r="C303" i="5"/>
  <c r="B303" i="5"/>
  <c r="J302" i="5"/>
  <c r="C302" i="5"/>
  <c r="B302" i="5"/>
  <c r="J301" i="5"/>
  <c r="C301" i="5"/>
  <c r="B301" i="5"/>
  <c r="J300" i="5"/>
  <c r="C300" i="5"/>
  <c r="B300" i="5"/>
  <c r="J299" i="5"/>
  <c r="C299" i="5"/>
  <c r="B299" i="5"/>
  <c r="J298" i="5"/>
  <c r="C298" i="5"/>
  <c r="B298" i="5"/>
  <c r="J297" i="5"/>
  <c r="C297" i="5"/>
  <c r="B297" i="5"/>
  <c r="J296" i="5"/>
  <c r="C296" i="5"/>
  <c r="B296" i="5"/>
  <c r="J295" i="5"/>
  <c r="C295" i="5"/>
  <c r="B295" i="5"/>
  <c r="J294" i="5"/>
  <c r="C294" i="5"/>
  <c r="B294" i="5"/>
  <c r="J293" i="5"/>
  <c r="C293" i="5"/>
  <c r="B293" i="5"/>
  <c r="J292" i="5"/>
  <c r="C292" i="5"/>
  <c r="B292" i="5"/>
  <c r="J291" i="5"/>
  <c r="C291" i="5"/>
  <c r="B291" i="5"/>
  <c r="J290" i="5"/>
  <c r="C290" i="5"/>
  <c r="B290" i="5"/>
  <c r="J289" i="5"/>
  <c r="C289" i="5"/>
  <c r="B289" i="5"/>
  <c r="J288" i="5"/>
  <c r="C288" i="5"/>
  <c r="B288" i="5"/>
  <c r="J287" i="5"/>
  <c r="C287" i="5"/>
  <c r="B287" i="5"/>
  <c r="J286" i="5"/>
  <c r="C286" i="5"/>
  <c r="B286" i="5"/>
  <c r="J285" i="5"/>
  <c r="C285" i="5"/>
  <c r="B285" i="5"/>
  <c r="J284" i="5"/>
  <c r="C284" i="5"/>
  <c r="B284" i="5"/>
  <c r="V283" i="5"/>
  <c r="J283" i="5"/>
  <c r="C283" i="5"/>
  <c r="B283" i="5"/>
  <c r="J282" i="5"/>
  <c r="C282" i="5"/>
  <c r="B282" i="5"/>
  <c r="J281" i="5"/>
  <c r="C281" i="5"/>
  <c r="B281" i="5"/>
  <c r="J280" i="5"/>
  <c r="C280" i="5"/>
  <c r="B280" i="5"/>
  <c r="J279" i="5"/>
  <c r="C279" i="5"/>
  <c r="B279" i="5"/>
  <c r="J278" i="5"/>
  <c r="C278" i="5"/>
  <c r="B278" i="5"/>
  <c r="J277" i="5"/>
  <c r="C277" i="5"/>
  <c r="B277" i="5"/>
  <c r="J276" i="5"/>
  <c r="C276" i="5"/>
  <c r="B276" i="5"/>
  <c r="J275" i="5"/>
  <c r="C275" i="5"/>
  <c r="B275" i="5"/>
  <c r="J274" i="5"/>
  <c r="C274" i="5"/>
  <c r="B274" i="5"/>
  <c r="J273" i="5"/>
  <c r="C273" i="5"/>
  <c r="B273" i="5"/>
  <c r="J272" i="5"/>
  <c r="C272" i="5"/>
  <c r="B272" i="5"/>
  <c r="J271" i="5"/>
  <c r="C271" i="5"/>
  <c r="B271" i="5"/>
  <c r="J270" i="5"/>
  <c r="C270" i="5"/>
  <c r="B270" i="5"/>
  <c r="J269" i="5"/>
  <c r="C269" i="5"/>
  <c r="B269" i="5"/>
  <c r="J268" i="5"/>
  <c r="C268" i="5"/>
  <c r="B268" i="5"/>
  <c r="J267" i="5"/>
  <c r="C267" i="5"/>
  <c r="B267" i="5"/>
  <c r="J266" i="5"/>
  <c r="C266" i="5"/>
  <c r="B266" i="5"/>
  <c r="J265" i="5"/>
  <c r="C265" i="5"/>
  <c r="B265" i="5"/>
  <c r="J264" i="5"/>
  <c r="C264" i="5"/>
  <c r="B264" i="5"/>
  <c r="J263" i="5"/>
  <c r="C263" i="5"/>
  <c r="B263" i="5"/>
  <c r="J262" i="5"/>
  <c r="C262" i="5"/>
  <c r="B262" i="5"/>
  <c r="J261" i="5"/>
  <c r="C261" i="5"/>
  <c r="B261" i="5"/>
  <c r="J260" i="5"/>
  <c r="C260" i="5"/>
  <c r="B260" i="5"/>
  <c r="J259" i="5"/>
  <c r="C259" i="5"/>
  <c r="B259" i="5"/>
  <c r="J258" i="5"/>
  <c r="C258" i="5"/>
  <c r="B258" i="5"/>
  <c r="J257" i="5"/>
  <c r="C257" i="5"/>
  <c r="B257" i="5"/>
  <c r="J256" i="5"/>
  <c r="C256" i="5"/>
  <c r="B256" i="5"/>
  <c r="J255" i="5"/>
  <c r="C255" i="5"/>
  <c r="B255" i="5"/>
  <c r="J254" i="5"/>
  <c r="C254" i="5"/>
  <c r="B254" i="5"/>
  <c r="J253" i="5"/>
  <c r="C253" i="5"/>
  <c r="B253" i="5"/>
  <c r="J252" i="5"/>
  <c r="C252" i="5"/>
  <c r="B252" i="5"/>
  <c r="J251" i="5"/>
  <c r="C251" i="5"/>
  <c r="B251" i="5"/>
  <c r="J250" i="5"/>
  <c r="C250" i="5"/>
  <c r="B250" i="5"/>
  <c r="J249" i="5"/>
  <c r="C249" i="5"/>
  <c r="B249" i="5"/>
  <c r="J248" i="5"/>
  <c r="C248" i="5"/>
  <c r="B248" i="5"/>
  <c r="J247" i="5"/>
  <c r="C247" i="5"/>
  <c r="B247" i="5"/>
  <c r="J246" i="5"/>
  <c r="C246" i="5"/>
  <c r="B246" i="5"/>
  <c r="J245" i="5"/>
  <c r="C245" i="5"/>
  <c r="B245" i="5"/>
  <c r="J244" i="5"/>
  <c r="C244" i="5"/>
  <c r="B244" i="5"/>
  <c r="J243" i="5"/>
  <c r="C243" i="5"/>
  <c r="B243" i="5"/>
  <c r="J242" i="5"/>
  <c r="C242" i="5"/>
  <c r="B242" i="5"/>
  <c r="J241" i="5"/>
  <c r="C241" i="5"/>
  <c r="B241" i="5"/>
  <c r="J240" i="5"/>
  <c r="C240" i="5"/>
  <c r="B240" i="5"/>
  <c r="J239" i="5"/>
  <c r="C239" i="5"/>
  <c r="B239" i="5"/>
  <c r="J238" i="5"/>
  <c r="C238" i="5"/>
  <c r="B238" i="5"/>
  <c r="J237" i="5"/>
  <c r="C237" i="5"/>
  <c r="B237" i="5"/>
  <c r="J236" i="5"/>
  <c r="C236" i="5"/>
  <c r="B236" i="5"/>
  <c r="J235" i="5"/>
  <c r="C235" i="5"/>
  <c r="B235" i="5"/>
  <c r="J234" i="5"/>
  <c r="C234" i="5"/>
  <c r="B234" i="5"/>
  <c r="J233" i="5"/>
  <c r="C233" i="5"/>
  <c r="B233" i="5"/>
  <c r="J232" i="5"/>
  <c r="C232" i="5"/>
  <c r="B232" i="5"/>
  <c r="J231" i="5"/>
  <c r="C231" i="5"/>
  <c r="B231" i="5"/>
  <c r="J230" i="5"/>
  <c r="C230" i="5"/>
  <c r="B230" i="5"/>
  <c r="J229" i="5"/>
  <c r="C229" i="5"/>
  <c r="B229" i="5"/>
  <c r="J228" i="5"/>
  <c r="C228" i="5"/>
  <c r="B228" i="5"/>
  <c r="J227" i="5"/>
  <c r="C227" i="5"/>
  <c r="B227" i="5"/>
  <c r="J226" i="5"/>
  <c r="C226" i="5"/>
  <c r="B226" i="5"/>
  <c r="J225" i="5"/>
  <c r="C225" i="5"/>
  <c r="B225" i="5"/>
  <c r="J224" i="5"/>
  <c r="C224" i="5"/>
  <c r="B224" i="5"/>
  <c r="J223" i="5"/>
  <c r="C223" i="5"/>
  <c r="B223" i="5"/>
  <c r="J222" i="5"/>
  <c r="C222" i="5"/>
  <c r="B222" i="5"/>
  <c r="J221" i="5"/>
  <c r="C221" i="5"/>
  <c r="B221" i="5"/>
  <c r="J220" i="5"/>
  <c r="C220" i="5"/>
  <c r="B220" i="5"/>
  <c r="J219" i="5"/>
  <c r="C219" i="5"/>
  <c r="B219" i="5"/>
  <c r="J218" i="5"/>
  <c r="C218" i="5"/>
  <c r="B218" i="5"/>
  <c r="J217" i="5"/>
  <c r="C217" i="5"/>
  <c r="B217" i="5"/>
  <c r="J216" i="5"/>
  <c r="C216" i="5"/>
  <c r="B216" i="5"/>
  <c r="J215" i="5"/>
  <c r="C215" i="5"/>
  <c r="B215" i="5"/>
  <c r="J214" i="5"/>
  <c r="C214" i="5"/>
  <c r="B214" i="5"/>
  <c r="J213" i="5"/>
  <c r="C213" i="5"/>
  <c r="B213" i="5"/>
  <c r="J212" i="5"/>
  <c r="C212" i="5"/>
  <c r="B212" i="5"/>
  <c r="J211" i="5"/>
  <c r="C211" i="5"/>
  <c r="B211" i="5"/>
  <c r="J210" i="5"/>
  <c r="C210" i="5"/>
  <c r="B210" i="5"/>
  <c r="J209" i="5"/>
  <c r="C209" i="5"/>
  <c r="B209" i="5"/>
  <c r="J208" i="5"/>
  <c r="C208" i="5"/>
  <c r="B208" i="5"/>
  <c r="J207" i="5"/>
  <c r="C207" i="5"/>
  <c r="B207" i="5"/>
  <c r="J206" i="5"/>
  <c r="C206" i="5"/>
  <c r="B206" i="5"/>
  <c r="J205" i="5"/>
  <c r="C205" i="5"/>
  <c r="B205" i="5"/>
  <c r="J204" i="5"/>
  <c r="C204" i="5"/>
  <c r="B204" i="5"/>
  <c r="J203" i="5"/>
  <c r="C203" i="5"/>
  <c r="B203" i="5"/>
  <c r="J202" i="5"/>
  <c r="C202" i="5"/>
  <c r="B202" i="5"/>
  <c r="J201" i="5"/>
  <c r="C201" i="5"/>
  <c r="B201" i="5"/>
  <c r="J200" i="5"/>
  <c r="C200" i="5"/>
  <c r="B200" i="5"/>
  <c r="J199" i="5"/>
  <c r="C199" i="5"/>
  <c r="B199" i="5"/>
  <c r="J198" i="5"/>
  <c r="C198" i="5"/>
  <c r="B198" i="5"/>
  <c r="J197" i="5"/>
  <c r="C197" i="5"/>
  <c r="B197" i="5"/>
  <c r="J196" i="5"/>
  <c r="C196" i="5"/>
  <c r="B196" i="5"/>
  <c r="J195" i="5"/>
  <c r="C195" i="5"/>
  <c r="B195" i="5"/>
  <c r="J194" i="5"/>
  <c r="C194" i="5"/>
  <c r="B194" i="5"/>
  <c r="J193" i="5"/>
  <c r="C193" i="5"/>
  <c r="B193" i="5"/>
  <c r="V192" i="5"/>
  <c r="J192" i="5"/>
  <c r="C192" i="5"/>
  <c r="B192" i="5"/>
  <c r="V191" i="5"/>
  <c r="J191" i="5"/>
  <c r="C191" i="5"/>
  <c r="B191" i="5"/>
  <c r="V190" i="5"/>
  <c r="J190" i="5"/>
  <c r="C190" i="5"/>
  <c r="B190" i="5"/>
  <c r="J189" i="5"/>
  <c r="C189" i="5"/>
  <c r="B189" i="5"/>
  <c r="J188" i="5"/>
  <c r="C188" i="5"/>
  <c r="B188" i="5"/>
  <c r="V187" i="5"/>
  <c r="J187" i="5"/>
  <c r="C187" i="5"/>
  <c r="B187" i="5"/>
  <c r="V186" i="5"/>
  <c r="J186" i="5"/>
  <c r="C186" i="5"/>
  <c r="B186" i="5"/>
  <c r="J185" i="5"/>
  <c r="C185" i="5"/>
  <c r="B185" i="5"/>
  <c r="J184" i="5"/>
  <c r="C184" i="5"/>
  <c r="B184" i="5"/>
  <c r="J183" i="5"/>
  <c r="C183" i="5"/>
  <c r="B183" i="5"/>
  <c r="J182" i="5"/>
  <c r="C182" i="5"/>
  <c r="B182" i="5"/>
  <c r="J181" i="5"/>
  <c r="C181" i="5"/>
  <c r="B181" i="5"/>
  <c r="J180" i="5"/>
  <c r="C180" i="5"/>
  <c r="B180" i="5"/>
  <c r="J179" i="5"/>
  <c r="C179" i="5"/>
  <c r="B179" i="5"/>
  <c r="J178" i="5"/>
  <c r="C178" i="5"/>
  <c r="B178" i="5"/>
  <c r="J177" i="5"/>
  <c r="C177" i="5"/>
  <c r="B177" i="5"/>
  <c r="J176" i="5"/>
  <c r="C176" i="5"/>
  <c r="B176" i="5"/>
  <c r="J175" i="5"/>
  <c r="C175" i="5"/>
  <c r="B175" i="5"/>
  <c r="J174" i="5"/>
  <c r="C174" i="5"/>
  <c r="B174" i="5"/>
  <c r="J173" i="5"/>
  <c r="C173" i="5"/>
  <c r="B173" i="5"/>
  <c r="J172" i="5"/>
  <c r="C172" i="5"/>
  <c r="B172" i="5"/>
  <c r="J171" i="5"/>
  <c r="C171" i="5"/>
  <c r="B171" i="5"/>
  <c r="J170" i="5"/>
  <c r="C170" i="5"/>
  <c r="B170" i="5"/>
  <c r="J169" i="5"/>
  <c r="C169" i="5"/>
  <c r="B169" i="5"/>
  <c r="J168" i="5"/>
  <c r="C168" i="5"/>
  <c r="B168" i="5"/>
  <c r="J167" i="5"/>
  <c r="C167" i="5"/>
  <c r="B167" i="5"/>
  <c r="J166" i="5"/>
  <c r="C166" i="5"/>
  <c r="B166" i="5"/>
  <c r="J165" i="5"/>
  <c r="C165" i="5"/>
  <c r="B165" i="5"/>
  <c r="J164" i="5"/>
  <c r="C164" i="5"/>
  <c r="B164" i="5"/>
  <c r="J163" i="5"/>
  <c r="C163" i="5"/>
  <c r="B163" i="5"/>
  <c r="J162" i="5"/>
  <c r="C162" i="5"/>
  <c r="B162" i="5"/>
  <c r="J161" i="5"/>
  <c r="C161" i="5"/>
  <c r="B161" i="5"/>
  <c r="J160" i="5"/>
  <c r="C160" i="5"/>
  <c r="B160" i="5"/>
  <c r="J159" i="5"/>
  <c r="C159" i="5"/>
  <c r="B159" i="5"/>
  <c r="J158" i="5"/>
  <c r="C158" i="5"/>
  <c r="B158" i="5"/>
  <c r="J157" i="5"/>
  <c r="C157" i="5"/>
  <c r="B157" i="5"/>
  <c r="J156" i="5"/>
  <c r="C156" i="5"/>
  <c r="B156" i="5"/>
  <c r="V155" i="5"/>
  <c r="J155" i="5"/>
  <c r="C155" i="5"/>
  <c r="B155" i="5"/>
  <c r="J154" i="5"/>
  <c r="C154" i="5"/>
  <c r="B154" i="5"/>
  <c r="J153" i="5"/>
  <c r="C153" i="5"/>
  <c r="B153" i="5"/>
  <c r="J152" i="5"/>
  <c r="C152" i="5"/>
  <c r="B152" i="5"/>
  <c r="V151" i="5"/>
  <c r="J151" i="5"/>
  <c r="C151" i="5"/>
  <c r="B151" i="5"/>
  <c r="V150" i="5"/>
  <c r="J150" i="5"/>
  <c r="C150" i="5"/>
  <c r="B150" i="5"/>
  <c r="J149" i="5"/>
  <c r="C149" i="5"/>
  <c r="B149" i="5"/>
  <c r="J148" i="5"/>
  <c r="C148" i="5"/>
  <c r="B148" i="5"/>
  <c r="J147" i="5"/>
  <c r="C147" i="5"/>
  <c r="B147" i="5"/>
  <c r="J146" i="5"/>
  <c r="C146" i="5"/>
  <c r="B146" i="5"/>
  <c r="J145" i="5"/>
  <c r="C145" i="5"/>
  <c r="B145" i="5"/>
  <c r="J144" i="5"/>
  <c r="C144" i="5"/>
  <c r="B144" i="5"/>
  <c r="J143" i="5"/>
  <c r="C143" i="5"/>
  <c r="B143" i="5"/>
  <c r="J142" i="5"/>
  <c r="C142" i="5"/>
  <c r="B142" i="5"/>
  <c r="J141" i="5"/>
  <c r="C141" i="5"/>
  <c r="B141" i="5"/>
  <c r="J140" i="5"/>
  <c r="C140" i="5"/>
  <c r="B140" i="5"/>
  <c r="J139" i="5"/>
  <c r="C139" i="5"/>
  <c r="B139" i="5"/>
  <c r="J138" i="5"/>
  <c r="C138" i="5"/>
  <c r="B138" i="5"/>
  <c r="J137" i="5"/>
  <c r="C137" i="5"/>
  <c r="B137" i="5"/>
  <c r="J136" i="5"/>
  <c r="C136" i="5"/>
  <c r="B136" i="5"/>
  <c r="J135" i="5"/>
  <c r="C135" i="5"/>
  <c r="B135" i="5"/>
  <c r="J134" i="5"/>
  <c r="C134" i="5"/>
  <c r="B134" i="5"/>
  <c r="J133" i="5"/>
  <c r="C133" i="5"/>
  <c r="B133" i="5"/>
  <c r="J132" i="5"/>
  <c r="C132" i="5"/>
  <c r="B132" i="5"/>
  <c r="J131" i="5"/>
  <c r="C131" i="5"/>
  <c r="B131" i="5"/>
  <c r="J130" i="5"/>
  <c r="C130" i="5"/>
  <c r="B130" i="5"/>
  <c r="J129" i="5"/>
  <c r="C129" i="5"/>
  <c r="B129" i="5"/>
  <c r="J128" i="5"/>
  <c r="C128" i="5"/>
  <c r="B128" i="5"/>
  <c r="J127" i="5"/>
  <c r="C127" i="5"/>
  <c r="B127" i="5"/>
  <c r="J126" i="5"/>
  <c r="C126" i="5"/>
  <c r="B126" i="5"/>
  <c r="J125" i="5"/>
  <c r="C125" i="5"/>
  <c r="B125" i="5"/>
  <c r="V124" i="5"/>
  <c r="J124" i="5"/>
  <c r="C124" i="5"/>
  <c r="B124" i="5"/>
  <c r="J123" i="5"/>
  <c r="C123" i="5"/>
  <c r="B123" i="5"/>
  <c r="J122" i="5"/>
  <c r="C122" i="5"/>
  <c r="B122" i="5"/>
  <c r="J121" i="5"/>
  <c r="C121" i="5"/>
  <c r="B121" i="5"/>
  <c r="J120" i="5"/>
  <c r="C120" i="5"/>
  <c r="B120" i="5"/>
  <c r="V119" i="5"/>
  <c r="J119" i="5"/>
  <c r="C119" i="5"/>
  <c r="B119" i="5"/>
  <c r="V118" i="5"/>
  <c r="J118" i="5"/>
  <c r="C118" i="5"/>
  <c r="B118" i="5"/>
  <c r="V117" i="5"/>
  <c r="J117" i="5"/>
  <c r="C117" i="5"/>
  <c r="B117" i="5"/>
  <c r="V116" i="5"/>
  <c r="J116" i="5"/>
  <c r="C116" i="5"/>
  <c r="B116" i="5"/>
  <c r="V115" i="5"/>
  <c r="J115" i="5"/>
  <c r="C115" i="5"/>
  <c r="B115" i="5"/>
  <c r="V114" i="5"/>
  <c r="J114" i="5"/>
  <c r="C114" i="5"/>
  <c r="B114" i="5"/>
  <c r="V113" i="5"/>
  <c r="J113" i="5"/>
  <c r="C113" i="5"/>
  <c r="B113" i="5"/>
  <c r="V112" i="5"/>
  <c r="J112" i="5"/>
  <c r="C112" i="5"/>
  <c r="B112" i="5"/>
  <c r="V111" i="5"/>
  <c r="J111" i="5"/>
  <c r="C111" i="5"/>
  <c r="B111" i="5"/>
  <c r="V110" i="5"/>
  <c r="J110" i="5"/>
  <c r="C110" i="5"/>
  <c r="B110" i="5"/>
  <c r="V109" i="5"/>
  <c r="J109" i="5"/>
  <c r="C109" i="5"/>
  <c r="B109" i="5"/>
  <c r="V108" i="5"/>
  <c r="J108" i="5"/>
  <c r="C108" i="5"/>
  <c r="B108" i="5"/>
  <c r="V107" i="5"/>
  <c r="J107" i="5"/>
  <c r="C107" i="5"/>
  <c r="B107" i="5"/>
  <c r="V106" i="5"/>
  <c r="J106" i="5"/>
  <c r="C106" i="5"/>
  <c r="B106" i="5"/>
  <c r="V105" i="5"/>
  <c r="J105" i="5"/>
  <c r="C105" i="5"/>
  <c r="B105" i="5"/>
  <c r="V104" i="5"/>
  <c r="J104" i="5"/>
  <c r="C104" i="5"/>
  <c r="B104" i="5"/>
  <c r="V103" i="5"/>
  <c r="J103" i="5"/>
  <c r="C103" i="5"/>
  <c r="B103" i="5"/>
  <c r="V102" i="5"/>
  <c r="J102" i="5"/>
  <c r="C102" i="5"/>
  <c r="B102" i="5"/>
  <c r="V101" i="5"/>
  <c r="J101" i="5"/>
  <c r="C101" i="5"/>
  <c r="B101" i="5"/>
  <c r="V100" i="5"/>
  <c r="J100" i="5"/>
  <c r="C100" i="5"/>
  <c r="B100" i="5"/>
  <c r="V99" i="5"/>
  <c r="J99" i="5"/>
  <c r="C99" i="5"/>
  <c r="B99" i="5"/>
  <c r="V98" i="5"/>
  <c r="J98" i="5"/>
  <c r="C98" i="5"/>
  <c r="B98" i="5"/>
  <c r="V97" i="5"/>
  <c r="J97" i="5"/>
  <c r="C97" i="5"/>
  <c r="B97" i="5"/>
  <c r="V96" i="5"/>
  <c r="J96" i="5"/>
  <c r="C96" i="5"/>
  <c r="B96" i="5"/>
  <c r="V95" i="5"/>
  <c r="J95" i="5"/>
  <c r="C95" i="5"/>
  <c r="B95" i="5"/>
  <c r="V94" i="5"/>
  <c r="J94" i="5"/>
  <c r="C94" i="5"/>
  <c r="B94" i="5"/>
  <c r="V93" i="5"/>
  <c r="J93" i="5"/>
  <c r="C93" i="5"/>
  <c r="B93" i="5"/>
  <c r="V92" i="5"/>
  <c r="J92" i="5"/>
  <c r="C92" i="5"/>
  <c r="B92" i="5"/>
  <c r="V91" i="5"/>
  <c r="J91" i="5"/>
  <c r="C91" i="5"/>
  <c r="B91" i="5"/>
  <c r="V90" i="5"/>
  <c r="J90" i="5"/>
  <c r="C90" i="5"/>
  <c r="B90" i="5"/>
  <c r="V89" i="5"/>
  <c r="J89" i="5"/>
  <c r="C89" i="5"/>
  <c r="B89" i="5"/>
  <c r="V88" i="5"/>
  <c r="J88" i="5"/>
  <c r="C88" i="5"/>
  <c r="B88" i="5"/>
  <c r="V87" i="5"/>
  <c r="J87" i="5"/>
  <c r="C87" i="5"/>
  <c r="B87" i="5"/>
  <c r="V86" i="5"/>
  <c r="J86" i="5"/>
  <c r="C86" i="5"/>
  <c r="B86" i="5"/>
  <c r="V85" i="5"/>
  <c r="J85" i="5"/>
  <c r="C85" i="5"/>
  <c r="B85" i="5"/>
  <c r="V84" i="5"/>
  <c r="J84" i="5"/>
  <c r="C84" i="5"/>
  <c r="B84" i="5"/>
  <c r="V83" i="5"/>
  <c r="J83" i="5"/>
  <c r="C83" i="5"/>
  <c r="B83" i="5"/>
  <c r="V82" i="5"/>
  <c r="J82" i="5"/>
  <c r="C82" i="5"/>
  <c r="B82" i="5"/>
  <c r="V81" i="5"/>
  <c r="J81" i="5"/>
  <c r="C81" i="5"/>
  <c r="B81" i="5"/>
  <c r="V80" i="5"/>
  <c r="J80" i="5"/>
  <c r="C80" i="5"/>
  <c r="B80" i="5"/>
  <c r="V79" i="5"/>
  <c r="J79" i="5"/>
  <c r="C79" i="5"/>
  <c r="B79" i="5"/>
  <c r="V78" i="5"/>
  <c r="J78" i="5"/>
  <c r="C78" i="5"/>
  <c r="B78" i="5"/>
  <c r="V77" i="5"/>
  <c r="J77" i="5"/>
  <c r="C77" i="5"/>
  <c r="B77" i="5"/>
  <c r="V76" i="5"/>
  <c r="J76" i="5"/>
  <c r="C76" i="5"/>
  <c r="B76" i="5"/>
  <c r="V75" i="5"/>
  <c r="J75" i="5"/>
  <c r="C75" i="5"/>
  <c r="B75" i="5"/>
  <c r="V74" i="5"/>
  <c r="J74" i="5"/>
  <c r="C74" i="5"/>
  <c r="B74" i="5"/>
  <c r="V73" i="5"/>
  <c r="J73" i="5"/>
  <c r="C73" i="5"/>
  <c r="B73" i="5"/>
  <c r="J72" i="5"/>
  <c r="C72" i="5"/>
  <c r="B72" i="5"/>
  <c r="J71" i="5"/>
  <c r="C71" i="5"/>
  <c r="B71" i="5"/>
  <c r="J70" i="5"/>
  <c r="C70" i="5"/>
  <c r="B70" i="5"/>
  <c r="J69" i="5"/>
  <c r="C69" i="5"/>
  <c r="B69" i="5"/>
  <c r="J68" i="5"/>
  <c r="C68" i="5"/>
  <c r="B68" i="5"/>
  <c r="J67" i="5"/>
  <c r="C67" i="5"/>
  <c r="B67" i="5"/>
  <c r="J66" i="5"/>
  <c r="C66" i="5"/>
  <c r="B66" i="5"/>
  <c r="J65" i="5"/>
  <c r="C65" i="5"/>
  <c r="B65" i="5"/>
  <c r="J64" i="5"/>
  <c r="C64" i="5"/>
  <c r="B64" i="5"/>
  <c r="J63" i="5"/>
  <c r="C63" i="5"/>
  <c r="B63" i="5"/>
  <c r="J62" i="5"/>
  <c r="C62" i="5"/>
  <c r="B62" i="5"/>
  <c r="J61" i="5"/>
  <c r="C61" i="5"/>
  <c r="B61" i="5"/>
  <c r="J60" i="5"/>
  <c r="C60" i="5"/>
  <c r="B60" i="5"/>
  <c r="J59" i="5"/>
  <c r="C59" i="5"/>
  <c r="B59" i="5"/>
  <c r="V58" i="5"/>
  <c r="J58" i="5"/>
  <c r="C58" i="5"/>
  <c r="B58" i="5"/>
  <c r="J57" i="5"/>
  <c r="C57" i="5"/>
  <c r="B57" i="5"/>
  <c r="J56" i="5"/>
  <c r="C56" i="5"/>
  <c r="B56" i="5"/>
  <c r="J55" i="5"/>
  <c r="C55" i="5"/>
  <c r="B55" i="5"/>
  <c r="J54" i="5"/>
  <c r="C54" i="5"/>
  <c r="B54" i="5"/>
  <c r="J53" i="5"/>
  <c r="C53" i="5"/>
  <c r="B53" i="5"/>
  <c r="J52" i="5"/>
  <c r="C52" i="5"/>
  <c r="B52" i="5"/>
  <c r="J51" i="5"/>
  <c r="C51" i="5"/>
  <c r="B51" i="5"/>
  <c r="V50" i="5"/>
  <c r="J50" i="5"/>
  <c r="C50" i="5"/>
  <c r="B50" i="5"/>
  <c r="J49" i="5"/>
  <c r="C49" i="5"/>
  <c r="B49" i="5"/>
  <c r="J48" i="5"/>
  <c r="C48" i="5"/>
  <c r="B48" i="5"/>
  <c r="J47" i="5"/>
  <c r="C47" i="5"/>
  <c r="B47" i="5"/>
  <c r="J46" i="5"/>
  <c r="C46" i="5"/>
  <c r="B46" i="5"/>
  <c r="J45" i="5"/>
  <c r="C45" i="5"/>
  <c r="B45" i="5"/>
  <c r="J44" i="5"/>
  <c r="C44" i="5"/>
  <c r="B44" i="5"/>
  <c r="J43" i="5"/>
  <c r="C43" i="5"/>
  <c r="B43" i="5"/>
  <c r="V42" i="5"/>
  <c r="J42" i="5"/>
  <c r="C42" i="5"/>
  <c r="B42" i="5"/>
  <c r="V41" i="5"/>
  <c r="J41" i="5"/>
  <c r="C41" i="5"/>
  <c r="B41" i="5"/>
  <c r="V40" i="5"/>
  <c r="J40" i="5"/>
  <c r="C40" i="5"/>
  <c r="B40" i="5"/>
  <c r="V39" i="5"/>
  <c r="J39" i="5"/>
  <c r="C39" i="5"/>
  <c r="B39" i="5"/>
  <c r="V38" i="5"/>
  <c r="J38" i="5"/>
  <c r="C38" i="5"/>
  <c r="B38" i="5"/>
  <c r="V37" i="5"/>
  <c r="J37" i="5"/>
  <c r="C37" i="5"/>
  <c r="B37" i="5"/>
  <c r="V36" i="5"/>
  <c r="J36" i="5"/>
  <c r="C36" i="5"/>
  <c r="B36" i="5"/>
  <c r="V35" i="5"/>
  <c r="J35" i="5"/>
  <c r="C35" i="5"/>
  <c r="B35" i="5"/>
  <c r="V34" i="5"/>
  <c r="J34" i="5"/>
  <c r="C34" i="5"/>
  <c r="B34" i="5"/>
  <c r="V33" i="5"/>
  <c r="J33" i="5"/>
  <c r="C33" i="5"/>
  <c r="B33" i="5"/>
  <c r="V32" i="5"/>
  <c r="J32" i="5"/>
  <c r="C32" i="5"/>
  <c r="B32" i="5"/>
  <c r="V31" i="5"/>
  <c r="J31" i="5"/>
  <c r="C31" i="5"/>
  <c r="B31" i="5"/>
  <c r="V30" i="5"/>
  <c r="J30" i="5"/>
  <c r="C30" i="5"/>
  <c r="B30" i="5"/>
  <c r="V29" i="5"/>
  <c r="J29" i="5"/>
  <c r="C29" i="5"/>
  <c r="B29" i="5"/>
  <c r="V28" i="5"/>
  <c r="J28" i="5"/>
  <c r="C28" i="5"/>
  <c r="B28" i="5"/>
  <c r="V27" i="5"/>
  <c r="J27" i="5"/>
  <c r="C27" i="5"/>
  <c r="B27" i="5"/>
  <c r="V26" i="5"/>
  <c r="J26" i="5"/>
  <c r="C26" i="5"/>
  <c r="B26" i="5"/>
  <c r="V25" i="5"/>
  <c r="J25" i="5"/>
  <c r="C25" i="5"/>
  <c r="B25" i="5"/>
  <c r="V24" i="5"/>
  <c r="J24" i="5"/>
  <c r="C24" i="5"/>
  <c r="B24" i="5"/>
  <c r="V23" i="5"/>
  <c r="J23" i="5"/>
  <c r="C23" i="5"/>
  <c r="B23" i="5"/>
  <c r="V22" i="5"/>
  <c r="J22" i="5"/>
  <c r="C22" i="5"/>
  <c r="B22" i="5"/>
  <c r="V21" i="5"/>
  <c r="J21" i="5"/>
  <c r="C21" i="5"/>
  <c r="B21" i="5"/>
  <c r="V20" i="5"/>
  <c r="J20" i="5"/>
  <c r="C20" i="5"/>
  <c r="B20" i="5"/>
  <c r="V19" i="5"/>
  <c r="J19" i="5"/>
  <c r="C19" i="5"/>
  <c r="B19" i="5"/>
  <c r="V18" i="5"/>
  <c r="J18" i="5"/>
  <c r="C18" i="5"/>
  <c r="B18" i="5"/>
  <c r="V17" i="5"/>
  <c r="J17" i="5"/>
  <c r="C17" i="5"/>
  <c r="B17" i="5"/>
  <c r="V16" i="5"/>
  <c r="J16" i="5"/>
  <c r="C16" i="5"/>
  <c r="B16" i="5"/>
  <c r="V15" i="5"/>
  <c r="J15" i="5"/>
  <c r="C15" i="5"/>
  <c r="B15" i="5"/>
  <c r="V14" i="5"/>
  <c r="J14" i="5"/>
  <c r="C14" i="5"/>
  <c r="B14" i="5"/>
  <c r="V13" i="5"/>
  <c r="J13" i="5"/>
  <c r="C13" i="5"/>
  <c r="B13" i="5"/>
  <c r="V12" i="5"/>
  <c r="J12" i="5"/>
  <c r="C12" i="5"/>
  <c r="B12" i="5"/>
  <c r="V11" i="5"/>
  <c r="J11" i="5"/>
  <c r="C11" i="5"/>
  <c r="B11" i="5"/>
  <c r="V10" i="5"/>
  <c r="J10" i="5"/>
  <c r="C10" i="5"/>
  <c r="B10" i="5"/>
  <c r="V9" i="5"/>
  <c r="J9" i="5"/>
  <c r="C9" i="5"/>
  <c r="B9" i="5"/>
  <c r="V8" i="5"/>
  <c r="J8" i="5"/>
  <c r="C8" i="5"/>
  <c r="B8" i="5"/>
  <c r="V7" i="5"/>
  <c r="J7" i="5"/>
  <c r="C7" i="5"/>
  <c r="B7" i="5"/>
  <c r="V6" i="5"/>
  <c r="J6" i="5"/>
  <c r="C6" i="5"/>
  <c r="B6" i="5"/>
  <c r="V5" i="5"/>
  <c r="J5" i="5"/>
  <c r="C5" i="5"/>
  <c r="B5" i="5"/>
  <c r="V4" i="5"/>
  <c r="J4" i="5"/>
  <c r="C4" i="5"/>
  <c r="B4" i="5"/>
  <c r="V3" i="5"/>
  <c r="J3" i="5"/>
  <c r="C3" i="5"/>
  <c r="B3" i="5"/>
  <c r="V2" i="5"/>
  <c r="J2" i="5"/>
  <c r="C2" i="5"/>
  <c r="B2" i="5"/>
</calcChain>
</file>

<file path=xl/sharedStrings.xml><?xml version="1.0" encoding="utf-8"?>
<sst xmlns="http://schemas.openxmlformats.org/spreadsheetml/2006/main" count="11984" uniqueCount="1639">
  <si>
    <t>Provpunkt</t>
  </si>
  <si>
    <t>Taxon</t>
  </si>
  <si>
    <t>sp</t>
  </si>
  <si>
    <t>Chironomidae</t>
  </si>
  <si>
    <t>Oligochaeta</t>
  </si>
  <si>
    <t>Klotmusslor</t>
  </si>
  <si>
    <t>Pisidium</t>
  </si>
  <si>
    <t>Ostracoda</t>
  </si>
  <si>
    <t>Rundmaskar</t>
  </si>
  <si>
    <t>Nematoda</t>
  </si>
  <si>
    <t>Slamdagsländor</t>
  </si>
  <si>
    <t>Caenis horaria</t>
  </si>
  <si>
    <t>Ceratopogonidae</t>
  </si>
  <si>
    <t>Mysis relicta</t>
  </si>
  <si>
    <t>Vattenkvalster</t>
  </si>
  <si>
    <t>Acarina</t>
  </si>
  <si>
    <t>Hydrozoa</t>
  </si>
  <si>
    <t>svenskt namn</t>
  </si>
  <si>
    <t>Elakatothrix gelatinosa</t>
  </si>
  <si>
    <t>Elakatothrix genevensis</t>
  </si>
  <si>
    <t>Cryptomonas</t>
  </si>
  <si>
    <t>spp</t>
  </si>
  <si>
    <t>Chroococcales</t>
  </si>
  <si>
    <t>Chroococcus</t>
  </si>
  <si>
    <t>Chroococcus minutus</t>
  </si>
  <si>
    <t>Coelosphaerium</t>
  </si>
  <si>
    <t>Dolichospermum</t>
  </si>
  <si>
    <t>Dolichospermum lemmermannii</t>
  </si>
  <si>
    <t>Dolichospermum spiroides</t>
  </si>
  <si>
    <t>Limnothrix</t>
  </si>
  <si>
    <t xml:space="preserve">Microcystis </t>
  </si>
  <si>
    <t>Microcystis wesenbergii</t>
  </si>
  <si>
    <t>Oscillatoriales</t>
  </si>
  <si>
    <t>Pseudanabaena</t>
  </si>
  <si>
    <t>Snowella</t>
  </si>
  <si>
    <t>Ceratium hirundinella</t>
  </si>
  <si>
    <t xml:space="preserve">Peridinium </t>
  </si>
  <si>
    <t>Euglena</t>
  </si>
  <si>
    <t>Euglenales</t>
  </si>
  <si>
    <t>Actinastrum hantzschii</t>
  </si>
  <si>
    <t>Ankistrodesmus fusiformis</t>
  </si>
  <si>
    <t>Ankyra judayi</t>
  </si>
  <si>
    <t>Botryococcus</t>
  </si>
  <si>
    <t>Coelastrum sphaericum</t>
  </si>
  <si>
    <t>Dictyosphaerium ehrenbergianum</t>
  </si>
  <si>
    <t>Eudorina</t>
  </si>
  <si>
    <t>Koliella</t>
  </si>
  <si>
    <t>Monoraphidium contortum</t>
  </si>
  <si>
    <t>Oocystis</t>
  </si>
  <si>
    <t>Pediastrum duplex</t>
  </si>
  <si>
    <t>Planctonema lauterbornii</t>
  </si>
  <si>
    <t>Pseudopediastrum boryanum</t>
  </si>
  <si>
    <t xml:space="preserve">Scenedesmus </t>
  </si>
  <si>
    <t>Selenastrum bibraianum</t>
  </si>
  <si>
    <t>Stauridium tetras</t>
  </si>
  <si>
    <t>Dinobryon cylindricum</t>
  </si>
  <si>
    <t>Dinobryon divergens</t>
  </si>
  <si>
    <t xml:space="preserve">Mallomonas </t>
  </si>
  <si>
    <t>Mallomonas akrokomos</t>
  </si>
  <si>
    <t>Acanthoceras zachariasii</t>
  </si>
  <si>
    <t>Asterionella formosa</t>
  </si>
  <si>
    <t>Aulacoseira</t>
  </si>
  <si>
    <t>Aulacoseira granulata</t>
  </si>
  <si>
    <t>Bacillariophyceae</t>
  </si>
  <si>
    <t>Diatoma tenuis</t>
  </si>
  <si>
    <t>Fragilaria crotonensis</t>
  </si>
  <si>
    <t>Melosira varians</t>
  </si>
  <si>
    <t>Nitzschia</t>
  </si>
  <si>
    <t>Tabellaria fenestrata</t>
  </si>
  <si>
    <t>Tabellaria flocculosa</t>
  </si>
  <si>
    <t>Urosolenia longiseta</t>
  </si>
  <si>
    <t xml:space="preserve">Closterium </t>
  </si>
  <si>
    <t>Closterium acutum var. variabile</t>
  </si>
  <si>
    <t>Cosmarium</t>
  </si>
  <si>
    <t>Mougeotia</t>
  </si>
  <si>
    <t>Katablepharis ovalis</t>
  </si>
  <si>
    <t>Peridinium</t>
  </si>
  <si>
    <t>Phacus</t>
  </si>
  <si>
    <t>Chlorophyceae</t>
  </si>
  <si>
    <t>Dinobryon sociale</t>
  </si>
  <si>
    <t>Rhoicosphenia abbreviata</t>
  </si>
  <si>
    <t xml:space="preserve">Staurastrum </t>
  </si>
  <si>
    <t>Artflagga</t>
  </si>
  <si>
    <t>Edssjön</t>
  </si>
  <si>
    <t>Fjäturen</t>
  </si>
  <si>
    <t>Gullsjön</t>
  </si>
  <si>
    <t>Käringsjön</t>
  </si>
  <si>
    <t>Mörtsjön</t>
  </si>
  <si>
    <t>Norrviken 1</t>
  </si>
  <si>
    <t>Norrviken 3</t>
  </si>
  <si>
    <t>Oxundasjön</t>
  </si>
  <si>
    <t>Ravalen</t>
  </si>
  <si>
    <t>Rösjön</t>
  </si>
  <si>
    <t xml:space="preserve">Snuggan </t>
  </si>
  <si>
    <t>Vallentunasjön</t>
  </si>
  <si>
    <t>Väsjön</t>
  </si>
  <si>
    <t>Översjön</t>
  </si>
  <si>
    <t>Totalt</t>
  </si>
  <si>
    <t>Charophyta (Klebsormidiophyceae)</t>
  </si>
  <si>
    <t>Closterium</t>
  </si>
  <si>
    <t>sommar</t>
  </si>
  <si>
    <t>(tom)</t>
  </si>
  <si>
    <t>Closterium aciculare</t>
  </si>
  <si>
    <t>Elakatothrix</t>
  </si>
  <si>
    <t xml:space="preserve">Elakatothrix </t>
  </si>
  <si>
    <t>Staurastrum</t>
  </si>
  <si>
    <t>Staurodesmus</t>
  </si>
  <si>
    <t>Charophyta (Klebsormidiophyceae) Totalt</t>
  </si>
  <si>
    <t>Cryptophyta, classes incertae sedis</t>
  </si>
  <si>
    <t>Cryptophyta, classes incertae sedis Totalt</t>
  </si>
  <si>
    <t>cyanobakterier (Cyanobacteria)</t>
  </si>
  <si>
    <t>Apanothece</t>
  </si>
  <si>
    <t xml:space="preserve">Apanothece </t>
  </si>
  <si>
    <t>Aphanizomenon</t>
  </si>
  <si>
    <t xml:space="preserve">Aphanizomenon </t>
  </si>
  <si>
    <t>Aphanocapsa</t>
  </si>
  <si>
    <t xml:space="preserve">Aphanocapsa </t>
  </si>
  <si>
    <t>Aphanocapsa sp</t>
  </si>
  <si>
    <t xml:space="preserve">Chroococcales </t>
  </si>
  <si>
    <t>Chroococcus dispersus</t>
  </si>
  <si>
    <t>cf</t>
  </si>
  <si>
    <t>Chroococcus limneticus</t>
  </si>
  <si>
    <t xml:space="preserve">cf </t>
  </si>
  <si>
    <t>Cyanodictyon</t>
  </si>
  <si>
    <t xml:space="preserve">Dolichospermum </t>
  </si>
  <si>
    <t>Merismopedia</t>
  </si>
  <si>
    <t xml:space="preserve">Merismopedia </t>
  </si>
  <si>
    <t>Merismopedia punctata</t>
  </si>
  <si>
    <t>Merismopedia warmingiana</t>
  </si>
  <si>
    <t xml:space="preserve">Merismopedia warmingiana </t>
  </si>
  <si>
    <t>Microcystis</t>
  </si>
  <si>
    <t>Phormidium dictyothallum</t>
  </si>
  <si>
    <t>Planktolyngbya</t>
  </si>
  <si>
    <t>Planktothrix</t>
  </si>
  <si>
    <t xml:space="preserve">Pseudanabaena </t>
  </si>
  <si>
    <t xml:space="preserve">Snowella </t>
  </si>
  <si>
    <t>Woronichinia</t>
  </si>
  <si>
    <t xml:space="preserve">Woronichinia </t>
  </si>
  <si>
    <t>cyanobakterier (Cyanobacteria) Totalt</t>
  </si>
  <si>
    <t>grönalger (Chlorophyta)</t>
  </si>
  <si>
    <t>Ankistrodesmus falcatus</t>
  </si>
  <si>
    <t>Botryococcus braunii</t>
  </si>
  <si>
    <t>Carteria</t>
  </si>
  <si>
    <t>Chlamydomonas</t>
  </si>
  <si>
    <t xml:space="preserve">Chlamydomonas </t>
  </si>
  <si>
    <t>Chlorococcales</t>
  </si>
  <si>
    <t xml:space="preserve">Chlorococcales </t>
  </si>
  <si>
    <t xml:space="preserve">Chlorophyceae </t>
  </si>
  <si>
    <t>Coelastrum</t>
  </si>
  <si>
    <t>Crucigenia</t>
  </si>
  <si>
    <t>Crucigenia quadrata</t>
  </si>
  <si>
    <t>Crucigenia tetrapedia</t>
  </si>
  <si>
    <t>Dictyosphaerium</t>
  </si>
  <si>
    <t xml:space="preserve">Eudorina </t>
  </si>
  <si>
    <t>Franceia</t>
  </si>
  <si>
    <t>Golenkinia</t>
  </si>
  <si>
    <t xml:space="preserve">Golenkinia </t>
  </si>
  <si>
    <t>Golenkinia radiata</t>
  </si>
  <si>
    <t>Keratococcus</t>
  </si>
  <si>
    <t>Kirchneriella</t>
  </si>
  <si>
    <t>Kirchneriella contorta</t>
  </si>
  <si>
    <t>Lagerheimia</t>
  </si>
  <si>
    <t>Monactinus simplex</t>
  </si>
  <si>
    <t>Monoraphidium</t>
  </si>
  <si>
    <t xml:space="preserve">Monoraphidium </t>
  </si>
  <si>
    <t>Monoraphidium capricornutum</t>
  </si>
  <si>
    <t xml:space="preserve">Monoraphidium contortum </t>
  </si>
  <si>
    <t>Monoraphidium minutum</t>
  </si>
  <si>
    <t>Mucidosphaerium pulchellum</t>
  </si>
  <si>
    <t>Nephrocytium</t>
  </si>
  <si>
    <t>Oocystis borgei</t>
  </si>
  <si>
    <t>Oocystis rhomboidea</t>
  </si>
  <si>
    <t>Pandorina</t>
  </si>
  <si>
    <t xml:space="preserve">Pandorina </t>
  </si>
  <si>
    <t>Pandorina morum</t>
  </si>
  <si>
    <t>Parapediastrum biradiatum</t>
  </si>
  <si>
    <t>Pediastrum</t>
  </si>
  <si>
    <t>Planktosphaeria gelatinosa</t>
  </si>
  <si>
    <t>Scenedesmus</t>
  </si>
  <si>
    <t>Sphaerocystis</t>
  </si>
  <si>
    <t xml:space="preserve">Sphaerocystis </t>
  </si>
  <si>
    <t>Stichococcus</t>
  </si>
  <si>
    <t>Tetrachlorella</t>
  </si>
  <si>
    <t>Tetraëdron caudatum</t>
  </si>
  <si>
    <t>Tetraëdron minimum</t>
  </si>
  <si>
    <t>Tetraëdron triangulare</t>
  </si>
  <si>
    <t>Tetrastrum</t>
  </si>
  <si>
    <t>Treubaria triappendiculata</t>
  </si>
  <si>
    <t xml:space="preserve">Ulotrichales </t>
  </si>
  <si>
    <t>Volvocales</t>
  </si>
  <si>
    <t>grönalger (Chlorophyta) Totalt</t>
  </si>
  <si>
    <t>guldalger (Chrysophyceae)</t>
  </si>
  <si>
    <t>Bitrichia chodatii</t>
  </si>
  <si>
    <t>Chrysoflagellat</t>
  </si>
  <si>
    <t xml:space="preserve">Chrysoflagellat </t>
  </si>
  <si>
    <t>Chrysoflagellater</t>
  </si>
  <si>
    <t xml:space="preserve">Chrysoflagellater </t>
  </si>
  <si>
    <t>Chrysophyceae</t>
  </si>
  <si>
    <t xml:space="preserve">Chrysophyceae </t>
  </si>
  <si>
    <t>Dinobryon</t>
  </si>
  <si>
    <t>Dinobryon acuminatum</t>
  </si>
  <si>
    <t>guldalger (Chrysophyceae) Totalt</t>
  </si>
  <si>
    <t>haptofyter (Haptophyta)</t>
  </si>
  <si>
    <t>Chrysochromulina</t>
  </si>
  <si>
    <t xml:space="preserve">Chrysochromulina </t>
  </si>
  <si>
    <t>haptofyter (Haptophyta) Totalt</t>
  </si>
  <si>
    <t>heterokontofyter (Heterokontophyta)</t>
  </si>
  <si>
    <t>Goniochloris</t>
  </si>
  <si>
    <t>Mallomonas</t>
  </si>
  <si>
    <t>Mallomonas tonsurata</t>
  </si>
  <si>
    <t>Pseudostaurastrum</t>
  </si>
  <si>
    <t>Spiniferomonas</t>
  </si>
  <si>
    <t>heterokontofyter (Heterokontophyta) Totalt</t>
  </si>
  <si>
    <t>kiselalger (Bacillariophyta)</t>
  </si>
  <si>
    <t xml:space="preserve">Aulacoseira </t>
  </si>
  <si>
    <t xml:space="preserve">Bacillariophyceae </t>
  </si>
  <si>
    <t>Bacillariophyta</t>
  </si>
  <si>
    <t xml:space="preserve">Bacillariophyta </t>
  </si>
  <si>
    <t>Centrales</t>
  </si>
  <si>
    <t xml:space="preserve">Centrales </t>
  </si>
  <si>
    <t>Fragilaria</t>
  </si>
  <si>
    <t xml:space="preserve">Fragilaria </t>
  </si>
  <si>
    <t>Rhizosolenia</t>
  </si>
  <si>
    <t>Staurosira berolinensis</t>
  </si>
  <si>
    <t xml:space="preserve">Ulnaria ulna </t>
  </si>
  <si>
    <t>kiselalger (Bacillariophyta) Totalt</t>
  </si>
  <si>
    <t>konjugater (Conjugatophyceae)</t>
  </si>
  <si>
    <t>Arthrodesmus</t>
  </si>
  <si>
    <t>Desmidiales</t>
  </si>
  <si>
    <t>Xanthidium</t>
  </si>
  <si>
    <t>Xanthidium / Cosmarium</t>
  </si>
  <si>
    <t>konjugater (Conjugatophyceae) Totalt</t>
  </si>
  <si>
    <t>oidentifierad alg</t>
  </si>
  <si>
    <t>Algae</t>
  </si>
  <si>
    <t xml:space="preserve">Algae </t>
  </si>
  <si>
    <t>Algae rund</t>
  </si>
  <si>
    <t>oidentifierad alg Totalt</t>
  </si>
  <si>
    <t>pansarflagellater (Dinophyceae)</t>
  </si>
  <si>
    <t>Dinophyceae</t>
  </si>
  <si>
    <t xml:space="preserve">Dinophyceae </t>
  </si>
  <si>
    <t>Gymnodinium</t>
  </si>
  <si>
    <t>Peridiniales</t>
  </si>
  <si>
    <t>pansarflagellater (Dinophyceae) Totalt</t>
  </si>
  <si>
    <t>rekylalger (Cryptophyceae)</t>
  </si>
  <si>
    <t xml:space="preserve">Cryptomonas </t>
  </si>
  <si>
    <t>Rhodomonas</t>
  </si>
  <si>
    <t xml:space="preserve">Rhodomonas </t>
  </si>
  <si>
    <t>rekylalger (Cryptophyceae) Totalt</t>
  </si>
  <si>
    <t>ögonalger (Euglenophyceae)</t>
  </si>
  <si>
    <t xml:space="preserve">Euglena </t>
  </si>
  <si>
    <t>ögonalger (Euglenophyceae) Totalt</t>
  </si>
  <si>
    <t>Biomassa µg/l</t>
  </si>
  <si>
    <t>Gällande taxanamn</t>
  </si>
  <si>
    <t>Auktor</t>
  </si>
  <si>
    <t>Gällande kod</t>
  </si>
  <si>
    <t>Hagbyån</t>
  </si>
  <si>
    <t>Hargsån</t>
  </si>
  <si>
    <t>Karbyån</t>
  </si>
  <si>
    <t>Verkaån</t>
  </si>
  <si>
    <t>Achnanthdium saprophilum</t>
  </si>
  <si>
    <t>ADSA</t>
  </si>
  <si>
    <t>Achnanthes exigua</t>
  </si>
  <si>
    <t>AEXG</t>
  </si>
  <si>
    <t>Achnanthes petersenii</t>
  </si>
  <si>
    <t>RPET</t>
  </si>
  <si>
    <t>Achnanthidium linearoides</t>
  </si>
  <si>
    <t>ALIO</t>
  </si>
  <si>
    <t>Achnanthidium minutissimum group II</t>
  </si>
  <si>
    <t>ADM2</t>
  </si>
  <si>
    <t>Achnanthidium minutissimum group III</t>
  </si>
  <si>
    <t>ADM3</t>
  </si>
  <si>
    <t>Achnanthidium minutissimum var. Jacki</t>
  </si>
  <si>
    <t>Achnanthidium straubianum</t>
  </si>
  <si>
    <t>(Lange-Bert.) Lange-Bert.</t>
  </si>
  <si>
    <t>ADSB</t>
  </si>
  <si>
    <t>Adlafia minuscula var. muralis</t>
  </si>
  <si>
    <t>(Grunow) Lange-Bert.</t>
  </si>
  <si>
    <t>ADMM</t>
  </si>
  <si>
    <t>Amphipleura pellucida</t>
  </si>
  <si>
    <t>(Kütz.) Kütz.</t>
  </si>
  <si>
    <t>APEL</t>
  </si>
  <si>
    <t>Amphora copulata</t>
  </si>
  <si>
    <t>(Kütz.) Schoeman &amp; R.E.M.Archibald</t>
  </si>
  <si>
    <t>ACOP</t>
  </si>
  <si>
    <t>Amphora inariensis</t>
  </si>
  <si>
    <t>Krammer</t>
  </si>
  <si>
    <t>AINA</t>
  </si>
  <si>
    <t>Amphora indistincta</t>
  </si>
  <si>
    <t>Levkov</t>
  </si>
  <si>
    <t>AMID</t>
  </si>
  <si>
    <t>Amphora lange-bertalotti var. tenuis</t>
  </si>
  <si>
    <t>Amphora pediculus</t>
  </si>
  <si>
    <t>(Kütz.) Grunow</t>
  </si>
  <si>
    <t>APED</t>
  </si>
  <si>
    <t>Aulacoseira alpigena</t>
  </si>
  <si>
    <t>(Grunow) Krammer</t>
  </si>
  <si>
    <t>AUAL</t>
  </si>
  <si>
    <t>Aulacoseira ambigua</t>
  </si>
  <si>
    <t>(Grunow) Simonsen</t>
  </si>
  <si>
    <t>AAMB</t>
  </si>
  <si>
    <t>Aulacoseira granulata var. angustissima</t>
  </si>
  <si>
    <t>(O.Müll.) Simonsen</t>
  </si>
  <si>
    <t>AUGA</t>
  </si>
  <si>
    <t>Aulacoseira granulata var. granulata</t>
  </si>
  <si>
    <t>(Ehrenb.) Simonsen</t>
  </si>
  <si>
    <t>AUGR</t>
  </si>
  <si>
    <t>Brachysira neoexilis</t>
  </si>
  <si>
    <t>Lange-Bert.</t>
  </si>
  <si>
    <t>BNEO</t>
  </si>
  <si>
    <t>Brachysira sp.</t>
  </si>
  <si>
    <t>Kütz.</t>
  </si>
  <si>
    <t>BRCS</t>
  </si>
  <si>
    <t>Caloneis lancettula</t>
  </si>
  <si>
    <t>(Schulz) Lange-Bert. &amp; Witkowski</t>
  </si>
  <si>
    <t>CLCT</t>
  </si>
  <si>
    <t>Cocconeis neothumensis</t>
  </si>
  <si>
    <t>CNTH</t>
  </si>
  <si>
    <t>Cocconeis pediculus</t>
  </si>
  <si>
    <t>Ehrenb.</t>
  </si>
  <si>
    <t>CPED</t>
  </si>
  <si>
    <t>Cocconeis placentula incl. varieties</t>
  </si>
  <si>
    <t>CPLA</t>
  </si>
  <si>
    <t>Cocconeis pseudolineata</t>
  </si>
  <si>
    <t>Ctenophora pulchella</t>
  </si>
  <si>
    <t>(Ralfs &amp; Kütz.) Williams &amp; Round</t>
  </si>
  <si>
    <t>CTPU</t>
  </si>
  <si>
    <t>Cyclostephanodis dubius</t>
  </si>
  <si>
    <t>CDUB</t>
  </si>
  <si>
    <t>Cyclostephanodis invisitatus</t>
  </si>
  <si>
    <t>CINV</t>
  </si>
  <si>
    <t>Cyclostephanos dubius</t>
  </si>
  <si>
    <t>(Hust.) Round</t>
  </si>
  <si>
    <t>Cyclotella comta</t>
  </si>
  <si>
    <t>CCOM</t>
  </si>
  <si>
    <t>Cyclotella meneghiniana</t>
  </si>
  <si>
    <t>CMEN</t>
  </si>
  <si>
    <t>Cyclotella ocellata</t>
  </si>
  <si>
    <t>Pant.</t>
  </si>
  <si>
    <t>COCE</t>
  </si>
  <si>
    <t>Cyclotella sp.</t>
  </si>
  <si>
    <t>(Kütz.) Bréb.</t>
  </si>
  <si>
    <t>CYLS</t>
  </si>
  <si>
    <t>Cymbopleura inaequalis</t>
  </si>
  <si>
    <t>Denticula tenuis</t>
  </si>
  <si>
    <t>DTEN</t>
  </si>
  <si>
    <t>Diatoma moniliformis</t>
  </si>
  <si>
    <t>DMON</t>
  </si>
  <si>
    <t>C.Agardh</t>
  </si>
  <si>
    <t>DITE</t>
  </si>
  <si>
    <t>Diploneis oblongella</t>
  </si>
  <si>
    <t>(Nägeli) Cleve-Euler</t>
  </si>
  <si>
    <t>DOBL</t>
  </si>
  <si>
    <t>Diploneis oculata</t>
  </si>
  <si>
    <t>(Bréb.) Cleve</t>
  </si>
  <si>
    <t>DOCU</t>
  </si>
  <si>
    <t>Discostella woltereckii</t>
  </si>
  <si>
    <t>(Hust.) Houk &amp; Klee</t>
  </si>
  <si>
    <t>DWOL</t>
  </si>
  <si>
    <t>Encyonema minutum</t>
  </si>
  <si>
    <t>(Hilse) D.G.Mann</t>
  </si>
  <si>
    <t>ENMI</t>
  </si>
  <si>
    <t>Encyonema pankowii</t>
  </si>
  <si>
    <t>Lange-Bert. &amp; Krammer</t>
  </si>
  <si>
    <t>EPKW</t>
  </si>
  <si>
    <t>Encyonema silesiacum var. silesiacum</t>
  </si>
  <si>
    <t>(Bleisch) D.G.Mann</t>
  </si>
  <si>
    <t>ESLE</t>
  </si>
  <si>
    <t>Eolimna minima</t>
  </si>
  <si>
    <t>EOMI</t>
  </si>
  <si>
    <t>Epithemia adnata</t>
  </si>
  <si>
    <t>EADN</t>
  </si>
  <si>
    <t>Eucocconeis laevis</t>
  </si>
  <si>
    <t>(Østrup) Lange-Bert.</t>
  </si>
  <si>
    <t>EULA</t>
  </si>
  <si>
    <t>Eunotia arcus var. arcus s.str.</t>
  </si>
  <si>
    <t>EARC</t>
  </si>
  <si>
    <t>Eunotia bilunaris</t>
  </si>
  <si>
    <t>(Ehrenb.) Schaarschmidt</t>
  </si>
  <si>
    <t>EBLU</t>
  </si>
  <si>
    <t>Eunotia implicata</t>
  </si>
  <si>
    <t>Nörpel, Lange-Bert. &amp; Alles</t>
  </si>
  <si>
    <t>EIMP</t>
  </si>
  <si>
    <t>Eunotia incisadistans</t>
  </si>
  <si>
    <t>EICD</t>
  </si>
  <si>
    <t>Eunotia nymanniana</t>
  </si>
  <si>
    <t>Grunow</t>
  </si>
  <si>
    <t>ENYA</t>
  </si>
  <si>
    <t>Fallacia subhamulata</t>
  </si>
  <si>
    <t>FSBH</t>
  </si>
  <si>
    <t>Fragilaria austriaca</t>
  </si>
  <si>
    <t>FAUT</t>
  </si>
  <si>
    <t>Fragilaria biceps</t>
  </si>
  <si>
    <t>Fragilaria capucina var. capucina</t>
  </si>
  <si>
    <t>Desmazières</t>
  </si>
  <si>
    <t>FCAP</t>
  </si>
  <si>
    <t>Fragilaria famelica var. famelica</t>
  </si>
  <si>
    <t>(Kütz.) Lange-Bert.</t>
  </si>
  <si>
    <t>FFAM</t>
  </si>
  <si>
    <t>Fragilaria gracilis</t>
  </si>
  <si>
    <t>Østrup</t>
  </si>
  <si>
    <t>FGRA</t>
  </si>
  <si>
    <t>Fragilaria nanana</t>
  </si>
  <si>
    <t>FNAN</t>
  </si>
  <si>
    <t>Fragilaria radians</t>
  </si>
  <si>
    <t>Fragilaria tenera</t>
  </si>
  <si>
    <t>(W. Sm.) Lange-Bert.</t>
  </si>
  <si>
    <t>FTEN</t>
  </si>
  <si>
    <t>Geissleria schoenfeldii</t>
  </si>
  <si>
    <t>(Hust.) Lange-Bert. &amp; Metzeltin</t>
  </si>
  <si>
    <t>GSHO</t>
  </si>
  <si>
    <t>Gomphonema exilissimum</t>
  </si>
  <si>
    <t>(Grunow) Lange-Bert. &amp; E.Reichardt</t>
  </si>
  <si>
    <t>GEXL</t>
  </si>
  <si>
    <t>Gomphonema micropus</t>
  </si>
  <si>
    <t>GMIC</t>
  </si>
  <si>
    <t>Gomphonema parvulum</t>
  </si>
  <si>
    <t>GPAR</t>
  </si>
  <si>
    <t>Gomphonema parvulum f. saprophilum</t>
  </si>
  <si>
    <t>Lange-Bert. &amp; E.Reichardt</t>
  </si>
  <si>
    <t>GPAS</t>
  </si>
  <si>
    <t>Gomphonema sarcophagus</t>
  </si>
  <si>
    <t>W.Greg.</t>
  </si>
  <si>
    <t>GSAR</t>
  </si>
  <si>
    <t>Gomphonema sp.</t>
  </si>
  <si>
    <t>GOMS</t>
  </si>
  <si>
    <t>Gyrosigma acuminatum</t>
  </si>
  <si>
    <t>(Kütz.) Rabenh.</t>
  </si>
  <si>
    <t>GYAC</t>
  </si>
  <si>
    <t xml:space="preserve">Gyrosigma obtusatum </t>
  </si>
  <si>
    <t>(Sull. &amp; Wormley) C.S.Boyer</t>
  </si>
  <si>
    <t>GYOB</t>
  </si>
  <si>
    <t>Gyrosigma sp.</t>
  </si>
  <si>
    <t>Halamphora holsatica</t>
  </si>
  <si>
    <t>(Hust.) Levkov</t>
  </si>
  <si>
    <t>HHOL</t>
  </si>
  <si>
    <t>Hippodonta capitata</t>
  </si>
  <si>
    <t>(Ehrenb.) Lange-Bert., Metzeltin &amp; Witkowski</t>
  </si>
  <si>
    <t>HCAP</t>
  </si>
  <si>
    <t>Hippodonta hungarica</t>
  </si>
  <si>
    <t>(Grunow) Lange-Bert. Metzeltin &amp; Witkowski</t>
  </si>
  <si>
    <t>HHUN</t>
  </si>
  <si>
    <t>Karayevia clevei</t>
  </si>
  <si>
    <t>(Grunow) Round &amp; Bukht.</t>
  </si>
  <si>
    <t>KCLE</t>
  </si>
  <si>
    <t>Lemnicola hungarica</t>
  </si>
  <si>
    <t>(Grunow) Round &amp; Basson</t>
  </si>
  <si>
    <t>LHUN</t>
  </si>
  <si>
    <t>Mayamaea fossalis var. fossalis</t>
  </si>
  <si>
    <t>(Krasske) Lange-Bert.</t>
  </si>
  <si>
    <t>MAFO</t>
  </si>
  <si>
    <t>MVAR</t>
  </si>
  <si>
    <t>Meridion circulare var. circulare</t>
  </si>
  <si>
    <t>(Grev.) C.Agardh</t>
  </si>
  <si>
    <t>MCIR</t>
  </si>
  <si>
    <t>Navicula capitatoradiata</t>
  </si>
  <si>
    <t>H.Germ.</t>
  </si>
  <si>
    <t>NCPR</t>
  </si>
  <si>
    <t>Navicula cryptocephala</t>
  </si>
  <si>
    <t>NCRY</t>
  </si>
  <si>
    <t>Navicula cryptotenella</t>
  </si>
  <si>
    <t>NCTE</t>
  </si>
  <si>
    <t>Navicula gregaria</t>
  </si>
  <si>
    <t>Donkin</t>
  </si>
  <si>
    <t>NGRE</t>
  </si>
  <si>
    <t>Navicula lanceolata</t>
  </si>
  <si>
    <t>(C.Agardh) Ehrenb.</t>
  </si>
  <si>
    <t>NLAN</t>
  </si>
  <si>
    <t>Navicula pseudoventralis</t>
  </si>
  <si>
    <t>NPVE</t>
  </si>
  <si>
    <t>Navicula radiosa</t>
  </si>
  <si>
    <t>NRAD</t>
  </si>
  <si>
    <t>Navicula rhynchocephala</t>
  </si>
  <si>
    <t>NRHY</t>
  </si>
  <si>
    <t>Navicula rhynchotella</t>
  </si>
  <si>
    <t>NRHT</t>
  </si>
  <si>
    <t>Navicula slesvicensis</t>
  </si>
  <si>
    <t>NSLE</t>
  </si>
  <si>
    <t>Navicula tripunctata</t>
  </si>
  <si>
    <t>(O.F.Müll.) Bory</t>
  </si>
  <si>
    <t>NTPT</t>
  </si>
  <si>
    <t>Navicula upsaliensis</t>
  </si>
  <si>
    <t>(Grunow) Peragallo</t>
  </si>
  <si>
    <t>NUSA</t>
  </si>
  <si>
    <t>Navicula veneei</t>
  </si>
  <si>
    <t>Navicula viridulacalcis var. viridulacalcis</t>
  </si>
  <si>
    <t>NVCC</t>
  </si>
  <si>
    <t>Neidium affine var. affine</t>
  </si>
  <si>
    <t>(Ehrenb.) Pfitzer</t>
  </si>
  <si>
    <t>NEAF</t>
  </si>
  <si>
    <t>Nitzschia alpina</t>
  </si>
  <si>
    <t>Hust.</t>
  </si>
  <si>
    <t>NZAL</t>
  </si>
  <si>
    <t>Nitzschia amphibia</t>
  </si>
  <si>
    <t>NAMP</t>
  </si>
  <si>
    <t>Nitzschia archibaldii</t>
  </si>
  <si>
    <t>NIAR</t>
  </si>
  <si>
    <t>Nitzschia capitellata</t>
  </si>
  <si>
    <t>NCPL</t>
  </si>
  <si>
    <t>Nitzschia clausii</t>
  </si>
  <si>
    <t>Hantzsch</t>
  </si>
  <si>
    <t>NCLA</t>
  </si>
  <si>
    <t>Nitzschia constricta</t>
  </si>
  <si>
    <t>Nitzschia dissipata</t>
  </si>
  <si>
    <t>NDIS</t>
  </si>
  <si>
    <t>Nitzschia dissipata var. media</t>
  </si>
  <si>
    <t>NDME</t>
  </si>
  <si>
    <t>NIME</t>
  </si>
  <si>
    <t>Nitzschia dubia</t>
  </si>
  <si>
    <t>W.Sm.</t>
  </si>
  <si>
    <t>NDUB</t>
  </si>
  <si>
    <t>Nitzschia frequens</t>
  </si>
  <si>
    <t>NIFQ</t>
  </si>
  <si>
    <t>Nitzschia gracilis</t>
  </si>
  <si>
    <t>NIGR</t>
  </si>
  <si>
    <t>Nitzschia homburgiensis</t>
  </si>
  <si>
    <t>NHOM</t>
  </si>
  <si>
    <t>Nitzschia lacuum</t>
  </si>
  <si>
    <t>NILA</t>
  </si>
  <si>
    <t>Nitzschia palea var. debilis</t>
  </si>
  <si>
    <t>NPAD</t>
  </si>
  <si>
    <t>Nitzschia palea var. palea</t>
  </si>
  <si>
    <t>(Kütz.) W.Sm.</t>
  </si>
  <si>
    <t>NPAL</t>
  </si>
  <si>
    <t>Nitzschia palea var. tenuirostris</t>
  </si>
  <si>
    <t>NPAT</t>
  </si>
  <si>
    <t>Nitzschia paleacea</t>
  </si>
  <si>
    <t>(Grunow) Grunow</t>
  </si>
  <si>
    <t>NPAE</t>
  </si>
  <si>
    <t>Nitzschia pura</t>
  </si>
  <si>
    <t>NIPR</t>
  </si>
  <si>
    <t>Nitzschia recta</t>
  </si>
  <si>
    <t>NREC</t>
  </si>
  <si>
    <t>Nitzschia solita</t>
  </si>
  <si>
    <t>NISO</t>
  </si>
  <si>
    <t>Nitzschia sp.</t>
  </si>
  <si>
    <t>Hassall</t>
  </si>
  <si>
    <t>NZSS</t>
  </si>
  <si>
    <t>Nitzschia subtilis</t>
  </si>
  <si>
    <t>Nitzschia tenuis</t>
  </si>
  <si>
    <t>NZLT</t>
  </si>
  <si>
    <t>Nitzschia valdestriata</t>
  </si>
  <si>
    <t>Aleem &amp; Hust.</t>
  </si>
  <si>
    <t>NIVA</t>
  </si>
  <si>
    <t>Nitzschia vermicularis</t>
  </si>
  <si>
    <t>(Kütz.) Hantzsch</t>
  </si>
  <si>
    <t>NVER</t>
  </si>
  <si>
    <t>Pinnularia krammeri</t>
  </si>
  <si>
    <t>Metzeltin</t>
  </si>
  <si>
    <t>PKRA</t>
  </si>
  <si>
    <t>Pinnularia microstauron var. microstauron</t>
  </si>
  <si>
    <t>(Ehrenb.) Cleve</t>
  </si>
  <si>
    <t>PMIC</t>
  </si>
  <si>
    <t>Pinnularia rupestris</t>
  </si>
  <si>
    <t>PRUP</t>
  </si>
  <si>
    <t>Pinnularia schoenfelderi</t>
  </si>
  <si>
    <t>PSHO</t>
  </si>
  <si>
    <t>Pinnularia subcapitata var. elongata</t>
  </si>
  <si>
    <t>PSEL</t>
  </si>
  <si>
    <t>Pinnularia subcapitata var. subcapitata</t>
  </si>
  <si>
    <t>PSCA</t>
  </si>
  <si>
    <t>Pinnularia subgibba var. subgibba</t>
  </si>
  <si>
    <t>PSGI</t>
  </si>
  <si>
    <t>Planothidium frequentissimum</t>
  </si>
  <si>
    <t>PLFR</t>
  </si>
  <si>
    <t>Planothidium lanceolatum</t>
  </si>
  <si>
    <t>(Bréb. ex Kütz.) Lange-Bert.</t>
  </si>
  <si>
    <t>PTLA</t>
  </si>
  <si>
    <t>Platessa holsatica</t>
  </si>
  <si>
    <t>(Hust.) Lange-Bert.</t>
  </si>
  <si>
    <t>PLHO</t>
  </si>
  <si>
    <t>Psammothidium sp</t>
  </si>
  <si>
    <t>Punctastriata lancettula</t>
  </si>
  <si>
    <t>PULA</t>
  </si>
  <si>
    <t>Punctastriata lancetula</t>
  </si>
  <si>
    <t>Reimeria sinuata</t>
  </si>
  <si>
    <t>(W.Greg.) Kociolek &amp; Stoermer</t>
  </si>
  <si>
    <t>RSIN</t>
  </si>
  <si>
    <t>(C.Agardh) Lange-Bert.</t>
  </si>
  <si>
    <t>RABB</t>
  </si>
  <si>
    <t>Sellaphora pupula</t>
  </si>
  <si>
    <t>(Kütz.) Mereschk.</t>
  </si>
  <si>
    <t>SPUP</t>
  </si>
  <si>
    <t>Stauroneis kriegeri</t>
  </si>
  <si>
    <t>R.M.Patrick</t>
  </si>
  <si>
    <t>STKR</t>
  </si>
  <si>
    <t>(Lemmerm.) Lange-Bert.</t>
  </si>
  <si>
    <t>STSB</t>
  </si>
  <si>
    <t>Staurosira binodis</t>
  </si>
  <si>
    <t>(Ehrenb.) Lange-Bert.</t>
  </si>
  <si>
    <t>SBND</t>
  </si>
  <si>
    <t>Staurosira brevistriata</t>
  </si>
  <si>
    <t>SBRV</t>
  </si>
  <si>
    <t>Staurosira construens var. construens</t>
  </si>
  <si>
    <t>SCON</t>
  </si>
  <si>
    <t>Staurosira lapponica</t>
  </si>
  <si>
    <t>SLPP</t>
  </si>
  <si>
    <t>Staurosira mutabilis</t>
  </si>
  <si>
    <t>SSMU</t>
  </si>
  <si>
    <t>Staurosira pinnata s.lat.</t>
  </si>
  <si>
    <t>SRPIsl</t>
  </si>
  <si>
    <t>Staurosira venter</t>
  </si>
  <si>
    <t>(Ehrenb.) Cleve &amp; J.D.Möller</t>
  </si>
  <si>
    <t>SSVE</t>
  </si>
  <si>
    <t>Staurosirella ovata</t>
  </si>
  <si>
    <t>STOV</t>
  </si>
  <si>
    <t>Stephanodiscus hantzschii</t>
  </si>
  <si>
    <t>SHAN</t>
  </si>
  <si>
    <t>Stephanodiscus parvus</t>
  </si>
  <si>
    <t>Stoermer &amp; Håk.</t>
  </si>
  <si>
    <t>SPAV</t>
  </si>
  <si>
    <t>Surirella amphioxys</t>
  </si>
  <si>
    <t>SAPH</t>
  </si>
  <si>
    <t>Surirella angusta</t>
  </si>
  <si>
    <t>SANG</t>
  </si>
  <si>
    <t>Surirella biseriata</t>
  </si>
  <si>
    <t>Bréb.</t>
  </si>
  <si>
    <t>SBIS</t>
  </si>
  <si>
    <t>Surirella brebissonii var. kuetzingii</t>
  </si>
  <si>
    <t>Krammer &amp; Lange-Bert.</t>
  </si>
  <si>
    <t>SBKU</t>
  </si>
  <si>
    <t>Surirella minuta</t>
  </si>
  <si>
    <t>SUMI</t>
  </si>
  <si>
    <t>(Roth) Kütz.</t>
  </si>
  <si>
    <t>TFLO</t>
  </si>
  <si>
    <t>Tryblionella hungarica</t>
  </si>
  <si>
    <t>(Grunow) D.G.Mann</t>
  </si>
  <si>
    <t>THUN</t>
  </si>
  <si>
    <t>Ulnaria ulna var. ulna</t>
  </si>
  <si>
    <t>(Nitzsch) P. Compère</t>
  </si>
  <si>
    <t>UULN</t>
  </si>
  <si>
    <t>Antal räknade skal</t>
  </si>
  <si>
    <t>Provnummer</t>
  </si>
  <si>
    <t>år</t>
  </si>
  <si>
    <t>månad</t>
  </si>
  <si>
    <t>säsong</t>
  </si>
  <si>
    <t>datum</t>
  </si>
  <si>
    <t>Lokalkoordinat x</t>
  </si>
  <si>
    <t>Lokalkoordinat y</t>
  </si>
  <si>
    <t>Vattendrag</t>
  </si>
  <si>
    <t>vattendrag provpunkt</t>
  </si>
  <si>
    <t>provdjup</t>
  </si>
  <si>
    <t>provdjup nedre</t>
  </si>
  <si>
    <t>provdjup övre</t>
  </si>
  <si>
    <t>Siktdjup (m)</t>
  </si>
  <si>
    <t>Temperatur (°C)</t>
  </si>
  <si>
    <t>Syrgas (mg/l)</t>
  </si>
  <si>
    <t>Syrgasmättnad (%)</t>
  </si>
  <si>
    <t>Konduktivitet (mS/m)</t>
  </si>
  <si>
    <t>Salinitet (‰)</t>
  </si>
  <si>
    <t>Alkalinitet (mekv/l)</t>
  </si>
  <si>
    <t>Ammoniumkväve (µg/l)</t>
  </si>
  <si>
    <t>Ammoniak (µg/l)</t>
  </si>
  <si>
    <t>Filtrerad, Abs (420 nm 5cm)</t>
  </si>
  <si>
    <t>Fosfatfosfor (µg/l)</t>
  </si>
  <si>
    <t>Grumlighet (FNU)</t>
  </si>
  <si>
    <t>Klorofyll a (µg/l)</t>
  </si>
  <si>
    <t>Nitrat+Nitritkväve (µg/l)</t>
  </si>
  <si>
    <t>pH (25°)</t>
  </si>
  <si>
    <t>Sulfid (mg/L)</t>
  </si>
  <si>
    <t>Suspenderat material (mg/L)</t>
  </si>
  <si>
    <t>Syrgas mg/l winkler (mg/L)</t>
  </si>
  <si>
    <t>TOC (mg/l)</t>
  </si>
  <si>
    <t>DOC (mg/l)</t>
  </si>
  <si>
    <t>Totalfosfor (µg/l)</t>
  </si>
  <si>
    <t>Totalkväve (µg/l)</t>
  </si>
  <si>
    <t>Ca (mg/l)</t>
  </si>
  <si>
    <t>Fe (mg/l)</t>
  </si>
  <si>
    <t>K (mg/l)</t>
  </si>
  <si>
    <t>Mg (mg/l)</t>
  </si>
  <si>
    <t>Cl (mg/l)</t>
  </si>
  <si>
    <t>Na (mg/l)</t>
  </si>
  <si>
    <t>SO4 (mg/l)</t>
  </si>
  <si>
    <t>Si (mg/l)</t>
  </si>
  <si>
    <t>Al (µg/l)</t>
  </si>
  <si>
    <t>As (µg/l)</t>
  </si>
  <si>
    <t>Ba (µg/l)</t>
  </si>
  <si>
    <t>Cd (µg/l)</t>
  </si>
  <si>
    <t>Co (µg/l)</t>
  </si>
  <si>
    <t>Cr (µg/l)</t>
  </si>
  <si>
    <t>Cu (µg/l)</t>
  </si>
  <si>
    <t>Hg (µg/l)</t>
  </si>
  <si>
    <t>Mn (µg/l)</t>
  </si>
  <si>
    <t>Mo (µg/l)</t>
  </si>
  <si>
    <t>Ni (µg/l)</t>
  </si>
  <si>
    <t>P (µg/l)</t>
  </si>
  <si>
    <t>Pb (µg/l)</t>
  </si>
  <si>
    <t>Sr (µg/l)</t>
  </si>
  <si>
    <t>V (µg/l)</t>
  </si>
  <si>
    <t>Zn (µg/l)</t>
  </si>
  <si>
    <t>U (µg/l)</t>
  </si>
  <si>
    <t>Al (µg/l) filtrerat</t>
  </si>
  <si>
    <t>Cd (µg/l) filtrerat</t>
  </si>
  <si>
    <t>Co (µg/l) filtrerat</t>
  </si>
  <si>
    <t>Cr (µg/l) filtrerat</t>
  </si>
  <si>
    <t>Cu (µg/l) filtrerat</t>
  </si>
  <si>
    <t>Mn (µg/l) filtrerat</t>
  </si>
  <si>
    <t>Ni (µg/l) filtrerat</t>
  </si>
  <si>
    <t>Pb (µg/l) filtrerat</t>
  </si>
  <si>
    <t>Zn (µg/l) filtrerat</t>
  </si>
  <si>
    <t>Ca (mg/l) filtrerat</t>
  </si>
  <si>
    <t>Mg (mg/l) filtrerat</t>
  </si>
  <si>
    <t>Cl (mg/l) filtrerat</t>
  </si>
  <si>
    <t>Fe (mg/l) filtrerat</t>
  </si>
  <si>
    <t>K (mg/l) filtrerat</t>
  </si>
  <si>
    <t>Na (mg/l) filtrerat</t>
  </si>
  <si>
    <t>Si (mg/l) filtrerat</t>
  </si>
  <si>
    <t>As (µg/l) filtrerat</t>
  </si>
  <si>
    <t>Ba (µg/l) filtrerat</t>
  </si>
  <si>
    <t>Hg (µg/l) filtrerat</t>
  </si>
  <si>
    <t>Mo (µg/l) filtrerat</t>
  </si>
  <si>
    <t>P (µg/l) filtrerat</t>
  </si>
  <si>
    <t>V (µg/l) filtrerat</t>
  </si>
  <si>
    <t>Sr (µg/l) filtrerat</t>
  </si>
  <si>
    <t>U (µg/l) filtrerat</t>
  </si>
  <si>
    <t>CaCO3 (mg/l) filtrerat</t>
  </si>
  <si>
    <t>naftalen (µg/l)</t>
  </si>
  <si>
    <t>acenaftylen (µg/l)</t>
  </si>
  <si>
    <t>acenaften (µg/l)</t>
  </si>
  <si>
    <t>fluoren (µg/l)</t>
  </si>
  <si>
    <t>fenantren (µg/l)</t>
  </si>
  <si>
    <t>antracen (µg/l)</t>
  </si>
  <si>
    <t>fluoranten (µg/l)</t>
  </si>
  <si>
    <t>pyren (µg/l)</t>
  </si>
  <si>
    <t>bens(a)antracen (µg/l)</t>
  </si>
  <si>
    <t>krysen (µg/l)</t>
  </si>
  <si>
    <t>bens(b)fluoranten (µg/l)</t>
  </si>
  <si>
    <t>bens(k)fluoranten (µg/l)</t>
  </si>
  <si>
    <t>summa 2 PAHer (1) (µg/l)</t>
  </si>
  <si>
    <t>bens(a)pyren (µg/l)</t>
  </si>
  <si>
    <t>dibenso(ah)antracen (µg/l)</t>
  </si>
  <si>
    <t>benso(ghi)perylen (µg/l)</t>
  </si>
  <si>
    <t>indeno(123cd)pyren (µg/l)</t>
  </si>
  <si>
    <t>summa 2 PAHer (2) (µg/l)</t>
  </si>
  <si>
    <t>PFOS perfluoroktansulfonat (ng/l)</t>
  </si>
  <si>
    <t>PFOA perfluoroktansyra (ng/l)</t>
  </si>
  <si>
    <t>kommentar</t>
  </si>
  <si>
    <t>vinter</t>
  </si>
  <si>
    <t>1968-01-18</t>
  </si>
  <si>
    <t>Oxundaån</t>
  </si>
  <si>
    <t>yta</t>
  </si>
  <si>
    <t>1969-01-15</t>
  </si>
  <si>
    <t>1970-01-15</t>
  </si>
  <si>
    <t>1971-01-14</t>
  </si>
  <si>
    <t>1972-01-17</t>
  </si>
  <si>
    <t>1973-01-15</t>
  </si>
  <si>
    <t>1974-01-15</t>
  </si>
  <si>
    <t>1975-01-15</t>
  </si>
  <si>
    <t>1976-01-15</t>
  </si>
  <si>
    <t>1977-01-17</t>
  </si>
  <si>
    <t>1978-01-16</t>
  </si>
  <si>
    <t>1979-01-15</t>
  </si>
  <si>
    <t>1980-01-15</t>
  </si>
  <si>
    <t>1981-01-15</t>
  </si>
  <si>
    <t>1982-01-14</t>
  </si>
  <si>
    <t>1983-01-13</t>
  </si>
  <si>
    <t>1984-01-16</t>
  </si>
  <si>
    <t>1985-01-15</t>
  </si>
  <si>
    <t>1986-01-15</t>
  </si>
  <si>
    <t>1987-01-19</t>
  </si>
  <si>
    <t>1988-01-14</t>
  </si>
  <si>
    <t>1989-01-16</t>
  </si>
  <si>
    <t>1990-01-16</t>
  </si>
  <si>
    <t>1991-01-15</t>
  </si>
  <si>
    <t>1992-01-14</t>
  </si>
  <si>
    <t>1993-01-18</t>
  </si>
  <si>
    <t>1994-01-17</t>
  </si>
  <si>
    <t>1995-01-17</t>
  </si>
  <si>
    <t>1997-01-29</t>
  </si>
  <si>
    <t>1998-01-27</t>
  </si>
  <si>
    <t>2001-01-30</t>
  </si>
  <si>
    <t>2002-01-29</t>
  </si>
  <si>
    <t>2003-01-28</t>
  </si>
  <si>
    <t>2004-01-27</t>
  </si>
  <si>
    <t>2007-01-31</t>
  </si>
  <si>
    <t>2008-01-15</t>
  </si>
  <si>
    <t>2009-01-21</t>
  </si>
  <si>
    <t>2010-01-13</t>
  </si>
  <si>
    <t>2011-01-19</t>
  </si>
  <si>
    <t>2012-01-18</t>
  </si>
  <si>
    <t>2013-01-16</t>
  </si>
  <si>
    <t>Va2</t>
  </si>
  <si>
    <t>1</t>
  </si>
  <si>
    <t>2</t>
  </si>
  <si>
    <t>3</t>
  </si>
  <si>
    <t>4</t>
  </si>
  <si>
    <t>botten</t>
  </si>
  <si>
    <t>Blandprov</t>
  </si>
  <si>
    <t>2014-01-14</t>
  </si>
  <si>
    <t>2015-01-13</t>
  </si>
  <si>
    <t>2016-01-19</t>
  </si>
  <si>
    <t>1968-02-15</t>
  </si>
  <si>
    <t>1969-02-17</t>
  </si>
  <si>
    <t>1970-02-16</t>
  </si>
  <si>
    <t>1971-02-15</t>
  </si>
  <si>
    <t>1972-02-15</t>
  </si>
  <si>
    <t>1973-02-15</t>
  </si>
  <si>
    <t>1974-02-14</t>
  </si>
  <si>
    <t>1975-02-17</t>
  </si>
  <si>
    <t>1976-02-16</t>
  </si>
  <si>
    <t>1977-02-15</t>
  </si>
  <si>
    <t>1978-02-15</t>
  </si>
  <si>
    <t>1979-02-19</t>
  </si>
  <si>
    <t>1980-02-14</t>
  </si>
  <si>
    <t>1981-02-16</t>
  </si>
  <si>
    <t>1982-02-15</t>
  </si>
  <si>
    <t>1983-02-15</t>
  </si>
  <si>
    <t>1984-02-15</t>
  </si>
  <si>
    <t>1985-02-20</t>
  </si>
  <si>
    <t>1986-02-17</t>
  </si>
  <si>
    <t>1987-02-16</t>
  </si>
  <si>
    <t>1988-02-15</t>
  </si>
  <si>
    <t>1989-02-15</t>
  </si>
  <si>
    <t>1990-02-15</t>
  </si>
  <si>
    <t>1991-02-14</t>
  </si>
  <si>
    <t>1992-02-13</t>
  </si>
  <si>
    <t>1993-02-15</t>
  </si>
  <si>
    <t>1994-02-14</t>
  </si>
  <si>
    <t>1995-02-15</t>
  </si>
  <si>
    <t>1997-02-25</t>
  </si>
  <si>
    <t>1998-02-24</t>
  </si>
  <si>
    <t>1999-02-02</t>
  </si>
  <si>
    <t>1999-02-23</t>
  </si>
  <si>
    <t>2000-02-01</t>
  </si>
  <si>
    <t>2000-02-29</t>
  </si>
  <si>
    <t>2001-02-27</t>
  </si>
  <si>
    <t>2002-02-26</t>
  </si>
  <si>
    <t>Fysingen</t>
  </si>
  <si>
    <t>2003-02-25</t>
  </si>
  <si>
    <t>2004-02-24</t>
  </si>
  <si>
    <t>2005-02-01</t>
  </si>
  <si>
    <t>2006-02-01</t>
  </si>
  <si>
    <t>2007-02-28</t>
  </si>
  <si>
    <t>2008-02-19</t>
  </si>
  <si>
    <t>Norrviken</t>
  </si>
  <si>
    <t>Snuggan</t>
  </si>
  <si>
    <t>2009-02-17</t>
  </si>
  <si>
    <t>2010-02-16</t>
  </si>
  <si>
    <t>2011-02-21</t>
  </si>
  <si>
    <t>2012-02-14</t>
  </si>
  <si>
    <t>2013-02-12</t>
  </si>
  <si>
    <t>2013-02-13</t>
  </si>
  <si>
    <t>5</t>
  </si>
  <si>
    <t>6</t>
  </si>
  <si>
    <t>7</t>
  </si>
  <si>
    <t>8</t>
  </si>
  <si>
    <t>9</t>
  </si>
  <si>
    <t>10</t>
  </si>
  <si>
    <t>11</t>
  </si>
  <si>
    <t>2014-02-09</t>
  </si>
  <si>
    <t>2014-02-12</t>
  </si>
  <si>
    <t>2015-02-11</t>
  </si>
  <si>
    <t>2015-02-17</t>
  </si>
  <si>
    <t>2016-02-15</t>
  </si>
  <si>
    <t>2016-02-23</t>
  </si>
  <si>
    <t>1968-03-14</t>
  </si>
  <si>
    <t>1969-03-17</t>
  </si>
  <si>
    <t>1970-03-16</t>
  </si>
  <si>
    <t>1971-03-15</t>
  </si>
  <si>
    <t>1972-03-15</t>
  </si>
  <si>
    <t>1973-03-15</t>
  </si>
  <si>
    <t>1974-03-14</t>
  </si>
  <si>
    <t>1975-03-17</t>
  </si>
  <si>
    <t>1976-03-15</t>
  </si>
  <si>
    <t>1977-03-15</t>
  </si>
  <si>
    <t>1977-03-22</t>
  </si>
  <si>
    <t>1977-03-29</t>
  </si>
  <si>
    <t>1978-03-14</t>
  </si>
  <si>
    <t>1979-03-15</t>
  </si>
  <si>
    <t>1980-03-17</t>
  </si>
  <si>
    <t>1981-03-16</t>
  </si>
  <si>
    <t>1982-03-15</t>
  </si>
  <si>
    <t>1983-03-15</t>
  </si>
  <si>
    <t>1984-03-13</t>
  </si>
  <si>
    <t>1985-03-18</t>
  </si>
  <si>
    <t>1986-03-13</t>
  </si>
  <si>
    <t>1987-03-17</t>
  </si>
  <si>
    <t>1988-03-14</t>
  </si>
  <si>
    <t>1989-03-14</t>
  </si>
  <si>
    <t>1990-03-15</t>
  </si>
  <si>
    <t>1991-03-14</t>
  </si>
  <si>
    <t>1992-03-16</t>
  </si>
  <si>
    <t>1993-03-16</t>
  </si>
  <si>
    <t>1994-03-14</t>
  </si>
  <si>
    <t>1995-03-16</t>
  </si>
  <si>
    <t>1998-03-24</t>
  </si>
  <si>
    <t>1999-03-23</t>
  </si>
  <si>
    <t>2000-03-28</t>
  </si>
  <si>
    <t>2001-03-27</t>
  </si>
  <si>
    <t>2002-03-25</t>
  </si>
  <si>
    <t>2004-03-23</t>
  </si>
  <si>
    <t>2005-03-01</t>
  </si>
  <si>
    <t>2005-03-30</t>
  </si>
  <si>
    <t>2006-03-01</t>
  </si>
  <si>
    <t>1m</t>
  </si>
  <si>
    <t>2006-03-28</t>
  </si>
  <si>
    <t>5m</t>
  </si>
  <si>
    <t>4m</t>
  </si>
  <si>
    <t>3m</t>
  </si>
  <si>
    <t>2m</t>
  </si>
  <si>
    <t>7m</t>
  </si>
  <si>
    <t>6m</t>
  </si>
  <si>
    <t>9m</t>
  </si>
  <si>
    <t>8m</t>
  </si>
  <si>
    <t>10m</t>
  </si>
  <si>
    <t>2007-03-21</t>
  </si>
  <si>
    <t>11m</t>
  </si>
  <si>
    <t>2008-03-17</t>
  </si>
  <si>
    <t>2009-03-17</t>
  </si>
  <si>
    <t>2010-03-16</t>
  </si>
  <si>
    <t>2011-03-16</t>
  </si>
  <si>
    <t>2012-03-14</t>
  </si>
  <si>
    <t>2013-03-19</t>
  </si>
  <si>
    <t>vår</t>
  </si>
  <si>
    <t>2014-03-19</t>
  </si>
  <si>
    <t>2015-03-16</t>
  </si>
  <si>
    <t>2016-03-16</t>
  </si>
  <si>
    <t>1968-04-16</t>
  </si>
  <si>
    <t>1969-04-15</t>
  </si>
  <si>
    <t>1970-04-20</t>
  </si>
  <si>
    <t>1971-04-14</t>
  </si>
  <si>
    <t>1972-04-13</t>
  </si>
  <si>
    <t>1973-04-12</t>
  </si>
  <si>
    <t>1974-04-16</t>
  </si>
  <si>
    <t>1975-04-15</t>
  </si>
  <si>
    <t>1976-04-14</t>
  </si>
  <si>
    <t>1977-04-06</t>
  </si>
  <si>
    <t>1977-04-14</t>
  </si>
  <si>
    <t>1977-04-21</t>
  </si>
  <si>
    <t>1977-04-28</t>
  </si>
  <si>
    <t>1978-04-11</t>
  </si>
  <si>
    <t>1979-04-17</t>
  </si>
  <si>
    <t>1980-04-15</t>
  </si>
  <si>
    <t>1981-04-14</t>
  </si>
  <si>
    <t>1982-04-15</t>
  </si>
  <si>
    <t>1983-04-14</t>
  </si>
  <si>
    <t>1984-04-16</t>
  </si>
  <si>
    <t>1985-04-15</t>
  </si>
  <si>
    <t>1986-04-15</t>
  </si>
  <si>
    <t>1987-04-15</t>
  </si>
  <si>
    <t>1988-04-14</t>
  </si>
  <si>
    <t>1989-04-17</t>
  </si>
  <si>
    <t>1990-04-17</t>
  </si>
  <si>
    <t>1991-04-17</t>
  </si>
  <si>
    <t>1992-04-14</t>
  </si>
  <si>
    <t>1993-04-14</t>
  </si>
  <si>
    <t>1994-04-13</t>
  </si>
  <si>
    <t>1995-04-19</t>
  </si>
  <si>
    <t>1997-04-02</t>
  </si>
  <si>
    <t>1997-04-25</t>
  </si>
  <si>
    <t>1998-04-28</t>
  </si>
  <si>
    <t>1999-04-27</t>
  </si>
  <si>
    <t>2000-04-26</t>
  </si>
  <si>
    <t>2001-04-24</t>
  </si>
  <si>
    <t>2002-04-23</t>
  </si>
  <si>
    <t>2003-04-01</t>
  </si>
  <si>
    <t>2004-04-27</t>
  </si>
  <si>
    <t>2005-04-26</t>
  </si>
  <si>
    <t>2006-04-25</t>
  </si>
  <si>
    <t>2007-04-18</t>
  </si>
  <si>
    <t>2008-04-15</t>
  </si>
  <si>
    <t>2009-04-15</t>
  </si>
  <si>
    <t>2010-04-14</t>
  </si>
  <si>
    <t>2011-04-13</t>
  </si>
  <si>
    <t>2012-04-12</t>
  </si>
  <si>
    <t>2013-04-17</t>
  </si>
  <si>
    <t>2013-04-29</t>
  </si>
  <si>
    <t>2014-04-14</t>
  </si>
  <si>
    <t>2014-04-16</t>
  </si>
  <si>
    <t>2015-04-14</t>
  </si>
  <si>
    <t>2015-04-15</t>
  </si>
  <si>
    <t>2016-04-11</t>
  </si>
  <si>
    <t>2016-04-26</t>
  </si>
  <si>
    <t>1968-05-15</t>
  </si>
  <si>
    <t>1969-05-13</t>
  </si>
  <si>
    <t>1970-05-14</t>
  </si>
  <si>
    <t>1971-05-13</t>
  </si>
  <si>
    <t>1972-05-15</t>
  </si>
  <si>
    <t>1973-05-15</t>
  </si>
  <si>
    <t>1974-05-15</t>
  </si>
  <si>
    <t>1975-05-15</t>
  </si>
  <si>
    <t>1976-05-17</t>
  </si>
  <si>
    <t>1977-05-05</t>
  </si>
  <si>
    <t>1977-05-12</t>
  </si>
  <si>
    <t>1978-05-16</t>
  </si>
  <si>
    <t>1979-05-16</t>
  </si>
  <si>
    <t>1980-05-13</t>
  </si>
  <si>
    <t>1981-05-14</t>
  </si>
  <si>
    <t>1982-05-13</t>
  </si>
  <si>
    <t>1983-05-16</t>
  </si>
  <si>
    <t>1984-05-15</t>
  </si>
  <si>
    <t>1985-05-20</t>
  </si>
  <si>
    <t>1986-05-13</t>
  </si>
  <si>
    <t>1987-05-12</t>
  </si>
  <si>
    <t>1988-05-16</t>
  </si>
  <si>
    <t>1989-05-16</t>
  </si>
  <si>
    <t>1990-05-15</t>
  </si>
  <si>
    <t>1991-05-15</t>
  </si>
  <si>
    <t>1992-05-12</t>
  </si>
  <si>
    <t>1993-05-17</t>
  </si>
  <si>
    <t>1994-05-17</t>
  </si>
  <si>
    <t>1995-05-15</t>
  </si>
  <si>
    <t>1997-05-27</t>
  </si>
  <si>
    <t>1998-05-26</t>
  </si>
  <si>
    <t>2000-05-30</t>
  </si>
  <si>
    <t>2001-05-29</t>
  </si>
  <si>
    <t>2002-05-28</t>
  </si>
  <si>
    <t>2003-05-06</t>
  </si>
  <si>
    <t>2003-05-26</t>
  </si>
  <si>
    <t>2004-05-25</t>
  </si>
  <si>
    <t>2005-05-24</t>
  </si>
  <si>
    <t>2006-05-22</t>
  </si>
  <si>
    <t>2007-05-14</t>
  </si>
  <si>
    <t>2008-05-13</t>
  </si>
  <si>
    <t>2009-05-18</t>
  </si>
  <si>
    <t>2010-05-18</t>
  </si>
  <si>
    <t>2011-05-18</t>
  </si>
  <si>
    <t>2012-05-15</t>
  </si>
  <si>
    <t>Norra</t>
  </si>
  <si>
    <t>0-2</t>
  </si>
  <si>
    <t>Huvudbassäng</t>
  </si>
  <si>
    <t>0-8</t>
  </si>
  <si>
    <t>2013-05-14</t>
  </si>
  <si>
    <t>2014-05-19</t>
  </si>
  <si>
    <t>2015-05-18</t>
  </si>
  <si>
    <t>2016-05-11</t>
  </si>
  <si>
    <t>1968-06-17</t>
  </si>
  <si>
    <t>1969-06-16</t>
  </si>
  <si>
    <t>1970-06-15</t>
  </si>
  <si>
    <t>1971-06-15</t>
  </si>
  <si>
    <t>1972-06-15</t>
  </si>
  <si>
    <t>1973-06-14</t>
  </si>
  <si>
    <t>1974-06-17</t>
  </si>
  <si>
    <t>1975-06-16</t>
  </si>
  <si>
    <t>1976-06-15</t>
  </si>
  <si>
    <t>1977-06-15</t>
  </si>
  <si>
    <t>1978-06-15</t>
  </si>
  <si>
    <t>1979-06-14</t>
  </si>
  <si>
    <t>1980-06-16</t>
  </si>
  <si>
    <t>1981-06-16</t>
  </si>
  <si>
    <t>1982-06-15</t>
  </si>
  <si>
    <t>1983-06-14</t>
  </si>
  <si>
    <t>1984-06-14</t>
  </si>
  <si>
    <t>1985-06-17</t>
  </si>
  <si>
    <t>1986-06-17</t>
  </si>
  <si>
    <t>1987-06-15</t>
  </si>
  <si>
    <t>1988-06-15</t>
  </si>
  <si>
    <t>1989-06-14</t>
  </si>
  <si>
    <t>1990-06-14</t>
  </si>
  <si>
    <t>1991-06-11</t>
  </si>
  <si>
    <t>1992-06-11</t>
  </si>
  <si>
    <t>1993-06-15</t>
  </si>
  <si>
    <t>1994-06-14</t>
  </si>
  <si>
    <t>1995-06-14</t>
  </si>
  <si>
    <t>1998-06-23</t>
  </si>
  <si>
    <t>1999-06-01</t>
  </si>
  <si>
    <t>1999-06-22</t>
  </si>
  <si>
    <t>2000-06-27</t>
  </si>
  <si>
    <t>2001-06-26</t>
  </si>
  <si>
    <t>2002-06-24</t>
  </si>
  <si>
    <t>2003-06-24</t>
  </si>
  <si>
    <t>2004-06-22</t>
  </si>
  <si>
    <t>2005-06-21</t>
  </si>
  <si>
    <t>2006-06-20</t>
  </si>
  <si>
    <t>2007-06-19</t>
  </si>
  <si>
    <t>2008-06-17</t>
  </si>
  <si>
    <t>2009-06-16</t>
  </si>
  <si>
    <t>2010-06-15</t>
  </si>
  <si>
    <t>2011-06-14</t>
  </si>
  <si>
    <t>2012-06-13</t>
  </si>
  <si>
    <t>2013-06-12</t>
  </si>
  <si>
    <t>2014-06-16</t>
  </si>
  <si>
    <t>2015-06-15</t>
  </si>
  <si>
    <t>2016-06-15</t>
  </si>
  <si>
    <t>1968-07-16</t>
  </si>
  <si>
    <t>1969-07-15</t>
  </si>
  <si>
    <t>1970-07-15</t>
  </si>
  <si>
    <t>1971-07-14</t>
  </si>
  <si>
    <t>1972-07-13</t>
  </si>
  <si>
    <t>1973-07-16</t>
  </si>
  <si>
    <t>1974-07-15</t>
  </si>
  <si>
    <t>1975-07-15</t>
  </si>
  <si>
    <t>1976-07-15</t>
  </si>
  <si>
    <t>1977-07-14</t>
  </si>
  <si>
    <t>1978-07-13</t>
  </si>
  <si>
    <t>1979-07-16</t>
  </si>
  <si>
    <t>1980-07-15</t>
  </si>
  <si>
    <t>1981-07-14</t>
  </si>
  <si>
    <t>1982-07-15</t>
  </si>
  <si>
    <t>1983-07-13</t>
  </si>
  <si>
    <t>1984-07-16</t>
  </si>
  <si>
    <t>1985-07-15</t>
  </si>
  <si>
    <t>1986-07-16</t>
  </si>
  <si>
    <t>1987-07-13</t>
  </si>
  <si>
    <t>1988-07-14</t>
  </si>
  <si>
    <t>1989-07-12</t>
  </si>
  <si>
    <t>1990-07-16</t>
  </si>
  <si>
    <t>1991-07-15</t>
  </si>
  <si>
    <t>1992-07-16</t>
  </si>
  <si>
    <t>1993-07-14</t>
  </si>
  <si>
    <t>1994-07-14</t>
  </si>
  <si>
    <t>1995-07-18</t>
  </si>
  <si>
    <t>1997-07-01</t>
  </si>
  <si>
    <t>1997-07-29</t>
  </si>
  <si>
    <t>1998-07-21</t>
  </si>
  <si>
    <t>1999-07-27</t>
  </si>
  <si>
    <t>2001-07-31</t>
  </si>
  <si>
    <t>2002-07-30</t>
  </si>
  <si>
    <t>2003-07-29</t>
  </si>
  <si>
    <t>2004-07-27</t>
  </si>
  <si>
    <t>2005-07-26</t>
  </si>
  <si>
    <t>2006-07-25</t>
  </si>
  <si>
    <t>2007-07-17</t>
  </si>
  <si>
    <t>2008-07-15</t>
  </si>
  <si>
    <t>2009-07-14</t>
  </si>
  <si>
    <t>2010-07-21</t>
  </si>
  <si>
    <t>2011-07-12</t>
  </si>
  <si>
    <t>2012-07-18</t>
  </si>
  <si>
    <t>2013-07-16</t>
  </si>
  <si>
    <t>2014-07-15</t>
  </si>
  <si>
    <t>4,5</t>
  </si>
  <si>
    <t>2015-07-13</t>
  </si>
  <si>
    <t>2016-07-20</t>
  </si>
  <si>
    <t>1968-08-15</t>
  </si>
  <si>
    <t>1969-08-14</t>
  </si>
  <si>
    <t>1970-08-17</t>
  </si>
  <si>
    <t>1971-08-16</t>
  </si>
  <si>
    <t>1972-08-15</t>
  </si>
  <si>
    <t>1973-08-14</t>
  </si>
  <si>
    <t>1974-08-15</t>
  </si>
  <si>
    <t>1975-08-15</t>
  </si>
  <si>
    <t>1976-08-16</t>
  </si>
  <si>
    <t>1977-08-15</t>
  </si>
  <si>
    <t>1978-08-15</t>
  </si>
  <si>
    <t>1979-08-16</t>
  </si>
  <si>
    <t>1980-08-13</t>
  </si>
  <si>
    <t>1981-08-17</t>
  </si>
  <si>
    <t>1982-08-16</t>
  </si>
  <si>
    <t>1983-08-16</t>
  </si>
  <si>
    <t>1984-08-15</t>
  </si>
  <si>
    <t>1985-08-14</t>
  </si>
  <si>
    <t>1986-08-14</t>
  </si>
  <si>
    <t>1987-08-17</t>
  </si>
  <si>
    <t>1988-08-15</t>
  </si>
  <si>
    <t>1989-08-14</t>
  </si>
  <si>
    <t>1990-08-15</t>
  </si>
  <si>
    <t>1991-08-20</t>
  </si>
  <si>
    <t>1992-08-13</t>
  </si>
  <si>
    <t>1993-08-16</t>
  </si>
  <si>
    <t>1994-08-15</t>
  </si>
  <si>
    <t>1995-08-16</t>
  </si>
  <si>
    <t>1997-08-26</t>
  </si>
  <si>
    <t>1999-08-31</t>
  </si>
  <si>
    <t>2000-08-01</t>
  </si>
  <si>
    <t>2000-08-29</t>
  </si>
  <si>
    <t>2001-08-28</t>
  </si>
  <si>
    <t>2002-08-27</t>
  </si>
  <si>
    <t>2003-08-26</t>
  </si>
  <si>
    <t>2004-08-31</t>
  </si>
  <si>
    <t>2005-08-30</t>
  </si>
  <si>
    <t>2006-08-29</t>
  </si>
  <si>
    <t>2007-08-21</t>
  </si>
  <si>
    <t>2008-08-19</t>
  </si>
  <si>
    <t>2009-08-18</t>
  </si>
  <si>
    <t>2010-08-17</t>
  </si>
  <si>
    <t>2011-08-16</t>
  </si>
  <si>
    <t>2012-08-15</t>
  </si>
  <si>
    <t>2013-08-12</t>
  </si>
  <si>
    <t>2013-08-15</t>
  </si>
  <si>
    <t>2014-08-11</t>
  </si>
  <si>
    <t>2014-08-13</t>
  </si>
  <si>
    <t>2015-08-10</t>
  </si>
  <si>
    <t>2015-08-17</t>
  </si>
  <si>
    <t>0-2 m</t>
  </si>
  <si>
    <t>0-2m</t>
  </si>
  <si>
    <t>2016-08-09</t>
  </si>
  <si>
    <t>2016-08-18</t>
  </si>
  <si>
    <t>0-4</t>
  </si>
  <si>
    <t>0-1</t>
  </si>
  <si>
    <t>0-6</t>
  </si>
  <si>
    <t>1968-09-16</t>
  </si>
  <si>
    <t>1969-09-15</t>
  </si>
  <si>
    <t>1970-09-15</t>
  </si>
  <si>
    <t>1971-09-15</t>
  </si>
  <si>
    <t>1972-09-14</t>
  </si>
  <si>
    <t>1973-09-17</t>
  </si>
  <si>
    <t>1974-09-16</t>
  </si>
  <si>
    <t>1975-09-15</t>
  </si>
  <si>
    <t>1976-09-15</t>
  </si>
  <si>
    <t>1977-09-15</t>
  </si>
  <si>
    <t>1978-09-14</t>
  </si>
  <si>
    <t>1979-09-13</t>
  </si>
  <si>
    <t>1980-09-16</t>
  </si>
  <si>
    <t>1981-09-16</t>
  </si>
  <si>
    <t>1982-09-15</t>
  </si>
  <si>
    <t>1983-09-15</t>
  </si>
  <si>
    <t>1984-09-12</t>
  </si>
  <si>
    <t>1985-09-16</t>
  </si>
  <si>
    <t>1986-09-15</t>
  </si>
  <si>
    <t>1987-09-14</t>
  </si>
  <si>
    <t>1988-09-15</t>
  </si>
  <si>
    <t>1989-09-14</t>
  </si>
  <si>
    <t>1990-09-17</t>
  </si>
  <si>
    <t>1991-09-16</t>
  </si>
  <si>
    <t>1992-09-14</t>
  </si>
  <si>
    <t>1993-09-15</t>
  </si>
  <si>
    <t>1994-09-13</t>
  </si>
  <si>
    <t>1995-09-12</t>
  </si>
  <si>
    <t>1997-09-30</t>
  </si>
  <si>
    <t>1998-09-01</t>
  </si>
  <si>
    <t>1998-09-29</t>
  </si>
  <si>
    <t>1999-09-28</t>
  </si>
  <si>
    <t>2000-09-26</t>
  </si>
  <si>
    <t>2001-09-25</t>
  </si>
  <si>
    <t>2002-09-24</t>
  </si>
  <si>
    <t>2003-09-30</t>
  </si>
  <si>
    <t>2004-09-28</t>
  </si>
  <si>
    <t>2005-09-27</t>
  </si>
  <si>
    <t>2006-09-27</t>
  </si>
  <si>
    <t>2007-09-19</t>
  </si>
  <si>
    <t>2008-09-16</t>
  </si>
  <si>
    <t>2009-09-15</t>
  </si>
  <si>
    <t>2010-09-15</t>
  </si>
  <si>
    <t>2011-09-13</t>
  </si>
  <si>
    <t>2012-09-11</t>
  </si>
  <si>
    <t>2013-09-10</t>
  </si>
  <si>
    <t>2014-09-17</t>
  </si>
  <si>
    <t>2015-09-15</t>
  </si>
  <si>
    <t>2016-09-13</t>
  </si>
  <si>
    <t>höst</t>
  </si>
  <si>
    <t>1968-10-15</t>
  </si>
  <si>
    <t>1969-10-15</t>
  </si>
  <si>
    <t>1970-10-15</t>
  </si>
  <si>
    <t>1971-10-14</t>
  </si>
  <si>
    <t>1972-10-16</t>
  </si>
  <si>
    <t>1973-10-15</t>
  </si>
  <si>
    <t>1974-10-15</t>
  </si>
  <si>
    <t>1975-10-15</t>
  </si>
  <si>
    <t>1976-10-14</t>
  </si>
  <si>
    <t>1977-10-17</t>
  </si>
  <si>
    <t>1978-10-16</t>
  </si>
  <si>
    <t>1979-10-15</t>
  </si>
  <si>
    <t>1980-10-16</t>
  </si>
  <si>
    <t>1981-10-13</t>
  </si>
  <si>
    <t>1982-10-14</t>
  </si>
  <si>
    <t>1983-10-17</t>
  </si>
  <si>
    <t>1984-10-15</t>
  </si>
  <si>
    <t>1985-10-15</t>
  </si>
  <si>
    <t>1986-10-15</t>
  </si>
  <si>
    <t>1987-10-13</t>
  </si>
  <si>
    <t>1988-10-13</t>
  </si>
  <si>
    <t>1989-10-16</t>
  </si>
  <si>
    <t>1990-10-15</t>
  </si>
  <si>
    <t>1991-10-16</t>
  </si>
  <si>
    <t>1992-10-14</t>
  </si>
  <si>
    <t>1993-10-14</t>
  </si>
  <si>
    <t>1994-10-18</t>
  </si>
  <si>
    <t>1995-10-16</t>
  </si>
  <si>
    <t>1997-10-28</t>
  </si>
  <si>
    <t>1998-10-29</t>
  </si>
  <si>
    <t>1999-10-26</t>
  </si>
  <si>
    <t>2000-10-31</t>
  </si>
  <si>
    <t>2001-10-30</t>
  </si>
  <si>
    <t>2002-10-29</t>
  </si>
  <si>
    <t>2003-10-28</t>
  </si>
  <si>
    <t>2004-10-26</t>
  </si>
  <si>
    <t>2005-10-25</t>
  </si>
  <si>
    <t>2006-10-24</t>
  </si>
  <si>
    <t>2007-10-17</t>
  </si>
  <si>
    <t>2008-10-14</t>
  </si>
  <si>
    <t>2009-10-13</t>
  </si>
  <si>
    <t>2010-10-13</t>
  </si>
  <si>
    <t>2011-10-18</t>
  </si>
  <si>
    <t>2012-10-17</t>
  </si>
  <si>
    <t>2013-10-14</t>
  </si>
  <si>
    <t>2013-10-17</t>
  </si>
  <si>
    <t>2014-10-07</t>
  </si>
  <si>
    <t>2014-10-14</t>
  </si>
  <si>
    <t>2015-10-14</t>
  </si>
  <si>
    <t>2015-10-19</t>
  </si>
  <si>
    <t>2016-10-13</t>
  </si>
  <si>
    <t>2016-10-18</t>
  </si>
  <si>
    <t>1968-11-14</t>
  </si>
  <si>
    <t>1969-11-17</t>
  </si>
  <si>
    <t>1970-11-16</t>
  </si>
  <si>
    <t>1971-11-15</t>
  </si>
  <si>
    <t>1972-11-15</t>
  </si>
  <si>
    <t>1973-11-15</t>
  </si>
  <si>
    <t>1974-11-14</t>
  </si>
  <si>
    <t>1975-11-17</t>
  </si>
  <si>
    <t>1976-11-15</t>
  </si>
  <si>
    <t>1977-11-15</t>
  </si>
  <si>
    <t>1978-11-15</t>
  </si>
  <si>
    <t>1979-11-15</t>
  </si>
  <si>
    <t>1980-11-17</t>
  </si>
  <si>
    <t>1981-11-16</t>
  </si>
  <si>
    <t>1982-11-15</t>
  </si>
  <si>
    <t>1983-11-14</t>
  </si>
  <si>
    <t>1984-11-15</t>
  </si>
  <si>
    <t>1985-11-14</t>
  </si>
  <si>
    <t>1986-11-17</t>
  </si>
  <si>
    <t>1987-11-16</t>
  </si>
  <si>
    <t>1988-11-15</t>
  </si>
  <si>
    <t>1989-11-15</t>
  </si>
  <si>
    <t>1990-11-15</t>
  </si>
  <si>
    <t>1991-11-14</t>
  </si>
  <si>
    <t>1992-11-16</t>
  </si>
  <si>
    <t>1993-11-15</t>
  </si>
  <si>
    <t>1994-11-16</t>
  </si>
  <si>
    <t>1995-11-16</t>
  </si>
  <si>
    <t>1999-11-30</t>
  </si>
  <si>
    <t>2000-11-28</t>
  </si>
  <si>
    <t>2001-11-27</t>
  </si>
  <si>
    <t>2002-11-26</t>
  </si>
  <si>
    <t>2003-11-25</t>
  </si>
  <si>
    <t>2004-11-30</t>
  </si>
  <si>
    <t>2005-11-30</t>
  </si>
  <si>
    <t>2006-11-29</t>
  </si>
  <si>
    <t>2007-11-20</t>
  </si>
  <si>
    <t>2008-11-17</t>
  </si>
  <si>
    <t>2009-11-18</t>
  </si>
  <si>
    <t>2010-11-17</t>
  </si>
  <si>
    <t>2011-11-15</t>
  </si>
  <si>
    <t>2012-11-14</t>
  </si>
  <si>
    <t>2013-11-19</t>
  </si>
  <si>
    <t>2014-11-18</t>
  </si>
  <si>
    <t>2015-11-16</t>
  </si>
  <si>
    <t>1968-12-16</t>
  </si>
  <si>
    <t>1969-12-15</t>
  </si>
  <si>
    <t>1970-12-15</t>
  </si>
  <si>
    <t>1971-12-15</t>
  </si>
  <si>
    <t>1972-12-14</t>
  </si>
  <si>
    <t>1973-12-17</t>
  </si>
  <si>
    <t>1974-12-16</t>
  </si>
  <si>
    <t>1975-12-15</t>
  </si>
  <si>
    <t>1976-12-15</t>
  </si>
  <si>
    <t>1977-12-15</t>
  </si>
  <si>
    <t>1978-12-14</t>
  </si>
  <si>
    <t>1979-12-17</t>
  </si>
  <si>
    <t>1980-12-15</t>
  </si>
  <si>
    <t>1981-12-15</t>
  </si>
  <si>
    <t>1982-12-15</t>
  </si>
  <si>
    <t>1983-12-15</t>
  </si>
  <si>
    <t>1984-12-17</t>
  </si>
  <si>
    <t>1985-12-16</t>
  </si>
  <si>
    <t>1986-12-15</t>
  </si>
  <si>
    <t>1987-12-15</t>
  </si>
  <si>
    <t>1988-12-15</t>
  </si>
  <si>
    <t>1989-12-14</t>
  </si>
  <si>
    <t>1990-12-17</t>
  </si>
  <si>
    <t>1991-12-16</t>
  </si>
  <si>
    <t>1992-12-15</t>
  </si>
  <si>
    <t>1993-12-15</t>
  </si>
  <si>
    <t>1994-12-14</t>
  </si>
  <si>
    <t>1995-12-14</t>
  </si>
  <si>
    <t>1997-12-02</t>
  </si>
  <si>
    <t>1997-12-31</t>
  </si>
  <si>
    <t>1998-12-01</t>
  </si>
  <si>
    <t>1998-12-31</t>
  </si>
  <si>
    <t>1999-12-27</t>
  </si>
  <si>
    <t>2000-12-31</t>
  </si>
  <si>
    <t>2001-12-31</t>
  </si>
  <si>
    <t>2002-12-31</t>
  </si>
  <si>
    <t>2003-12-31</t>
  </si>
  <si>
    <t>2004-12-27</t>
  </si>
  <si>
    <t>2005-12-28</t>
  </si>
  <si>
    <t>2006-12-31</t>
  </si>
  <si>
    <t>2007-12-18</t>
  </si>
  <si>
    <t>2008-12-16</t>
  </si>
  <si>
    <t>2009-12-14</t>
  </si>
  <si>
    <t>2010-12-15</t>
  </si>
  <si>
    <t>2011-12-12</t>
  </si>
  <si>
    <t>2012-12-12</t>
  </si>
  <si>
    <t>2013-12-16</t>
  </si>
  <si>
    <t>2014-12-15</t>
  </si>
  <si>
    <t>2015-12-10</t>
  </si>
  <si>
    <t>Närmast utfyllnad</t>
  </si>
  <si>
    <t>Halvvägs till mitt av sjön</t>
  </si>
  <si>
    <t>Ordinare</t>
  </si>
  <si>
    <t>Närmare utlopp</t>
  </si>
  <si>
    <t>ordning</t>
  </si>
  <si>
    <t>Familj</t>
  </si>
  <si>
    <t>Sphaeriidae</t>
  </si>
  <si>
    <t>Sphaerium</t>
  </si>
  <si>
    <t>Dreissenidae</t>
  </si>
  <si>
    <t>Dreissena polymorpha</t>
  </si>
  <si>
    <t>Pallas, 1771</t>
  </si>
  <si>
    <t>Mysidae</t>
  </si>
  <si>
    <t>obest</t>
  </si>
  <si>
    <t>Decapoda</t>
  </si>
  <si>
    <t>Astacidae</t>
  </si>
  <si>
    <t>Pacifastacus leniusculus</t>
  </si>
  <si>
    <t>Isopoda</t>
  </si>
  <si>
    <t>Asellidae</t>
  </si>
  <si>
    <t xml:space="preserve">Asellus aquaticus </t>
  </si>
  <si>
    <t>Linné, 1758</t>
  </si>
  <si>
    <t>Amphipoda</t>
  </si>
  <si>
    <t>Gammaridae</t>
  </si>
  <si>
    <t>Gammarus pulex</t>
  </si>
  <si>
    <t>Physidae</t>
  </si>
  <si>
    <t>Physella heterostropha</t>
  </si>
  <si>
    <t>Say, 1817</t>
  </si>
  <si>
    <t>Neritidae</t>
  </si>
  <si>
    <t xml:space="preserve">Theodoxus fluviatilis </t>
  </si>
  <si>
    <t>Acroloxidae</t>
  </si>
  <si>
    <t>Acroloxus lacustris</t>
  </si>
  <si>
    <t>Planorbidae</t>
  </si>
  <si>
    <t>Gyraulus albus</t>
  </si>
  <si>
    <t>O. F. Müller, 1774</t>
  </si>
  <si>
    <t>Hydrobiidae</t>
  </si>
  <si>
    <t>Potamopyrgus antipodarum</t>
  </si>
  <si>
    <t>J. E. Gray, 1843</t>
  </si>
  <si>
    <t>Lymnaeidae</t>
  </si>
  <si>
    <t>Radix balthica</t>
  </si>
  <si>
    <t>Bathyomphalus contortus</t>
  </si>
  <si>
    <t>Gyraulus crista</t>
  </si>
  <si>
    <t>Bithyniidae</t>
  </si>
  <si>
    <t>Bithynia tentaculata</t>
  </si>
  <si>
    <t>Physella acuta</t>
  </si>
  <si>
    <t>(Draparnaud, 1805)</t>
  </si>
  <si>
    <t>Viviparidae</t>
  </si>
  <si>
    <t>Viviparus viviparus</t>
  </si>
  <si>
    <t>Physa fontinalis</t>
  </si>
  <si>
    <t>Glossiphoniidae</t>
  </si>
  <si>
    <t>Hemiclepsis marginata</t>
  </si>
  <si>
    <t>Erpobdellidae</t>
  </si>
  <si>
    <t>Erpobdella octoculata</t>
  </si>
  <si>
    <t>Glossiphonia heteroclita</t>
  </si>
  <si>
    <t>Linné, 1761</t>
  </si>
  <si>
    <t>Haementerinae</t>
  </si>
  <si>
    <t>Helobdella stagnalis</t>
  </si>
  <si>
    <t>Megaloptera</t>
  </si>
  <si>
    <t>Sialidae</t>
  </si>
  <si>
    <t xml:space="preserve">Sialis lutaria </t>
  </si>
  <si>
    <t>Trichoptera</t>
  </si>
  <si>
    <t>Leptoceridae</t>
  </si>
  <si>
    <t>Mystacides longicornis</t>
  </si>
  <si>
    <t>Odonata</t>
  </si>
  <si>
    <t>Calopterygidae</t>
  </si>
  <si>
    <t>Calopteryx virgo</t>
  </si>
  <si>
    <t xml:space="preserve">Calopteryx splendens </t>
  </si>
  <si>
    <t>Harris, 1789</t>
  </si>
  <si>
    <t>Diptera</t>
  </si>
  <si>
    <t>Tabanidae</t>
  </si>
  <si>
    <t>Coleoptera</t>
  </si>
  <si>
    <t>Elmidae</t>
  </si>
  <si>
    <t>Elmis aenea</t>
  </si>
  <si>
    <t>Müller, 1806</t>
  </si>
  <si>
    <t>Plecoptera</t>
  </si>
  <si>
    <t>Nemouridae</t>
  </si>
  <si>
    <t>Nemoura avicularis</t>
  </si>
  <si>
    <t>Morton, 1894</t>
  </si>
  <si>
    <t>Coenagrionidae</t>
  </si>
  <si>
    <t>Empididae</t>
  </si>
  <si>
    <t>Hemerodromia</t>
  </si>
  <si>
    <t>Muscidae</t>
  </si>
  <si>
    <t>Psychodidae</t>
  </si>
  <si>
    <t>Pericoma</t>
  </si>
  <si>
    <t>Platycnemidae</t>
  </si>
  <si>
    <t>Platycnemis pennipes</t>
  </si>
  <si>
    <t>Ephemeroptera</t>
  </si>
  <si>
    <t>Heptageniidae</t>
  </si>
  <si>
    <t>Kageronia fuscogrisea</t>
  </si>
  <si>
    <t>Retzius, 1783</t>
  </si>
  <si>
    <t>Polycentropodidae</t>
  </si>
  <si>
    <t>Plectrocnemia</t>
  </si>
  <si>
    <t>Limnephilidae</t>
  </si>
  <si>
    <t xml:space="preserve">Glyphotaelius pellucidus </t>
  </si>
  <si>
    <t>Retzins, 1783</t>
  </si>
  <si>
    <t>Limnephilus</t>
  </si>
  <si>
    <t>Pediciidae</t>
  </si>
  <si>
    <t>Dicranota</t>
  </si>
  <si>
    <t>Calopteryx</t>
  </si>
  <si>
    <t>Simuliidae</t>
  </si>
  <si>
    <t>Nemoura</t>
  </si>
  <si>
    <t>Limnophora</t>
  </si>
  <si>
    <t>Athripsodes aterrimus</t>
  </si>
  <si>
    <t>Stephens, 1836</t>
  </si>
  <si>
    <t>Ceraclea nigronervosa</t>
  </si>
  <si>
    <t>Oecetis testacea</t>
  </si>
  <si>
    <t>Curtis, 1834</t>
  </si>
  <si>
    <t>Corduliidae</t>
  </si>
  <si>
    <t>Somatochlora metallica</t>
  </si>
  <si>
    <t>vanderLinden,1825</t>
  </si>
  <si>
    <t>Hydropsychidae</t>
  </si>
  <si>
    <t>Hydropsyche</t>
  </si>
  <si>
    <t>Hydropsyche pellucidula</t>
  </si>
  <si>
    <t>Neureclipsis bimaculata</t>
  </si>
  <si>
    <t>[Ord:Coleoptera]</t>
  </si>
  <si>
    <t>Oulimnius</t>
  </si>
  <si>
    <t>Hydraenidae</t>
  </si>
  <si>
    <t>Hydraena</t>
  </si>
  <si>
    <t>Scirtidae</t>
  </si>
  <si>
    <t>Elodes</t>
  </si>
  <si>
    <t>Caenidae</t>
  </si>
  <si>
    <t>Caenis luctuosa</t>
  </si>
  <si>
    <t>Burmeister, 1839</t>
  </si>
  <si>
    <t>Caenis robusta</t>
  </si>
  <si>
    <t>Eaton, 1884</t>
  </si>
  <si>
    <t>Limoniidae</t>
  </si>
  <si>
    <t>Pilaria</t>
  </si>
  <si>
    <t>Hydroptilidae</t>
  </si>
  <si>
    <t>Orthotrichia</t>
  </si>
  <si>
    <t>Oxyethira</t>
  </si>
  <si>
    <t>Hydropsyche angustipennis</t>
  </si>
  <si>
    <t>Culicidae</t>
  </si>
  <si>
    <t>Leptophlebiidae</t>
  </si>
  <si>
    <t>Leptophlebia marginata</t>
  </si>
  <si>
    <t>Linné, 1767</t>
  </si>
  <si>
    <t>Baetidae</t>
  </si>
  <si>
    <t>Baetis rhodani</t>
  </si>
  <si>
    <t>Pictet, 1843</t>
  </si>
  <si>
    <t xml:space="preserve">Polycentropus flavomaculatus </t>
  </si>
  <si>
    <t>Pictet, 1834</t>
  </si>
  <si>
    <t>Polycentropus irroratus</t>
  </si>
  <si>
    <t>Curtis, 1835</t>
  </si>
  <si>
    <t>Polycentropus kingi</t>
  </si>
  <si>
    <t>Neuroptera</t>
  </si>
  <si>
    <t>Sisyridae</t>
  </si>
  <si>
    <t>Sisyra</t>
  </si>
  <si>
    <t xml:space="preserve">Ceratopogonidae </t>
  </si>
  <si>
    <t xml:space="preserve">Plectrocnemia conspersa </t>
  </si>
  <si>
    <t>Psychomyiidae</t>
  </si>
  <si>
    <t>Lype</t>
  </si>
  <si>
    <t>Lype phaeopa</t>
  </si>
  <si>
    <t xml:space="preserve">Lype reducta </t>
  </si>
  <si>
    <t>Hagen, 1868</t>
  </si>
  <si>
    <t>Heteroptera</t>
  </si>
  <si>
    <t>Veliidae</t>
  </si>
  <si>
    <t>Velia caprai</t>
  </si>
  <si>
    <t>Tamanini, 1947</t>
  </si>
  <si>
    <t>Haliplidae</t>
  </si>
  <si>
    <t>Haliplus</t>
  </si>
  <si>
    <t>Cloeon</t>
  </si>
  <si>
    <t xml:space="preserve">Cloeon inscriptum </t>
  </si>
  <si>
    <t>Bengtsson, 1914</t>
  </si>
  <si>
    <t>Lumbricidae</t>
  </si>
  <si>
    <t>Eiseniella tetraedra</t>
  </si>
  <si>
    <t>Savigny, 1826</t>
  </si>
  <si>
    <t>Tricladida</t>
  </si>
  <si>
    <t>Planariidae</t>
  </si>
  <si>
    <t>Polycelis nigra</t>
  </si>
  <si>
    <t>Dendrocoelidae</t>
  </si>
  <si>
    <t>Dendrocoelum lacteum</t>
  </si>
  <si>
    <t>Planaria torva</t>
  </si>
  <si>
    <t>klass</t>
  </si>
  <si>
    <t>Arachnida</t>
  </si>
  <si>
    <t>Arachnida Totalt</t>
  </si>
  <si>
    <t>Bivalvia</t>
  </si>
  <si>
    <t>vandrarmussla</t>
  </si>
  <si>
    <t>Bivalvia Totalt</t>
  </si>
  <si>
    <t>Crustacea</t>
  </si>
  <si>
    <t>Kräftdjur</t>
  </si>
  <si>
    <t>musselkräftor</t>
  </si>
  <si>
    <t>signalkräfta</t>
  </si>
  <si>
    <t>Sötvattengråsugga</t>
  </si>
  <si>
    <t>Vanlig sötvattensmärla</t>
  </si>
  <si>
    <t>Crustacea Totalt</t>
  </si>
  <si>
    <t>Gastropoda</t>
  </si>
  <si>
    <t>amerikansk blåssnäcka</t>
  </si>
  <si>
    <t>båtsnäcka</t>
  </si>
  <si>
    <t>dammhättesnäcka</t>
  </si>
  <si>
    <t>ljus skivsnäcka</t>
  </si>
  <si>
    <t>nyzeeländsk tusensnäcka</t>
  </si>
  <si>
    <t>oval dammsnäcka</t>
  </si>
  <si>
    <t>remskivsnäcka</t>
  </si>
  <si>
    <t>ribbskivsnäcka</t>
  </si>
  <si>
    <t>stor snytesnäcka</t>
  </si>
  <si>
    <t>sydeuropeisk blåssnäcka</t>
  </si>
  <si>
    <t>trubbsumpsnäcka</t>
  </si>
  <si>
    <t>vanlig blåssnäcka</t>
  </si>
  <si>
    <t>Gastropoda Totalt</t>
  </si>
  <si>
    <t>Hirudinea</t>
  </si>
  <si>
    <t>fyrögd broskigel</t>
  </si>
  <si>
    <t>hundigel</t>
  </si>
  <si>
    <t>igel</t>
  </si>
  <si>
    <t>Liten broskigel</t>
  </si>
  <si>
    <t>Tvåögd broskigel</t>
  </si>
  <si>
    <t>Hirudinea Totalt</t>
  </si>
  <si>
    <t>hydrozoer</t>
  </si>
  <si>
    <t>Hydrozoa Totalt</t>
  </si>
  <si>
    <t>Insecta</t>
  </si>
  <si>
    <t>allmän sävslända</t>
  </si>
  <si>
    <t>Bandad långhornad nattslända</t>
  </si>
  <si>
    <t>blå jungfruslända</t>
  </si>
  <si>
    <t>blåbandad jungfruslända</t>
  </si>
  <si>
    <t>bromsar</t>
  </si>
  <si>
    <t>Bäckbagge</t>
  </si>
  <si>
    <t>Bäckslända</t>
  </si>
  <si>
    <t>dammflicksländor</t>
  </si>
  <si>
    <t>Dansfluga</t>
  </si>
  <si>
    <t>Egentliga flugor</t>
  </si>
  <si>
    <t>fjädermyggor</t>
  </si>
  <si>
    <t>fjärilsmyggor</t>
  </si>
  <si>
    <t>flodflickslända</t>
  </si>
  <si>
    <t>Forsdagslända</t>
  </si>
  <si>
    <t>fångstnätnattsländor</t>
  </si>
  <si>
    <t>Husmasknattsländor</t>
  </si>
  <si>
    <t>Hårögonharkrankar</t>
  </si>
  <si>
    <t>Jungfrusländor</t>
  </si>
  <si>
    <t>knott</t>
  </si>
  <si>
    <t>Kryssbäcksländor</t>
  </si>
  <si>
    <t>Kärrfluga</t>
  </si>
  <si>
    <t>Långhornsnattsländor</t>
  </si>
  <si>
    <t>långhornssländor</t>
  </si>
  <si>
    <t>metalltrollslända</t>
  </si>
  <si>
    <t>Ryssjenattsländor</t>
  </si>
  <si>
    <t>Ryssjespinnare</t>
  </si>
  <si>
    <t>Skalbaggar</t>
  </si>
  <si>
    <t>Slamslända</t>
  </si>
  <si>
    <t>Småharkrankar</t>
  </si>
  <si>
    <t>Smånattsländor</t>
  </si>
  <si>
    <t>Stenryssjebyggare</t>
  </si>
  <si>
    <t>stickmyggor</t>
  </si>
  <si>
    <t>stor vasslända</t>
  </si>
  <si>
    <t>stor åslända</t>
  </si>
  <si>
    <t>Svalbonätbyggare</t>
  </si>
  <si>
    <t>Svampsländor</t>
  </si>
  <si>
    <t>svidknott</t>
  </si>
  <si>
    <t>Trattsilsnätbyggare</t>
  </si>
  <si>
    <t>Tunnelnattslända</t>
  </si>
  <si>
    <t>Tunnelnattsländor</t>
  </si>
  <si>
    <t>tvåvingar</t>
  </si>
  <si>
    <t>vanlig bäcklöpare</t>
  </si>
  <si>
    <t>Vattentrampare</t>
  </si>
  <si>
    <t>Ådagsländor</t>
  </si>
  <si>
    <t>Insecta Totalt</t>
  </si>
  <si>
    <t>Nematoda Totalt</t>
  </si>
  <si>
    <t>fåborstmaskar</t>
  </si>
  <si>
    <t>sumpdaggmask</t>
  </si>
  <si>
    <t>Oligochaeta Totalt</t>
  </si>
  <si>
    <t>Turbellaria</t>
  </si>
  <si>
    <t>Flerögd virvelmask</t>
  </si>
  <si>
    <t>Mjölkvit virvelmask</t>
  </si>
  <si>
    <t>Mörk virvelmask</t>
  </si>
  <si>
    <t>Virvelmaskar</t>
  </si>
  <si>
    <t>Turbellaria Totalt</t>
  </si>
  <si>
    <t>antal individer/m2</t>
  </si>
  <si>
    <t>taxon</t>
  </si>
  <si>
    <t>auktor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</si>
</sst>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7" formatCode="0.0"/>
    <numFmt numFmtId="169" formatCode="yyyy/mm/dd;@"/>
  </numFmts>
  <fonts count="12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theme="1"/>
      <name val="Times New Roman"/>
    </font>
    <font>
      <b/>
      <sz val="8"/>
      <color theme="1"/>
      <name val="Times New Roman"/>
    </font>
    <font>
      <i/>
      <sz val="8"/>
      <color theme="1"/>
      <name val="Times New Roman"/>
    </font>
    <font>
      <b/>
      <i/>
      <sz val="8"/>
      <color theme="1"/>
      <name val="Times New Roman"/>
    </font>
    <font>
      <sz val="8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u/>
      <sz val="12"/>
      <color indexed="36"/>
      <name val="Times"/>
    </font>
  </fonts>
  <fills count="11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</fills>
  <borders count="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auto="1"/>
      </bottom>
      <diagonal/>
    </border>
  </borders>
  <cellStyleXfs count="23">
    <xf numFmtId="0" fontId="0" fillId="0" borderId="0"/>
    <xf numFmtId="0" fontId="7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2" borderId="0" applyNumberFormat="0" applyBorder="0" applyAlignment="0" applyProtection="0"/>
    <xf numFmtId="0" fontId="9" fillId="5" borderId="0" applyNumberFormat="0" applyBorder="0" applyAlignment="0" applyProtection="0"/>
    <xf numFmtId="0" fontId="9" fillId="3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6" borderId="0" applyNumberFormat="0" applyBorder="0" applyAlignment="0" applyProtection="0"/>
    <xf numFmtId="0" fontId="9" fillId="9" borderId="0" applyNumberFormat="0" applyBorder="0" applyAlignment="0" applyProtection="0"/>
    <xf numFmtId="0" fontId="9" fillId="3" borderId="0" applyNumberFormat="0" applyBorder="0" applyAlignment="0" applyProtection="0"/>
    <xf numFmtId="0" fontId="10" fillId="10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6" borderId="0" applyNumberFormat="0" applyBorder="0" applyAlignment="0" applyProtection="0"/>
    <xf numFmtId="0" fontId="10" fillId="10" borderId="0" applyNumberFormat="0" applyBorder="0" applyAlignment="0" applyProtection="0"/>
    <xf numFmtId="0" fontId="10" fillId="3" borderId="0" applyNumberFormat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</cellStyleXfs>
  <cellXfs count="35">
    <xf numFmtId="0" fontId="0" fillId="0" borderId="0" xfId="0"/>
    <xf numFmtId="0" fontId="2" fillId="0" borderId="0" xfId="0" applyFont="1"/>
    <xf numFmtId="167" fontId="2" fillId="0" borderId="0" xfId="0" applyNumberFormat="1" applyFont="1"/>
    <xf numFmtId="0" fontId="2" fillId="0" borderId="1" xfId="0" applyFont="1" applyBorder="1"/>
    <xf numFmtId="0" fontId="4" fillId="0" borderId="0" xfId="0" applyFont="1"/>
    <xf numFmtId="0" fontId="3" fillId="0" borderId="0" xfId="0" applyFont="1"/>
    <xf numFmtId="0" fontId="3" fillId="0" borderId="2" xfId="0" applyFont="1" applyBorder="1"/>
    <xf numFmtId="0" fontId="5" fillId="0" borderId="2" xfId="0" applyFont="1" applyBorder="1"/>
    <xf numFmtId="167" fontId="3" fillId="0" borderId="2" xfId="0" applyNumberFormat="1" applyFont="1" applyBorder="1"/>
    <xf numFmtId="0" fontId="3" fillId="0" borderId="1" xfId="0" applyFont="1" applyBorder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8" fillId="0" borderId="0" xfId="1" applyNumberFormat="1" applyFont="1" applyAlignment="1">
      <alignment horizontal="center" vertical="top"/>
    </xf>
    <xf numFmtId="169" fontId="8" fillId="0" borderId="0" xfId="1" applyNumberFormat="1" applyFont="1" applyAlignment="1">
      <alignment horizontal="center" vertical="top"/>
    </xf>
    <xf numFmtId="169" fontId="8" fillId="0" borderId="0" xfId="1" applyNumberFormat="1" applyFont="1" applyAlignment="1">
      <alignment horizontal="left" vertical="top"/>
    </xf>
    <xf numFmtId="167" fontId="8" fillId="0" borderId="0" xfId="1" applyNumberFormat="1" applyFont="1" applyAlignment="1">
      <alignment horizontal="center" vertical="top"/>
    </xf>
    <xf numFmtId="1" fontId="8" fillId="0" borderId="0" xfId="1" applyNumberFormat="1" applyFont="1" applyAlignment="1">
      <alignment horizontal="center" vertical="top"/>
    </xf>
    <xf numFmtId="2" fontId="8" fillId="0" borderId="0" xfId="1" applyNumberFormat="1" applyFont="1" applyAlignment="1">
      <alignment horizontal="center" vertical="top"/>
    </xf>
    <xf numFmtId="164" fontId="8" fillId="0" borderId="0" xfId="1" applyNumberFormat="1" applyFont="1" applyAlignment="1">
      <alignment horizontal="center" vertical="top"/>
    </xf>
    <xf numFmtId="0" fontId="7" fillId="0" borderId="0" xfId="1"/>
    <xf numFmtId="0" fontId="7" fillId="0" borderId="0" xfId="1" applyFill="1"/>
    <xf numFmtId="1" fontId="7" fillId="0" borderId="0" xfId="1" applyNumberFormat="1" applyFont="1" applyFill="1" applyAlignment="1">
      <alignment vertical="top"/>
    </xf>
    <xf numFmtId="1" fontId="7" fillId="0" borderId="0" xfId="1" applyNumberFormat="1" applyFill="1"/>
    <xf numFmtId="14" fontId="7" fillId="0" borderId="0" xfId="1" applyNumberFormat="1" applyFill="1" applyAlignment="1">
      <alignment horizontal="left"/>
    </xf>
    <xf numFmtId="49" fontId="7" fillId="0" borderId="0" xfId="1" applyNumberFormat="1" applyFont="1" applyFill="1" applyAlignment="1">
      <alignment vertical="top"/>
    </xf>
    <xf numFmtId="0" fontId="7" fillId="0" borderId="0" xfId="1" applyNumberFormat="1" applyFont="1"/>
    <xf numFmtId="0" fontId="7" fillId="0" borderId="0" xfId="1" applyNumberFormat="1" applyFill="1"/>
    <xf numFmtId="0" fontId="7" fillId="0" borderId="0" xfId="1" applyNumberFormat="1" applyFont="1" applyFill="1"/>
    <xf numFmtId="0" fontId="7" fillId="0" borderId="0" xfId="1" applyNumberFormat="1" applyFont="1" applyFill="1" applyAlignment="1">
      <alignment vertical="top"/>
    </xf>
    <xf numFmtId="14" fontId="7" fillId="0" borderId="0" xfId="1" applyNumberFormat="1" applyFont="1" applyFill="1" applyAlignment="1">
      <alignment horizontal="left" vertical="top"/>
    </xf>
    <xf numFmtId="0" fontId="2" fillId="0" borderId="1" xfId="0" applyFont="1" applyBorder="1" applyAlignment="1">
      <alignment horizontal="center"/>
    </xf>
    <xf numFmtId="1" fontId="2" fillId="0" borderId="0" xfId="0" applyNumberFormat="1" applyFont="1" applyAlignment="1">
      <alignment horizontal="center"/>
    </xf>
    <xf numFmtId="1" fontId="3" fillId="0" borderId="2" xfId="0" applyNumberFormat="1" applyFont="1" applyBorder="1" applyAlignment="1">
      <alignment horizontal="center"/>
    </xf>
  </cellXfs>
  <cellStyles count="23">
    <cellStyle name="20% - Dekorfärg1" xfId="2"/>
    <cellStyle name="20% - Dekorfärg2" xfId="3"/>
    <cellStyle name="20% - Dekorfärg3" xfId="4"/>
    <cellStyle name="20% - Dekorfärg4" xfId="5"/>
    <cellStyle name="20% - Dekorfärg5" xfId="6"/>
    <cellStyle name="20% - Dekorfärg6" xfId="7"/>
    <cellStyle name="40% - Dekorfärg1" xfId="8"/>
    <cellStyle name="40% - Dekorfärg2" xfId="9"/>
    <cellStyle name="40% - Dekorfärg3" xfId="10"/>
    <cellStyle name="40% - Dekorfärg4" xfId="11"/>
    <cellStyle name="40% - Dekorfärg5" xfId="12"/>
    <cellStyle name="40% - Dekorfärg6" xfId="13"/>
    <cellStyle name="60% - Dekorfärg1" xfId="14"/>
    <cellStyle name="60% - Dekorfärg2" xfId="15"/>
    <cellStyle name="60% - Dekorfärg3" xfId="16"/>
    <cellStyle name="60% - Dekorfärg4" xfId="17"/>
    <cellStyle name="60% - Dekorfärg5" xfId="18"/>
    <cellStyle name="60% - Dekorfärg6" xfId="19"/>
    <cellStyle name="Följde hyperlänken_appendix Edeboviken 2000" xfId="20"/>
    <cellStyle name="Normal" xfId="0" builtinId="0"/>
    <cellStyle name="Normal 2" xfId="1"/>
    <cellStyle name="Normal 3" xfId="21"/>
    <cellStyle name="Normal 4" xfId="22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7"/>
  <sheetViews>
    <sheetView showGridLines="0" tabSelected="1" view="pageLayout" workbookViewId="0">
      <selection activeCell="B9" sqref="B9"/>
    </sheetView>
  </sheetViews>
  <sheetFormatPr baseColWidth="10" defaultRowHeight="11" x14ac:dyDescent="0.15"/>
  <cols>
    <col min="1" max="1" width="26.83203125" style="1" customWidth="1"/>
    <col min="2" max="2" width="19.33203125" style="1" bestFit="1" customWidth="1"/>
    <col min="3" max="3" width="6" style="1" customWidth="1"/>
    <col min="4" max="4" width="5.33203125" style="1" bestFit="1" customWidth="1"/>
    <col min="5" max="5" width="5.83203125" style="1" bestFit="1" customWidth="1"/>
    <col min="6" max="6" width="5.6640625" style="1" bestFit="1" customWidth="1"/>
    <col min="7" max="7" width="7.1640625" style="1" bestFit="1" customWidth="1"/>
    <col min="8" max="8" width="6" style="1" bestFit="1" customWidth="1"/>
    <col min="9" max="11" width="7.6640625" style="1" bestFit="1" customWidth="1"/>
    <col min="12" max="12" width="5.5" style="1" bestFit="1" customWidth="1"/>
    <col min="13" max="13" width="4.83203125" style="1" bestFit="1" customWidth="1"/>
    <col min="14" max="14" width="6" style="1" bestFit="1" customWidth="1"/>
    <col min="15" max="15" width="9.5" style="1" bestFit="1" customWidth="1"/>
    <col min="16" max="16" width="4.83203125" style="1" bestFit="1" customWidth="1"/>
    <col min="17" max="17" width="6" style="1" bestFit="1" customWidth="1"/>
    <col min="18" max="16384" width="10.83203125" style="1"/>
  </cols>
  <sheetData>
    <row r="1" spans="1:17" x14ac:dyDescent="0.15">
      <c r="A1" s="1" t="s">
        <v>251</v>
      </c>
    </row>
    <row r="2" spans="1:17" s="5" customFormat="1" ht="12" thickBot="1" x14ac:dyDescent="0.2">
      <c r="A2" s="9" t="s">
        <v>17</v>
      </c>
      <c r="B2" s="9" t="s">
        <v>1</v>
      </c>
      <c r="C2" s="9" t="s">
        <v>82</v>
      </c>
      <c r="D2" s="9" t="s">
        <v>83</v>
      </c>
      <c r="E2" s="9" t="s">
        <v>84</v>
      </c>
      <c r="F2" s="9" t="s">
        <v>85</v>
      </c>
      <c r="G2" s="9" t="s">
        <v>86</v>
      </c>
      <c r="H2" s="9" t="s">
        <v>87</v>
      </c>
      <c r="I2" s="9" t="s">
        <v>88</v>
      </c>
      <c r="J2" s="9" t="s">
        <v>89</v>
      </c>
      <c r="K2" s="9" t="s">
        <v>90</v>
      </c>
      <c r="L2" s="9" t="s">
        <v>91</v>
      </c>
      <c r="M2" s="9" t="s">
        <v>92</v>
      </c>
      <c r="N2" s="9" t="s">
        <v>93</v>
      </c>
      <c r="O2" s="9" t="s">
        <v>94</v>
      </c>
      <c r="P2" s="9" t="s">
        <v>95</v>
      </c>
      <c r="Q2" s="9" t="s">
        <v>96</v>
      </c>
    </row>
    <row r="3" spans="1:17" x14ac:dyDescent="0.15">
      <c r="A3" s="1" t="s">
        <v>98</v>
      </c>
      <c r="B3" s="4" t="s">
        <v>99</v>
      </c>
      <c r="C3" s="1" t="s">
        <v>2</v>
      </c>
      <c r="D3" s="2"/>
      <c r="E3" s="2"/>
      <c r="F3" s="2"/>
      <c r="G3" s="2"/>
      <c r="H3" s="2"/>
      <c r="I3" s="2">
        <v>6.3282389999999999</v>
      </c>
      <c r="J3" s="2"/>
      <c r="K3" s="2"/>
      <c r="L3" s="2">
        <v>2.3353299999999999</v>
      </c>
      <c r="M3" s="2">
        <v>5.1479400000000002</v>
      </c>
      <c r="N3" s="2"/>
      <c r="O3" s="2">
        <v>23.645687500000001</v>
      </c>
      <c r="P3" s="2"/>
      <c r="Q3" s="2"/>
    </row>
    <row r="4" spans="1:17" x14ac:dyDescent="0.15">
      <c r="B4" s="4" t="s">
        <v>71</v>
      </c>
      <c r="C4" s="1" t="s">
        <v>2</v>
      </c>
      <c r="D4" s="2"/>
      <c r="E4" s="2"/>
      <c r="F4" s="2"/>
      <c r="G4" s="2"/>
      <c r="H4" s="2"/>
      <c r="I4" s="2"/>
      <c r="J4" s="2"/>
      <c r="K4" s="2">
        <v>21.1727788</v>
      </c>
      <c r="L4" s="2"/>
      <c r="M4" s="2"/>
      <c r="N4" s="2"/>
      <c r="O4" s="2"/>
      <c r="P4" s="2"/>
      <c r="Q4" s="2"/>
    </row>
    <row r="5" spans="1:17" x14ac:dyDescent="0.15">
      <c r="B5" s="4" t="s">
        <v>71</v>
      </c>
      <c r="D5" s="2"/>
      <c r="E5" s="2"/>
      <c r="F5" s="2">
        <v>1.3354413000000001</v>
      </c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spans="1:17" x14ac:dyDescent="0.15">
      <c r="B6" s="4" t="s">
        <v>102</v>
      </c>
      <c r="D6" s="2"/>
      <c r="E6" s="2"/>
      <c r="F6" s="2"/>
      <c r="G6" s="2"/>
      <c r="H6" s="2"/>
      <c r="I6" s="2"/>
      <c r="J6" s="2"/>
      <c r="K6" s="2">
        <v>2.9379789999999999</v>
      </c>
      <c r="L6" s="2"/>
      <c r="M6" s="2"/>
      <c r="N6" s="2"/>
      <c r="O6" s="2"/>
      <c r="P6" s="2">
        <v>1.8331192999999999</v>
      </c>
      <c r="Q6" s="2"/>
    </row>
    <row r="7" spans="1:17" x14ac:dyDescent="0.15">
      <c r="B7" s="4" t="s">
        <v>72</v>
      </c>
      <c r="D7" s="2">
        <v>1.3241915</v>
      </c>
      <c r="E7" s="2">
        <v>5.4366753000000001</v>
      </c>
      <c r="F7" s="2"/>
      <c r="G7" s="2">
        <v>2.4289869999999998</v>
      </c>
      <c r="H7" s="2">
        <v>29.967939999999999</v>
      </c>
      <c r="I7" s="2">
        <v>4.975276</v>
      </c>
      <c r="J7" s="2">
        <v>3.8829973</v>
      </c>
      <c r="K7" s="2">
        <v>8.6998859999999993</v>
      </c>
      <c r="L7" s="2"/>
      <c r="M7" s="2"/>
      <c r="N7" s="2"/>
      <c r="O7" s="2"/>
      <c r="P7" s="2"/>
      <c r="Q7" s="2">
        <v>16.228258</v>
      </c>
    </row>
    <row r="8" spans="1:17" x14ac:dyDescent="0.15">
      <c r="B8" s="4" t="s">
        <v>73</v>
      </c>
      <c r="C8" s="1" t="s">
        <v>2</v>
      </c>
      <c r="D8" s="2"/>
      <c r="E8" s="2"/>
      <c r="F8" s="2">
        <v>43.271678000000001</v>
      </c>
      <c r="G8" s="2"/>
      <c r="H8" s="2"/>
      <c r="I8" s="2"/>
      <c r="J8" s="2"/>
      <c r="K8" s="2"/>
      <c r="L8" s="2">
        <v>49.469878000000001</v>
      </c>
      <c r="M8" s="2"/>
      <c r="N8" s="2"/>
      <c r="O8" s="2"/>
      <c r="P8" s="2">
        <v>0.37156099999999997</v>
      </c>
      <c r="Q8" s="2"/>
    </row>
    <row r="9" spans="1:17" x14ac:dyDescent="0.15">
      <c r="B9" s="4" t="s">
        <v>103</v>
      </c>
      <c r="C9" s="1" t="s">
        <v>2</v>
      </c>
      <c r="D9" s="2">
        <v>1.793536</v>
      </c>
      <c r="E9" s="2">
        <v>0.25411</v>
      </c>
      <c r="F9" s="2"/>
      <c r="G9" s="2"/>
      <c r="H9" s="2"/>
      <c r="I9" s="2"/>
      <c r="J9" s="2"/>
      <c r="K9" s="2"/>
      <c r="L9" s="2">
        <v>0.96179979999999998</v>
      </c>
      <c r="M9" s="2"/>
      <c r="N9" s="2"/>
      <c r="O9" s="2">
        <v>0.69191424999999995</v>
      </c>
      <c r="P9" s="2"/>
      <c r="Q9" s="2">
        <v>1.687954</v>
      </c>
    </row>
    <row r="10" spans="1:17" x14ac:dyDescent="0.15">
      <c r="B10" s="4" t="s">
        <v>104</v>
      </c>
      <c r="C10" s="1" t="s">
        <v>2</v>
      </c>
      <c r="D10" s="2"/>
      <c r="E10" s="2"/>
      <c r="F10" s="2"/>
      <c r="G10" s="2"/>
      <c r="H10" s="2">
        <v>1.7658689999999999</v>
      </c>
      <c r="I10" s="2"/>
      <c r="J10" s="2"/>
      <c r="K10" s="2"/>
      <c r="L10" s="2"/>
      <c r="M10" s="2"/>
      <c r="N10" s="2"/>
      <c r="O10" s="2"/>
      <c r="P10" s="2"/>
      <c r="Q10" s="2"/>
    </row>
    <row r="11" spans="1:17" x14ac:dyDescent="0.15">
      <c r="B11" s="4" t="s">
        <v>18</v>
      </c>
      <c r="D11" s="2"/>
      <c r="E11" s="2"/>
      <c r="F11" s="2">
        <v>0.66772100000000001</v>
      </c>
      <c r="G11" s="2">
        <v>0.115776</v>
      </c>
      <c r="H11" s="2"/>
      <c r="I11" s="2">
        <v>0.54674129999999999</v>
      </c>
      <c r="J11" s="2"/>
      <c r="K11" s="2"/>
      <c r="L11" s="2"/>
      <c r="M11" s="2"/>
      <c r="N11" s="2">
        <v>1.5364340000000001</v>
      </c>
      <c r="O11" s="2"/>
      <c r="P11" s="2">
        <v>0.24454419999999999</v>
      </c>
      <c r="Q11" s="2"/>
    </row>
    <row r="12" spans="1:17" x14ac:dyDescent="0.15">
      <c r="B12" s="4" t="s">
        <v>19</v>
      </c>
      <c r="D12" s="2"/>
      <c r="E12" s="2"/>
      <c r="F12" s="2"/>
      <c r="G12" s="2"/>
      <c r="H12" s="2"/>
      <c r="I12" s="2"/>
      <c r="J12" s="2">
        <v>1.516875</v>
      </c>
      <c r="K12" s="2"/>
      <c r="L12" s="2"/>
      <c r="M12" s="2"/>
      <c r="N12" s="2"/>
      <c r="O12" s="2"/>
      <c r="P12" s="2"/>
      <c r="Q12" s="2"/>
    </row>
    <row r="13" spans="1:17" x14ac:dyDescent="0.15">
      <c r="B13" s="4" t="s">
        <v>74</v>
      </c>
      <c r="C13" s="1" t="s">
        <v>2</v>
      </c>
      <c r="D13" s="2">
        <v>42.192892399999998</v>
      </c>
      <c r="E13" s="2">
        <v>2.566748</v>
      </c>
      <c r="F13" s="2"/>
      <c r="G13" s="2"/>
      <c r="H13" s="2"/>
      <c r="I13" s="2"/>
      <c r="J13" s="2"/>
      <c r="K13" s="2"/>
      <c r="L13" s="2"/>
      <c r="M13" s="2"/>
      <c r="N13" s="2"/>
      <c r="O13" s="2">
        <v>9.3186499999999999</v>
      </c>
      <c r="P13" s="2"/>
      <c r="Q13" s="2">
        <v>11.421169599999999</v>
      </c>
    </row>
    <row r="14" spans="1:17" x14ac:dyDescent="0.15">
      <c r="B14" s="4" t="s">
        <v>105</v>
      </c>
      <c r="C14" s="1" t="s">
        <v>2</v>
      </c>
      <c r="D14" s="2">
        <v>21.7658424</v>
      </c>
      <c r="E14" s="2"/>
      <c r="F14" s="2"/>
      <c r="G14" s="2"/>
      <c r="H14" s="2"/>
      <c r="I14" s="2"/>
      <c r="J14" s="2"/>
      <c r="K14" s="2">
        <v>2.6795469999999999</v>
      </c>
      <c r="L14" s="2"/>
      <c r="M14" s="2">
        <v>0.61522100000000002</v>
      </c>
      <c r="N14" s="2"/>
      <c r="O14" s="2">
        <v>7.8761000000000001</v>
      </c>
      <c r="P14" s="2"/>
      <c r="Q14" s="2"/>
    </row>
    <row r="15" spans="1:17" x14ac:dyDescent="0.15">
      <c r="B15" s="4" t="s">
        <v>81</v>
      </c>
      <c r="C15" s="1" t="s">
        <v>2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>
        <v>12.334116</v>
      </c>
    </row>
    <row r="16" spans="1:17" x14ac:dyDescent="0.15">
      <c r="B16" s="4" t="s">
        <v>106</v>
      </c>
      <c r="C16" s="1" t="s">
        <v>2</v>
      </c>
      <c r="D16" s="2"/>
      <c r="E16" s="2">
        <v>7.1298557000000002</v>
      </c>
      <c r="F16" s="2"/>
      <c r="G16" s="2"/>
      <c r="H16" s="2"/>
      <c r="I16" s="2"/>
      <c r="J16" s="2"/>
      <c r="K16" s="2"/>
      <c r="L16" s="2"/>
      <c r="M16" s="2">
        <v>9.29758</v>
      </c>
      <c r="N16" s="2"/>
      <c r="O16" s="2">
        <v>6.4757445000000002</v>
      </c>
      <c r="P16" s="2"/>
      <c r="Q16" s="2">
        <v>3.7878412999999997</v>
      </c>
    </row>
    <row r="17" spans="1:17" x14ac:dyDescent="0.15">
      <c r="A17" s="6" t="s">
        <v>107</v>
      </c>
      <c r="B17" s="7"/>
      <c r="C17" s="6"/>
      <c r="D17" s="8">
        <v>85.764568999999995</v>
      </c>
      <c r="E17" s="8">
        <v>15.387281</v>
      </c>
      <c r="F17" s="8">
        <v>44.672381199999997</v>
      </c>
      <c r="G17" s="8">
        <v>2.5446792999999999</v>
      </c>
      <c r="H17" s="8">
        <v>3.1672663000000001</v>
      </c>
      <c r="I17" s="8">
        <v>1.9722928</v>
      </c>
      <c r="J17" s="8">
        <v>5.3998678</v>
      </c>
      <c r="K17" s="8">
        <v>35.428530000000002</v>
      </c>
      <c r="L17" s="8">
        <v>52.699325999999999</v>
      </c>
      <c r="M17" s="8">
        <v>14.839754100000002</v>
      </c>
      <c r="N17" s="8">
        <v>1.5364340000000001</v>
      </c>
      <c r="O17" s="8">
        <v>24.78426</v>
      </c>
      <c r="P17" s="8">
        <v>2.3848195999999997</v>
      </c>
      <c r="Q17" s="8">
        <v>45.458368700000001</v>
      </c>
    </row>
    <row r="18" spans="1:17" x14ac:dyDescent="0.15">
      <c r="A18" s="1" t="s">
        <v>108</v>
      </c>
      <c r="B18" s="4" t="s">
        <v>75</v>
      </c>
      <c r="D18" s="2">
        <v>12.2653757</v>
      </c>
      <c r="E18" s="2"/>
      <c r="F18" s="2">
        <v>1.697292</v>
      </c>
      <c r="G18" s="2"/>
      <c r="H18" s="2">
        <v>2.1531737</v>
      </c>
      <c r="I18" s="2">
        <v>4.2825555</v>
      </c>
      <c r="J18" s="2">
        <v>8.1166758000000012</v>
      </c>
      <c r="K18" s="2">
        <v>21.5317373</v>
      </c>
      <c r="L18" s="2">
        <v>3.5656159999999999</v>
      </c>
      <c r="M18" s="2">
        <v>9.8872219999999995</v>
      </c>
      <c r="N18" s="2"/>
      <c r="O18" s="2">
        <v>61.3728123</v>
      </c>
      <c r="P18" s="2">
        <v>14.166589</v>
      </c>
      <c r="Q18" s="2">
        <v>24.35275</v>
      </c>
    </row>
    <row r="19" spans="1:17" x14ac:dyDescent="0.15">
      <c r="A19" s="6" t="s">
        <v>109</v>
      </c>
      <c r="B19" s="7"/>
      <c r="C19" s="6"/>
      <c r="D19" s="8">
        <v>12.2653757</v>
      </c>
      <c r="E19" s="8"/>
      <c r="F19" s="8">
        <v>1.697292</v>
      </c>
      <c r="G19" s="8"/>
      <c r="H19" s="8">
        <v>2.1531737</v>
      </c>
      <c r="I19" s="8">
        <v>4.2825555</v>
      </c>
      <c r="J19" s="8">
        <v>8.1166758000000012</v>
      </c>
      <c r="K19" s="8">
        <v>21.5317373</v>
      </c>
      <c r="L19" s="8">
        <v>3.5656159999999999</v>
      </c>
      <c r="M19" s="8">
        <v>9.8872219999999995</v>
      </c>
      <c r="N19" s="8"/>
      <c r="O19" s="8">
        <v>61.3728123</v>
      </c>
      <c r="P19" s="8">
        <v>14.166589</v>
      </c>
      <c r="Q19" s="8">
        <v>24.35275</v>
      </c>
    </row>
    <row r="20" spans="1:17" x14ac:dyDescent="0.15">
      <c r="A20" s="1" t="s">
        <v>110</v>
      </c>
      <c r="B20" s="4" t="s">
        <v>111</v>
      </c>
      <c r="C20" s="1" t="s">
        <v>2</v>
      </c>
      <c r="D20" s="2"/>
      <c r="E20" s="2"/>
      <c r="F20" s="2"/>
      <c r="G20" s="2"/>
      <c r="H20" s="2"/>
      <c r="I20" s="2"/>
      <c r="J20" s="2">
        <v>1.4613389999999999</v>
      </c>
      <c r="K20" s="2"/>
      <c r="L20" s="2"/>
      <c r="M20" s="2">
        <v>2.8999579999999998</v>
      </c>
      <c r="N20" s="2"/>
      <c r="O20" s="2"/>
      <c r="P20" s="2"/>
      <c r="Q20" s="2"/>
    </row>
    <row r="21" spans="1:17" x14ac:dyDescent="0.15">
      <c r="B21" s="4" t="s">
        <v>112</v>
      </c>
      <c r="C21" s="1" t="s">
        <v>2</v>
      </c>
      <c r="D21" s="2"/>
      <c r="E21" s="2"/>
      <c r="F21" s="2"/>
      <c r="G21" s="2"/>
      <c r="H21" s="2">
        <v>0.78288000000000002</v>
      </c>
      <c r="I21" s="2">
        <v>1.3723939999999999</v>
      </c>
      <c r="J21" s="2"/>
      <c r="K21" s="2"/>
      <c r="L21" s="2"/>
      <c r="M21" s="2"/>
      <c r="N21" s="2"/>
      <c r="O21" s="2"/>
      <c r="P21" s="2"/>
      <c r="Q21" s="2">
        <v>3.6134620000000002</v>
      </c>
    </row>
    <row r="22" spans="1:17" x14ac:dyDescent="0.15">
      <c r="B22" s="4" t="s">
        <v>113</v>
      </c>
      <c r="C22" s="1" t="s">
        <v>21</v>
      </c>
      <c r="D22" s="2">
        <v>566.66357700000003</v>
      </c>
      <c r="E22" s="2">
        <v>1983.66689</v>
      </c>
      <c r="F22" s="2">
        <v>91.437121000000005</v>
      </c>
      <c r="G22" s="2"/>
      <c r="H22" s="2"/>
      <c r="I22" s="2">
        <v>459.29751489999995</v>
      </c>
      <c r="J22" s="2">
        <v>1371.9971816</v>
      </c>
      <c r="K22" s="2"/>
      <c r="L22" s="2">
        <v>2.8461829999999999</v>
      </c>
      <c r="M22" s="2">
        <v>332.89467100000002</v>
      </c>
      <c r="N22" s="2"/>
      <c r="O22" s="2">
        <v>165.877914</v>
      </c>
      <c r="P22" s="2"/>
      <c r="Q22" s="2">
        <v>868.41163670000003</v>
      </c>
    </row>
    <row r="23" spans="1:17" x14ac:dyDescent="0.15">
      <c r="B23" s="4" t="s">
        <v>114</v>
      </c>
      <c r="C23" s="1" t="s">
        <v>21</v>
      </c>
      <c r="D23" s="2"/>
      <c r="E23" s="2"/>
      <c r="F23" s="2"/>
      <c r="G23" s="2"/>
      <c r="H23" s="2"/>
      <c r="I23" s="2"/>
      <c r="J23" s="2"/>
      <c r="K23" s="2">
        <v>2.7543477000000003</v>
      </c>
      <c r="L23" s="2"/>
      <c r="M23" s="2"/>
      <c r="N23" s="2"/>
      <c r="O23" s="2"/>
      <c r="P23" s="2"/>
      <c r="Q23" s="2"/>
    </row>
    <row r="24" spans="1:17" x14ac:dyDescent="0.15">
      <c r="B24" s="4" t="s">
        <v>115</v>
      </c>
      <c r="C24" s="1" t="s">
        <v>2</v>
      </c>
      <c r="D24" s="2">
        <v>24.254538999999998</v>
      </c>
      <c r="E24" s="2">
        <v>8.1566840000000003</v>
      </c>
      <c r="F24" s="2">
        <v>0.1232449</v>
      </c>
      <c r="G24" s="2">
        <v>0.62764299999999995</v>
      </c>
      <c r="H24" s="2">
        <v>1.7485682999999999</v>
      </c>
      <c r="I24" s="2"/>
      <c r="J24" s="2">
        <v>4.7558647000000001</v>
      </c>
      <c r="K24" s="2">
        <v>1.139221</v>
      </c>
      <c r="L24" s="2">
        <v>1.78728</v>
      </c>
      <c r="M24" s="2">
        <v>1.7989339</v>
      </c>
      <c r="N24" s="2">
        <v>9.8462899999999998</v>
      </c>
      <c r="O24" s="2">
        <v>127.7336495</v>
      </c>
      <c r="P24" s="2"/>
      <c r="Q24" s="2">
        <v>6.8888100000000003</v>
      </c>
    </row>
    <row r="25" spans="1:17" x14ac:dyDescent="0.15">
      <c r="B25" s="4" t="s">
        <v>116</v>
      </c>
      <c r="C25" s="1" t="s">
        <v>2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>
        <v>5.9248833000000003</v>
      </c>
      <c r="Q25" s="2"/>
    </row>
    <row r="26" spans="1:17" x14ac:dyDescent="0.15">
      <c r="B26" s="4" t="s">
        <v>117</v>
      </c>
      <c r="C26" s="1" t="s">
        <v>2</v>
      </c>
      <c r="D26" s="2"/>
      <c r="E26" s="2"/>
      <c r="F26" s="2"/>
      <c r="G26" s="2"/>
      <c r="H26" s="2"/>
      <c r="I26" s="2">
        <v>36.964995599999995</v>
      </c>
      <c r="J26" s="2"/>
      <c r="K26" s="2"/>
      <c r="L26" s="2"/>
      <c r="M26" s="2"/>
      <c r="N26" s="2"/>
      <c r="O26" s="2"/>
      <c r="P26" s="2"/>
      <c r="Q26" s="2"/>
    </row>
    <row r="27" spans="1:17" x14ac:dyDescent="0.15">
      <c r="B27" s="4" t="s">
        <v>22</v>
      </c>
      <c r="D27" s="2">
        <v>0.6541534</v>
      </c>
      <c r="E27" s="2">
        <v>2.668463</v>
      </c>
      <c r="F27" s="2"/>
      <c r="G27" s="2"/>
      <c r="H27" s="2">
        <v>2.1248424999999997</v>
      </c>
      <c r="I27" s="2">
        <v>22.715857499999998</v>
      </c>
      <c r="J27" s="2">
        <v>19.148613299999997</v>
      </c>
      <c r="K27" s="2"/>
      <c r="L27" s="2">
        <v>2.1644950000000001</v>
      </c>
      <c r="M27" s="2"/>
      <c r="N27" s="2">
        <v>41.62744</v>
      </c>
      <c r="O27" s="2">
        <v>7.4158470000000003</v>
      </c>
      <c r="P27" s="2"/>
      <c r="Q27" s="2"/>
    </row>
    <row r="28" spans="1:17" x14ac:dyDescent="0.15">
      <c r="B28" s="4" t="s">
        <v>118</v>
      </c>
      <c r="D28" s="2"/>
      <c r="E28" s="2"/>
      <c r="F28" s="2"/>
      <c r="G28" s="2"/>
      <c r="H28" s="2"/>
      <c r="I28" s="2"/>
      <c r="J28" s="2"/>
      <c r="K28" s="2">
        <v>2.1248424999999997</v>
      </c>
      <c r="L28" s="2">
        <v>1.2523434</v>
      </c>
      <c r="M28" s="2"/>
      <c r="N28" s="2"/>
      <c r="O28" s="2"/>
      <c r="P28" s="2">
        <v>3.2785348999999999</v>
      </c>
      <c r="Q28" s="2"/>
    </row>
    <row r="29" spans="1:17" x14ac:dyDescent="0.15">
      <c r="B29" s="4" t="s">
        <v>23</v>
      </c>
      <c r="C29" s="1" t="s">
        <v>2</v>
      </c>
      <c r="D29" s="2"/>
      <c r="E29" s="2">
        <v>1.9376684</v>
      </c>
      <c r="F29" s="2"/>
      <c r="G29" s="2"/>
      <c r="H29" s="2"/>
      <c r="I29" s="2">
        <v>45.795313</v>
      </c>
      <c r="J29" s="2"/>
      <c r="K29" s="2">
        <v>4.2496849999999995</v>
      </c>
      <c r="L29" s="2"/>
      <c r="M29" s="2">
        <v>0.23566999999999999</v>
      </c>
      <c r="N29" s="2"/>
      <c r="O29" s="2">
        <v>75.783243999999996</v>
      </c>
      <c r="P29" s="2"/>
      <c r="Q29" s="2">
        <v>1.3389645999999999</v>
      </c>
    </row>
    <row r="30" spans="1:17" x14ac:dyDescent="0.15">
      <c r="B30" s="4" t="s">
        <v>119</v>
      </c>
      <c r="C30" s="1" t="s">
        <v>120</v>
      </c>
      <c r="D30" s="2"/>
      <c r="E30" s="2"/>
      <c r="F30" s="2"/>
      <c r="G30" s="2"/>
      <c r="H30" s="2"/>
      <c r="I30" s="2">
        <v>156.89791</v>
      </c>
      <c r="J30" s="2"/>
      <c r="K30" s="2"/>
      <c r="L30" s="2"/>
      <c r="M30" s="2"/>
      <c r="N30" s="2"/>
      <c r="O30" s="2"/>
      <c r="P30" s="2"/>
      <c r="Q30" s="2"/>
    </row>
    <row r="31" spans="1:17" x14ac:dyDescent="0.15">
      <c r="B31" s="4" t="s">
        <v>121</v>
      </c>
      <c r="C31" s="1" t="s">
        <v>120</v>
      </c>
      <c r="D31" s="2"/>
      <c r="E31" s="2">
        <v>5.1659410000000001</v>
      </c>
      <c r="F31" s="2"/>
      <c r="G31" s="2"/>
      <c r="H31" s="2"/>
      <c r="I31" s="2"/>
      <c r="J31" s="2"/>
      <c r="K31" s="2"/>
      <c r="L31" s="2">
        <v>0.78858700000000004</v>
      </c>
      <c r="M31" s="2"/>
      <c r="N31" s="2"/>
      <c r="O31" s="2">
        <v>44.712235</v>
      </c>
      <c r="P31" s="2"/>
      <c r="Q31" s="2"/>
    </row>
    <row r="32" spans="1:17" x14ac:dyDescent="0.15">
      <c r="B32" s="4" t="s">
        <v>121</v>
      </c>
      <c r="C32" s="1" t="s">
        <v>122</v>
      </c>
      <c r="D32" s="2">
        <v>51.629573000000001</v>
      </c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</row>
    <row r="33" spans="2:17" x14ac:dyDescent="0.15">
      <c r="B33" s="4" t="s">
        <v>24</v>
      </c>
      <c r="C33" s="1" t="s">
        <v>120</v>
      </c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>
        <v>62.479755849999997</v>
      </c>
      <c r="P33" s="2"/>
      <c r="Q33" s="2"/>
    </row>
    <row r="34" spans="2:17" x14ac:dyDescent="0.15">
      <c r="B34" s="4" t="s">
        <v>25</v>
      </c>
      <c r="C34" s="1" t="s">
        <v>2</v>
      </c>
      <c r="D34" s="2"/>
      <c r="E34" s="2"/>
      <c r="F34" s="2"/>
      <c r="G34" s="2"/>
      <c r="H34" s="2"/>
      <c r="I34" s="2">
        <v>2.296284</v>
      </c>
      <c r="J34" s="2">
        <v>2.2359175000000002</v>
      </c>
      <c r="K34" s="2"/>
      <c r="L34" s="2"/>
      <c r="M34" s="2"/>
      <c r="N34" s="2"/>
      <c r="O34" s="2">
        <v>58.449779999999997</v>
      </c>
      <c r="P34" s="2"/>
      <c r="Q34" s="2">
        <v>144.47816470000001</v>
      </c>
    </row>
    <row r="35" spans="2:17" x14ac:dyDescent="0.15">
      <c r="B35" s="4" t="s">
        <v>123</v>
      </c>
      <c r="C35" s="1" t="s">
        <v>120</v>
      </c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>
        <v>11.135814999999999</v>
      </c>
    </row>
    <row r="36" spans="2:17" x14ac:dyDescent="0.15">
      <c r="B36" s="4" t="s">
        <v>123</v>
      </c>
      <c r="C36" s="1" t="s">
        <v>2</v>
      </c>
      <c r="D36" s="2"/>
      <c r="E36" s="2">
        <v>0.53824099999999997</v>
      </c>
      <c r="F36" s="2"/>
      <c r="G36" s="2"/>
      <c r="H36" s="2"/>
      <c r="I36" s="2"/>
      <c r="J36" s="2"/>
      <c r="K36" s="2"/>
      <c r="L36" s="2">
        <v>0.58860999999999997</v>
      </c>
      <c r="M36" s="2"/>
      <c r="N36" s="2">
        <v>0.13356399999999999</v>
      </c>
      <c r="O36" s="2"/>
      <c r="P36" s="2">
        <v>0.92335299999999998</v>
      </c>
      <c r="Q36" s="2"/>
    </row>
    <row r="37" spans="2:17" x14ac:dyDescent="0.15">
      <c r="B37" s="4" t="s">
        <v>123</v>
      </c>
      <c r="C37" s="1" t="s">
        <v>21</v>
      </c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>
        <v>4.7789849999999996</v>
      </c>
      <c r="P37" s="2"/>
      <c r="Q37" s="2"/>
    </row>
    <row r="38" spans="2:17" x14ac:dyDescent="0.15">
      <c r="B38" s="4" t="s">
        <v>26</v>
      </c>
      <c r="C38" s="1" t="s">
        <v>21</v>
      </c>
      <c r="D38" s="2"/>
      <c r="E38" s="2">
        <v>533.72392400000001</v>
      </c>
      <c r="F38" s="2"/>
      <c r="G38" s="2">
        <v>0.29643000000000003</v>
      </c>
      <c r="H38" s="2">
        <v>1.4719755000000001</v>
      </c>
      <c r="I38" s="2">
        <v>2.3865689999999997</v>
      </c>
      <c r="J38" s="2">
        <v>7.1275225999999998</v>
      </c>
      <c r="K38" s="2"/>
      <c r="L38" s="2">
        <v>2.5647994000000001</v>
      </c>
      <c r="M38" s="2">
        <v>6.3158943000000001</v>
      </c>
      <c r="N38" s="2"/>
      <c r="O38" s="2"/>
      <c r="P38" s="2">
        <v>1.8325956999999999</v>
      </c>
      <c r="Q38" s="2">
        <v>51.884877899999999</v>
      </c>
    </row>
    <row r="39" spans="2:17" x14ac:dyDescent="0.15">
      <c r="B39" s="4" t="s">
        <v>124</v>
      </c>
      <c r="C39" s="1" t="s">
        <v>21</v>
      </c>
      <c r="D39" s="2">
        <v>4129.9783989999996</v>
      </c>
      <c r="E39" s="2"/>
      <c r="F39" s="2"/>
      <c r="G39" s="2"/>
      <c r="H39" s="2"/>
      <c r="I39" s="2"/>
      <c r="J39" s="2"/>
      <c r="K39" s="2">
        <v>32.668194</v>
      </c>
      <c r="L39" s="2"/>
      <c r="M39" s="2"/>
      <c r="N39" s="2"/>
      <c r="O39" s="2"/>
      <c r="P39" s="2"/>
      <c r="Q39" s="2"/>
    </row>
    <row r="40" spans="2:17" x14ac:dyDescent="0.15">
      <c r="B40" s="4" t="s">
        <v>27</v>
      </c>
      <c r="C40" s="1" t="s">
        <v>122</v>
      </c>
      <c r="D40" s="2">
        <v>5176.5982690000001</v>
      </c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</row>
    <row r="41" spans="2:17" x14ac:dyDescent="0.15">
      <c r="B41" s="4" t="s">
        <v>28</v>
      </c>
      <c r="C41" s="1" t="s">
        <v>122</v>
      </c>
      <c r="D41" s="2">
        <v>625.32973809999999</v>
      </c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</row>
    <row r="42" spans="2:17" x14ac:dyDescent="0.15">
      <c r="B42" s="4" t="s">
        <v>28</v>
      </c>
      <c r="D42" s="2"/>
      <c r="E42" s="2"/>
      <c r="F42" s="2"/>
      <c r="G42" s="2"/>
      <c r="H42" s="2"/>
      <c r="I42" s="2">
        <v>26.469219899999999</v>
      </c>
      <c r="J42" s="2"/>
      <c r="K42" s="2">
        <v>17.998778999999999</v>
      </c>
      <c r="L42" s="2"/>
      <c r="M42" s="2">
        <v>16.759536000000001</v>
      </c>
      <c r="N42" s="2"/>
      <c r="O42" s="2"/>
      <c r="P42" s="2"/>
      <c r="Q42" s="2"/>
    </row>
    <row r="43" spans="2:17" x14ac:dyDescent="0.15">
      <c r="B43" s="4" t="s">
        <v>29</v>
      </c>
      <c r="C43" s="1" t="s">
        <v>2</v>
      </c>
      <c r="D43" s="2"/>
      <c r="E43" s="2"/>
      <c r="F43" s="2"/>
      <c r="G43" s="2"/>
      <c r="H43" s="2">
        <v>0.96421699999999999</v>
      </c>
      <c r="I43" s="2"/>
      <c r="J43" s="2"/>
      <c r="K43" s="2"/>
      <c r="L43" s="2"/>
      <c r="M43" s="2"/>
      <c r="N43" s="2"/>
      <c r="O43" s="2"/>
      <c r="P43" s="2"/>
      <c r="Q43" s="2"/>
    </row>
    <row r="44" spans="2:17" x14ac:dyDescent="0.15">
      <c r="B44" s="4" t="s">
        <v>125</v>
      </c>
      <c r="C44" s="1" t="s">
        <v>2</v>
      </c>
      <c r="D44" s="2"/>
      <c r="E44" s="2"/>
      <c r="F44" s="2"/>
      <c r="G44" s="2"/>
      <c r="H44" s="2">
        <v>0.1272692</v>
      </c>
      <c r="I44" s="2"/>
      <c r="J44" s="2"/>
      <c r="K44" s="2"/>
      <c r="L44" s="2"/>
      <c r="M44" s="2"/>
      <c r="N44" s="2"/>
      <c r="O44" s="2">
        <v>1.94747</v>
      </c>
      <c r="P44" s="2"/>
      <c r="Q44" s="2"/>
    </row>
    <row r="45" spans="2:17" x14ac:dyDescent="0.15">
      <c r="B45" s="4" t="s">
        <v>126</v>
      </c>
      <c r="C45" s="1" t="s">
        <v>2</v>
      </c>
      <c r="D45" s="2"/>
      <c r="E45" s="2"/>
      <c r="F45" s="2"/>
      <c r="G45" s="2"/>
      <c r="H45" s="2"/>
      <c r="I45" s="2"/>
      <c r="J45" s="2"/>
      <c r="K45" s="2"/>
      <c r="L45" s="2"/>
      <c r="M45" s="2">
        <v>0.11634700000000001</v>
      </c>
      <c r="N45" s="2"/>
      <c r="O45" s="2"/>
      <c r="P45" s="2"/>
      <c r="Q45" s="2"/>
    </row>
    <row r="46" spans="2:17" x14ac:dyDescent="0.15">
      <c r="B46" s="4" t="s">
        <v>127</v>
      </c>
      <c r="D46" s="2"/>
      <c r="E46" s="2"/>
      <c r="F46" s="2"/>
      <c r="G46" s="2"/>
      <c r="H46" s="2"/>
      <c r="I46" s="2">
        <v>2.8258811000000001</v>
      </c>
      <c r="J46" s="2"/>
      <c r="K46" s="2"/>
      <c r="L46" s="2"/>
      <c r="M46" s="2"/>
      <c r="N46" s="2"/>
      <c r="O46" s="2"/>
      <c r="P46" s="2"/>
      <c r="Q46" s="2"/>
    </row>
    <row r="47" spans="2:17" x14ac:dyDescent="0.15">
      <c r="B47" s="4" t="s">
        <v>128</v>
      </c>
      <c r="D47" s="2">
        <v>2.2154335000000001</v>
      </c>
      <c r="E47" s="2"/>
      <c r="F47" s="2"/>
      <c r="G47" s="2"/>
      <c r="H47" s="2"/>
      <c r="I47" s="2"/>
      <c r="J47" s="2"/>
      <c r="K47" s="2"/>
      <c r="L47" s="2">
        <v>0.91687300000000005</v>
      </c>
      <c r="M47" s="2"/>
      <c r="N47" s="2"/>
      <c r="O47" s="2"/>
      <c r="P47" s="2"/>
      <c r="Q47" s="2">
        <v>5.1138820000000003</v>
      </c>
    </row>
    <row r="48" spans="2:17" x14ac:dyDescent="0.15">
      <c r="B48" s="4" t="s">
        <v>129</v>
      </c>
      <c r="C48" s="1" t="s">
        <v>120</v>
      </c>
      <c r="D48" s="2"/>
      <c r="E48" s="2"/>
      <c r="F48" s="2"/>
      <c r="G48" s="2"/>
      <c r="H48" s="2"/>
      <c r="I48" s="2"/>
      <c r="J48" s="2"/>
      <c r="K48" s="2">
        <v>9.3847210000000008</v>
      </c>
      <c r="L48" s="2"/>
      <c r="M48" s="2"/>
      <c r="N48" s="2"/>
      <c r="O48" s="2"/>
      <c r="P48" s="2"/>
      <c r="Q48" s="2"/>
    </row>
    <row r="49" spans="1:17" x14ac:dyDescent="0.15">
      <c r="B49" s="4" t="s">
        <v>130</v>
      </c>
      <c r="C49" s="1" t="s">
        <v>2</v>
      </c>
      <c r="D49" s="2">
        <v>68.943566000000004</v>
      </c>
      <c r="E49" s="2">
        <v>6.6146121999999998</v>
      </c>
      <c r="F49" s="2"/>
      <c r="G49" s="2"/>
      <c r="H49" s="2">
        <v>6.8935250000000003</v>
      </c>
      <c r="I49" s="2"/>
      <c r="J49" s="2">
        <v>5.9271900000000004</v>
      </c>
      <c r="K49" s="2"/>
      <c r="L49" s="2"/>
      <c r="M49" s="2"/>
      <c r="N49" s="2"/>
      <c r="O49" s="2">
        <v>183.774799</v>
      </c>
      <c r="P49" s="2">
        <v>1.6635660000000001</v>
      </c>
      <c r="Q49" s="2"/>
    </row>
    <row r="50" spans="1:17" x14ac:dyDescent="0.15">
      <c r="B50" s="4" t="s">
        <v>30</v>
      </c>
      <c r="C50" s="1" t="s">
        <v>2</v>
      </c>
      <c r="D50" s="2"/>
      <c r="E50" s="2"/>
      <c r="F50" s="2"/>
      <c r="G50" s="2"/>
      <c r="H50" s="2"/>
      <c r="I50" s="2"/>
      <c r="J50" s="2"/>
      <c r="K50" s="2">
        <v>137.84915670000001</v>
      </c>
      <c r="L50" s="2"/>
      <c r="M50" s="2"/>
      <c r="N50" s="2"/>
      <c r="O50" s="2"/>
      <c r="P50" s="2"/>
      <c r="Q50" s="2"/>
    </row>
    <row r="51" spans="1:17" x14ac:dyDescent="0.15">
      <c r="B51" s="4" t="s">
        <v>31</v>
      </c>
      <c r="D51" s="2">
        <v>86.822197000000003</v>
      </c>
      <c r="E51" s="2"/>
      <c r="F51" s="2"/>
      <c r="G51" s="2"/>
      <c r="H51" s="2">
        <v>0.94538670000000002</v>
      </c>
      <c r="I51" s="2"/>
      <c r="J51" s="2"/>
      <c r="K51" s="2"/>
      <c r="L51" s="2"/>
      <c r="M51" s="2"/>
      <c r="N51" s="2"/>
      <c r="O51" s="2">
        <v>16.239961999999998</v>
      </c>
      <c r="P51" s="2"/>
      <c r="Q51" s="2">
        <v>185.11185459999999</v>
      </c>
    </row>
    <row r="52" spans="1:17" x14ac:dyDescent="0.15">
      <c r="B52" s="4" t="s">
        <v>32</v>
      </c>
      <c r="D52" s="2">
        <v>18.115938</v>
      </c>
      <c r="E52" s="2">
        <v>8.6895115999999994</v>
      </c>
      <c r="F52" s="2"/>
      <c r="G52" s="2"/>
      <c r="H52" s="2"/>
      <c r="I52" s="2"/>
      <c r="J52" s="2"/>
      <c r="K52" s="2"/>
      <c r="L52" s="2">
        <v>9.6179976000000007</v>
      </c>
      <c r="M52" s="2"/>
      <c r="N52" s="2">
        <v>73.237778500000005</v>
      </c>
      <c r="O52" s="2">
        <v>987.19980999999996</v>
      </c>
      <c r="P52" s="2">
        <v>8.5395386999999996</v>
      </c>
      <c r="Q52" s="2"/>
    </row>
    <row r="53" spans="1:17" x14ac:dyDescent="0.15">
      <c r="B53" s="4" t="s">
        <v>131</v>
      </c>
      <c r="D53" s="2"/>
      <c r="E53" s="2"/>
      <c r="F53" s="2"/>
      <c r="G53" s="2"/>
      <c r="H53" s="2">
        <v>77.349467000000004</v>
      </c>
      <c r="I53" s="2">
        <v>1.5187257000000001</v>
      </c>
      <c r="J53" s="2"/>
      <c r="K53" s="2"/>
      <c r="L53" s="2"/>
      <c r="M53" s="2"/>
      <c r="N53" s="2"/>
      <c r="O53" s="2">
        <v>24.827156500000001</v>
      </c>
      <c r="P53" s="2"/>
      <c r="Q53" s="2">
        <v>1.3532313</v>
      </c>
    </row>
    <row r="54" spans="1:17" x14ac:dyDescent="0.15">
      <c r="B54" s="4" t="s">
        <v>132</v>
      </c>
      <c r="C54" s="1" t="s">
        <v>2</v>
      </c>
      <c r="D54" s="2"/>
      <c r="E54" s="2">
        <v>24.855972000000001</v>
      </c>
      <c r="F54" s="2">
        <v>5.8578311999999997</v>
      </c>
      <c r="G54" s="2"/>
      <c r="H54" s="2">
        <v>9.4171750999999997</v>
      </c>
      <c r="I54" s="2"/>
      <c r="J54" s="2">
        <v>0.5782545</v>
      </c>
      <c r="K54" s="2"/>
      <c r="L54" s="2">
        <v>4.1593249999999999</v>
      </c>
      <c r="M54" s="2"/>
      <c r="N54" s="2"/>
      <c r="O54" s="2"/>
      <c r="P54" s="2">
        <v>3.388328</v>
      </c>
      <c r="Q54" s="2">
        <v>436.21457909999998</v>
      </c>
    </row>
    <row r="55" spans="1:17" x14ac:dyDescent="0.15">
      <c r="B55" s="4" t="s">
        <v>132</v>
      </c>
      <c r="C55" s="1" t="s">
        <v>21</v>
      </c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>
        <v>218.1979</v>
      </c>
      <c r="P55" s="2"/>
      <c r="Q55" s="2"/>
    </row>
    <row r="56" spans="1:17" x14ac:dyDescent="0.15">
      <c r="B56" s="4" t="s">
        <v>133</v>
      </c>
      <c r="C56" s="1" t="s">
        <v>2</v>
      </c>
      <c r="D56" s="2"/>
      <c r="E56" s="2">
        <v>714.36194999999998</v>
      </c>
      <c r="F56" s="2"/>
      <c r="G56" s="2"/>
      <c r="H56" s="2">
        <v>244.4165825</v>
      </c>
      <c r="I56" s="2"/>
      <c r="J56" s="2"/>
      <c r="K56" s="2"/>
      <c r="L56" s="2"/>
      <c r="M56" s="2">
        <v>59.438311900000002</v>
      </c>
      <c r="N56" s="2"/>
      <c r="O56" s="2"/>
      <c r="P56" s="2">
        <v>21.8966876</v>
      </c>
      <c r="Q56" s="2"/>
    </row>
    <row r="57" spans="1:17" x14ac:dyDescent="0.15">
      <c r="B57" s="4" t="s">
        <v>33</v>
      </c>
      <c r="C57" s="1" t="s">
        <v>2</v>
      </c>
      <c r="D57" s="2"/>
      <c r="E57" s="2"/>
      <c r="F57" s="2"/>
      <c r="G57" s="2"/>
      <c r="H57" s="2"/>
      <c r="I57" s="2"/>
      <c r="J57" s="2"/>
      <c r="K57" s="2"/>
      <c r="L57" s="2">
        <v>0.24449899999999999</v>
      </c>
      <c r="M57" s="2"/>
      <c r="N57" s="2">
        <v>4.1959144000000004</v>
      </c>
      <c r="O57" s="2"/>
      <c r="P57" s="2"/>
      <c r="Q57" s="2">
        <v>0.37546299999999999</v>
      </c>
    </row>
    <row r="58" spans="1:17" x14ac:dyDescent="0.15">
      <c r="B58" s="4" t="s">
        <v>134</v>
      </c>
      <c r="C58" s="1" t="s">
        <v>2</v>
      </c>
      <c r="D58" s="2"/>
      <c r="E58" s="2"/>
      <c r="F58" s="2"/>
      <c r="G58" s="2"/>
      <c r="H58" s="2"/>
      <c r="I58" s="2">
        <v>4.6917777000000003</v>
      </c>
      <c r="J58" s="2"/>
      <c r="K58" s="2"/>
      <c r="L58" s="2"/>
      <c r="M58" s="2"/>
      <c r="N58" s="2"/>
      <c r="O58" s="2"/>
      <c r="P58" s="2"/>
      <c r="Q58" s="2"/>
    </row>
    <row r="59" spans="1:17" x14ac:dyDescent="0.15">
      <c r="B59" s="4" t="s">
        <v>34</v>
      </c>
      <c r="C59" s="1" t="s">
        <v>2</v>
      </c>
      <c r="D59" s="2">
        <v>46.378451900000002</v>
      </c>
      <c r="E59" s="2">
        <v>15.513472</v>
      </c>
      <c r="F59" s="2"/>
      <c r="G59" s="2"/>
      <c r="H59" s="2">
        <v>1.9812989999999999</v>
      </c>
      <c r="I59" s="2"/>
      <c r="J59" s="2"/>
      <c r="K59" s="2"/>
      <c r="L59" s="2">
        <v>7.3192786999999999</v>
      </c>
      <c r="M59" s="2"/>
      <c r="N59" s="2"/>
      <c r="O59" s="2">
        <v>41.886993750000002</v>
      </c>
      <c r="P59" s="2">
        <v>14.4194823</v>
      </c>
      <c r="Q59" s="2">
        <v>11.1887229</v>
      </c>
    </row>
    <row r="60" spans="1:17" x14ac:dyDescent="0.15">
      <c r="B60" s="4" t="s">
        <v>135</v>
      </c>
      <c r="C60" s="1" t="s">
        <v>2</v>
      </c>
      <c r="D60" s="2"/>
      <c r="E60" s="2"/>
      <c r="F60" s="2"/>
      <c r="G60" s="2"/>
      <c r="H60" s="2"/>
      <c r="I60" s="2"/>
      <c r="J60" s="2"/>
      <c r="K60" s="2"/>
      <c r="L60" s="2"/>
      <c r="M60" s="2">
        <v>2.378873</v>
      </c>
      <c r="N60" s="2"/>
      <c r="O60" s="2"/>
      <c r="P60" s="2"/>
      <c r="Q60" s="2"/>
    </row>
    <row r="61" spans="1:17" x14ac:dyDescent="0.15">
      <c r="B61" s="4" t="s">
        <v>136</v>
      </c>
      <c r="C61" s="1" t="s">
        <v>2</v>
      </c>
      <c r="D61" s="2"/>
      <c r="E61" s="2"/>
      <c r="F61" s="2"/>
      <c r="G61" s="2"/>
      <c r="H61" s="2">
        <v>1.4544409999999999</v>
      </c>
      <c r="I61" s="2"/>
      <c r="J61" s="2"/>
      <c r="K61" s="2"/>
      <c r="L61" s="2"/>
      <c r="M61" s="2"/>
      <c r="N61" s="2"/>
      <c r="O61" s="2">
        <v>64.442336650000001</v>
      </c>
      <c r="P61" s="2"/>
      <c r="Q61" s="2"/>
    </row>
    <row r="62" spans="1:17" x14ac:dyDescent="0.15">
      <c r="B62" s="4" t="s">
        <v>137</v>
      </c>
      <c r="C62" s="1" t="s">
        <v>2</v>
      </c>
      <c r="D62" s="2"/>
      <c r="E62" s="2"/>
      <c r="F62" s="2"/>
      <c r="G62" s="2"/>
      <c r="H62" s="2"/>
      <c r="I62" s="2"/>
      <c r="J62" s="2"/>
      <c r="K62" s="2"/>
      <c r="L62" s="2"/>
      <c r="M62" s="2">
        <v>4.9755240999999995</v>
      </c>
      <c r="N62" s="2"/>
      <c r="O62" s="2"/>
      <c r="P62" s="2"/>
      <c r="Q62" s="2"/>
    </row>
    <row r="63" spans="1:17" x14ac:dyDescent="0.15">
      <c r="A63" s="6" t="s">
        <v>138</v>
      </c>
      <c r="B63" s="7"/>
      <c r="C63" s="6"/>
      <c r="D63" s="8">
        <v>1796.62942</v>
      </c>
      <c r="E63" s="8">
        <v>334.76177899999999</v>
      </c>
      <c r="F63" s="8">
        <v>142.247882</v>
      </c>
      <c r="G63" s="8">
        <v>0.92368600000000001</v>
      </c>
      <c r="H63" s="8">
        <v>2527.5935723999996</v>
      </c>
      <c r="I63" s="8">
        <v>771.18124599999999</v>
      </c>
      <c r="J63" s="8">
        <v>1413.2359710000001</v>
      </c>
      <c r="K63" s="8">
        <v>28.1334923</v>
      </c>
      <c r="L63" s="8">
        <v>32.991982</v>
      </c>
      <c r="M63" s="8">
        <v>481.61155940000009</v>
      </c>
      <c r="N63" s="8">
        <v>128.4761523</v>
      </c>
      <c r="O63" s="8">
        <v>14477.876123</v>
      </c>
      <c r="P63" s="8">
        <v>6.9564566000000001</v>
      </c>
      <c r="Q63" s="8">
        <v>1726.8767517000001</v>
      </c>
    </row>
    <row r="64" spans="1:17" x14ac:dyDescent="0.15">
      <c r="A64" s="1" t="s">
        <v>139</v>
      </c>
      <c r="B64" s="4" t="s">
        <v>39</v>
      </c>
      <c r="D64" s="2"/>
      <c r="E64" s="2"/>
      <c r="F64" s="2"/>
      <c r="G64" s="2"/>
      <c r="H64" s="2"/>
      <c r="I64" s="2">
        <v>3.1226859999999999</v>
      </c>
      <c r="J64" s="2">
        <v>0.55375370000000002</v>
      </c>
      <c r="K64" s="2"/>
      <c r="L64" s="2"/>
      <c r="M64" s="2"/>
      <c r="N64" s="2"/>
      <c r="O64" s="2"/>
      <c r="P64" s="2"/>
      <c r="Q64" s="2"/>
    </row>
    <row r="65" spans="2:17" x14ac:dyDescent="0.15">
      <c r="B65" s="4" t="s">
        <v>140</v>
      </c>
      <c r="D65" s="2"/>
      <c r="E65" s="2"/>
      <c r="F65" s="2"/>
      <c r="G65" s="2"/>
      <c r="H65" s="2"/>
      <c r="I65" s="2"/>
      <c r="J65" s="2"/>
      <c r="K65" s="2"/>
      <c r="L65" s="2">
        <v>0.28856999999999999</v>
      </c>
      <c r="M65" s="2"/>
      <c r="N65" s="2"/>
      <c r="O65" s="2"/>
      <c r="P65" s="2"/>
      <c r="Q65" s="2"/>
    </row>
    <row r="66" spans="2:17" x14ac:dyDescent="0.15">
      <c r="B66" s="4" t="s">
        <v>40</v>
      </c>
      <c r="D66" s="2"/>
      <c r="E66" s="2"/>
      <c r="F66" s="2"/>
      <c r="G66" s="2"/>
      <c r="H66" s="2"/>
      <c r="I66" s="2"/>
      <c r="J66" s="2"/>
      <c r="K66" s="2"/>
      <c r="L66" s="2">
        <v>2.1897834</v>
      </c>
      <c r="M66" s="2"/>
      <c r="N66" s="2"/>
      <c r="O66" s="2">
        <v>17.4123895</v>
      </c>
      <c r="P66" s="2"/>
      <c r="Q66" s="2"/>
    </row>
    <row r="67" spans="2:17" x14ac:dyDescent="0.15">
      <c r="B67" s="4" t="s">
        <v>41</v>
      </c>
      <c r="D67" s="2"/>
      <c r="E67" s="2"/>
      <c r="F67" s="2"/>
      <c r="G67" s="2"/>
      <c r="H67" s="2"/>
      <c r="I67" s="2"/>
      <c r="J67" s="2">
        <v>6.7282970999999998</v>
      </c>
      <c r="K67" s="2"/>
      <c r="L67" s="2"/>
      <c r="M67" s="2"/>
      <c r="N67" s="2"/>
      <c r="O67" s="2"/>
      <c r="P67" s="2"/>
      <c r="Q67" s="2"/>
    </row>
    <row r="68" spans="2:17" x14ac:dyDescent="0.15">
      <c r="B68" s="4" t="s">
        <v>42</v>
      </c>
      <c r="C68" s="1" t="s">
        <v>2</v>
      </c>
      <c r="D68" s="2"/>
      <c r="E68" s="2"/>
      <c r="F68" s="2"/>
      <c r="G68" s="2"/>
      <c r="H68" s="2"/>
      <c r="I68" s="2"/>
      <c r="J68" s="2"/>
      <c r="K68" s="2"/>
      <c r="L68" s="2">
        <v>255.598634</v>
      </c>
      <c r="M68" s="2"/>
      <c r="N68" s="2">
        <v>36.264163400000001</v>
      </c>
      <c r="O68" s="2">
        <v>349.95896499999998</v>
      </c>
      <c r="P68" s="2">
        <v>56.338569999999997</v>
      </c>
      <c r="Q68" s="2"/>
    </row>
    <row r="69" spans="2:17" x14ac:dyDescent="0.15">
      <c r="B69" s="4" t="s">
        <v>141</v>
      </c>
      <c r="D69" s="2"/>
      <c r="E69" s="2"/>
      <c r="F69" s="2">
        <v>44.963779000000002</v>
      </c>
      <c r="G69" s="2">
        <v>16.566281</v>
      </c>
      <c r="H69" s="2">
        <v>161.839326</v>
      </c>
      <c r="I69" s="2"/>
      <c r="J69" s="2"/>
      <c r="K69" s="2"/>
      <c r="L69" s="2"/>
      <c r="M69" s="2">
        <v>19.237856800000003</v>
      </c>
      <c r="N69" s="2"/>
      <c r="O69" s="2"/>
      <c r="P69" s="2"/>
      <c r="Q69" s="2"/>
    </row>
    <row r="70" spans="2:17" x14ac:dyDescent="0.15">
      <c r="B70" s="4" t="s">
        <v>142</v>
      </c>
      <c r="C70" s="1" t="s">
        <v>2</v>
      </c>
      <c r="D70" s="2"/>
      <c r="E70" s="2"/>
      <c r="F70" s="2"/>
      <c r="G70" s="2"/>
      <c r="H70" s="2"/>
      <c r="I70" s="2"/>
      <c r="J70" s="2"/>
      <c r="K70" s="2"/>
      <c r="L70" s="2">
        <v>54.982886199999996</v>
      </c>
      <c r="M70" s="2"/>
      <c r="N70" s="2"/>
      <c r="O70" s="2"/>
      <c r="P70" s="2"/>
      <c r="Q70" s="2"/>
    </row>
    <row r="71" spans="2:17" x14ac:dyDescent="0.15">
      <c r="B71" s="4" t="s">
        <v>143</v>
      </c>
      <c r="C71" s="1" t="s">
        <v>2</v>
      </c>
      <c r="D71" s="2"/>
      <c r="E71" s="2"/>
      <c r="F71" s="2">
        <v>18.328530000000001</v>
      </c>
      <c r="G71" s="2"/>
      <c r="H71" s="2"/>
      <c r="I71" s="2"/>
      <c r="J71" s="2"/>
      <c r="K71" s="2"/>
      <c r="L71" s="2"/>
      <c r="M71" s="2"/>
      <c r="N71" s="2">
        <v>14.834479999999999</v>
      </c>
      <c r="O71" s="2">
        <v>3.2467171000000001</v>
      </c>
      <c r="P71" s="2">
        <v>2.5944729999999998</v>
      </c>
      <c r="Q71" s="2">
        <v>12.467269999999999</v>
      </c>
    </row>
    <row r="72" spans="2:17" x14ac:dyDescent="0.15">
      <c r="B72" s="4" t="s">
        <v>144</v>
      </c>
      <c r="C72" s="1" t="s">
        <v>2</v>
      </c>
      <c r="D72" s="2"/>
      <c r="E72" s="2"/>
      <c r="F72" s="2"/>
      <c r="G72" s="2"/>
      <c r="H72" s="2"/>
      <c r="I72" s="2"/>
      <c r="J72" s="2"/>
      <c r="K72" s="2"/>
      <c r="L72" s="2">
        <v>2.7513985000000001</v>
      </c>
      <c r="M72" s="2"/>
      <c r="N72" s="2"/>
      <c r="O72" s="2"/>
      <c r="P72" s="2"/>
      <c r="Q72" s="2"/>
    </row>
    <row r="73" spans="2:17" x14ac:dyDescent="0.15">
      <c r="B73" s="4" t="s">
        <v>145</v>
      </c>
      <c r="D73" s="2"/>
      <c r="E73" s="2"/>
      <c r="F73" s="2"/>
      <c r="G73" s="2"/>
      <c r="H73" s="2"/>
      <c r="I73" s="2">
        <v>241.13813399999998</v>
      </c>
      <c r="J73" s="2">
        <v>2.9135789999999999</v>
      </c>
      <c r="K73" s="2">
        <v>25.574223699999997</v>
      </c>
      <c r="L73" s="2"/>
      <c r="M73" s="2">
        <v>11.5253733</v>
      </c>
      <c r="N73" s="2"/>
      <c r="O73" s="2"/>
      <c r="P73" s="2"/>
      <c r="Q73" s="2"/>
    </row>
    <row r="74" spans="2:17" x14ac:dyDescent="0.15">
      <c r="B74" s="4" t="s">
        <v>146</v>
      </c>
      <c r="D74" s="2"/>
      <c r="E74" s="2"/>
      <c r="F74" s="2"/>
      <c r="G74" s="2"/>
      <c r="H74" s="2"/>
      <c r="I74" s="2"/>
      <c r="J74" s="2"/>
      <c r="K74" s="2">
        <v>34.822848</v>
      </c>
      <c r="L74" s="2"/>
      <c r="M74" s="2"/>
      <c r="N74" s="2"/>
      <c r="O74" s="2"/>
      <c r="P74" s="2"/>
      <c r="Q74" s="2"/>
    </row>
    <row r="75" spans="2:17" x14ac:dyDescent="0.15">
      <c r="B75" s="4" t="s">
        <v>78</v>
      </c>
      <c r="D75" s="2">
        <v>13.972371000000001</v>
      </c>
      <c r="E75" s="2">
        <v>54.693247999999997</v>
      </c>
      <c r="F75" s="2"/>
      <c r="G75" s="2"/>
      <c r="H75" s="2"/>
      <c r="I75" s="2"/>
      <c r="J75" s="2"/>
      <c r="K75" s="2"/>
      <c r="L75" s="2"/>
      <c r="M75" s="2">
        <v>0.91383800000000004</v>
      </c>
      <c r="N75" s="2">
        <v>122.9446398</v>
      </c>
      <c r="O75" s="2">
        <v>55.697912199999998</v>
      </c>
      <c r="P75" s="2"/>
      <c r="Q75" s="2"/>
    </row>
    <row r="76" spans="2:17" x14ac:dyDescent="0.15">
      <c r="B76" s="4" t="s">
        <v>147</v>
      </c>
      <c r="D76" s="2">
        <v>223.76165499999999</v>
      </c>
      <c r="E76" s="2">
        <v>77.163722800000002</v>
      </c>
      <c r="F76" s="2"/>
      <c r="G76" s="2"/>
      <c r="H76" s="2">
        <v>5.6662466</v>
      </c>
      <c r="I76" s="2"/>
      <c r="J76" s="2"/>
      <c r="K76" s="2">
        <v>9.9493852</v>
      </c>
      <c r="L76" s="2">
        <v>39.388261999999997</v>
      </c>
      <c r="M76" s="2"/>
      <c r="N76" s="2"/>
      <c r="O76" s="2"/>
      <c r="P76" s="2">
        <v>16.828384000000003</v>
      </c>
      <c r="Q76" s="2"/>
    </row>
    <row r="77" spans="2:17" x14ac:dyDescent="0.15">
      <c r="B77" s="4" t="s">
        <v>148</v>
      </c>
      <c r="C77" s="1" t="s">
        <v>2</v>
      </c>
      <c r="D77" s="2">
        <v>7.1176450000000004</v>
      </c>
      <c r="E77" s="2"/>
      <c r="F77" s="2"/>
      <c r="G77" s="2"/>
      <c r="H77" s="2"/>
      <c r="I77" s="2"/>
      <c r="J77" s="2">
        <v>85.798441999999994</v>
      </c>
      <c r="K77" s="2"/>
      <c r="L77" s="2">
        <v>0.64818299999999995</v>
      </c>
      <c r="M77" s="2">
        <v>12.114240000000001</v>
      </c>
      <c r="N77" s="2"/>
      <c r="O77" s="2"/>
      <c r="P77" s="2">
        <v>1.75387</v>
      </c>
      <c r="Q77" s="2"/>
    </row>
    <row r="78" spans="2:17" x14ac:dyDescent="0.15">
      <c r="B78" s="4" t="s">
        <v>148</v>
      </c>
      <c r="C78" s="1" t="s">
        <v>21</v>
      </c>
      <c r="D78" s="2"/>
      <c r="E78" s="2">
        <v>1.9157850000000001</v>
      </c>
      <c r="F78" s="2"/>
      <c r="G78" s="2"/>
      <c r="H78" s="2"/>
      <c r="I78" s="2"/>
      <c r="J78" s="2"/>
      <c r="K78" s="2"/>
      <c r="L78" s="2"/>
      <c r="M78" s="2"/>
      <c r="N78" s="2"/>
      <c r="O78" s="2">
        <v>89.864677749999998</v>
      </c>
      <c r="P78" s="2"/>
      <c r="Q78" s="2"/>
    </row>
    <row r="79" spans="2:17" x14ac:dyDescent="0.15">
      <c r="B79" s="4" t="s">
        <v>43</v>
      </c>
      <c r="D79" s="2"/>
      <c r="E79" s="2"/>
      <c r="F79" s="2"/>
      <c r="G79" s="2"/>
      <c r="H79" s="2"/>
      <c r="I79" s="2"/>
      <c r="J79" s="2"/>
      <c r="K79" s="2">
        <v>22.664986599999999</v>
      </c>
      <c r="L79" s="2"/>
      <c r="M79" s="2"/>
      <c r="N79" s="2"/>
      <c r="O79" s="2"/>
      <c r="P79" s="2"/>
      <c r="Q79" s="2">
        <v>56.258335000000002</v>
      </c>
    </row>
    <row r="80" spans="2:17" x14ac:dyDescent="0.15">
      <c r="B80" s="4" t="s">
        <v>149</v>
      </c>
      <c r="C80" s="1" t="s">
        <v>2</v>
      </c>
      <c r="D80" s="2">
        <v>39.435564999999997</v>
      </c>
      <c r="E80" s="2"/>
      <c r="F80" s="2"/>
      <c r="G80" s="2"/>
      <c r="H80" s="2"/>
      <c r="I80" s="2"/>
      <c r="J80" s="2"/>
      <c r="K80" s="2"/>
      <c r="L80" s="2"/>
      <c r="M80" s="2"/>
      <c r="N80" s="2"/>
      <c r="O80" s="2">
        <v>12.932700000000001</v>
      </c>
      <c r="P80" s="2"/>
      <c r="Q80" s="2"/>
    </row>
    <row r="81" spans="2:17" x14ac:dyDescent="0.15">
      <c r="B81" s="4" t="s">
        <v>150</v>
      </c>
      <c r="D81" s="2"/>
      <c r="E81" s="2">
        <v>14.136799999999999</v>
      </c>
      <c r="F81" s="2"/>
      <c r="G81" s="2"/>
      <c r="H81" s="2">
        <v>114.115556</v>
      </c>
      <c r="I81" s="2">
        <v>753.9869291</v>
      </c>
      <c r="J81" s="2">
        <v>84.613810000000001</v>
      </c>
      <c r="K81" s="2"/>
      <c r="L81" s="2"/>
      <c r="M81" s="2">
        <v>81.915746799999994</v>
      </c>
      <c r="N81" s="2">
        <v>41.444147999999998</v>
      </c>
      <c r="O81" s="2">
        <v>413.64973800000001</v>
      </c>
      <c r="P81" s="2"/>
      <c r="Q81" s="2">
        <v>17.8473623</v>
      </c>
    </row>
    <row r="82" spans="2:17" x14ac:dyDescent="0.15">
      <c r="B82" s="4" t="s">
        <v>151</v>
      </c>
      <c r="D82" s="2"/>
      <c r="E82" s="2">
        <v>28.273599000000001</v>
      </c>
      <c r="F82" s="2"/>
      <c r="G82" s="2"/>
      <c r="H82" s="2"/>
      <c r="I82" s="2"/>
      <c r="J82" s="2"/>
      <c r="K82" s="2">
        <v>8.1163500000000006</v>
      </c>
      <c r="L82" s="2"/>
      <c r="M82" s="2"/>
      <c r="N82" s="2"/>
      <c r="O82" s="2">
        <v>6.8467333500000001</v>
      </c>
      <c r="P82" s="2"/>
      <c r="Q82" s="2">
        <v>17.975742</v>
      </c>
    </row>
    <row r="83" spans="2:17" x14ac:dyDescent="0.15">
      <c r="B83" s="4" t="s">
        <v>152</v>
      </c>
      <c r="C83" s="1" t="s">
        <v>2</v>
      </c>
      <c r="D83" s="2"/>
      <c r="E83" s="2"/>
      <c r="F83" s="2"/>
      <c r="G83" s="2"/>
      <c r="H83" s="2"/>
      <c r="I83" s="2">
        <v>23.772490999999999</v>
      </c>
      <c r="J83" s="2">
        <v>5.3558583999999998</v>
      </c>
      <c r="K83" s="2"/>
      <c r="L83" s="2"/>
      <c r="M83" s="2">
        <v>2.3566699999999998</v>
      </c>
      <c r="N83" s="2"/>
      <c r="O83" s="2"/>
      <c r="P83" s="2"/>
      <c r="Q83" s="2">
        <v>42.7193465</v>
      </c>
    </row>
    <row r="84" spans="2:17" x14ac:dyDescent="0.15">
      <c r="B84" s="4" t="s">
        <v>44</v>
      </c>
      <c r="C84" s="1" t="s">
        <v>120</v>
      </c>
      <c r="D84" s="2">
        <v>5.3698959999999998</v>
      </c>
      <c r="E84" s="2"/>
      <c r="F84" s="2"/>
      <c r="G84" s="2"/>
      <c r="H84" s="2"/>
      <c r="I84" s="2"/>
      <c r="J84" s="2"/>
      <c r="K84" s="2"/>
      <c r="L84" s="2"/>
      <c r="M84" s="2"/>
      <c r="N84" s="2">
        <v>4.1346185999999996</v>
      </c>
      <c r="O84" s="2">
        <v>67.483439849999996</v>
      </c>
      <c r="P84" s="2">
        <v>1.79264</v>
      </c>
      <c r="Q84" s="2"/>
    </row>
    <row r="85" spans="2:17" x14ac:dyDescent="0.15">
      <c r="B85" s="4" t="s">
        <v>45</v>
      </c>
      <c r="C85" s="1" t="s">
        <v>2</v>
      </c>
      <c r="D85" s="2"/>
      <c r="E85" s="2"/>
      <c r="F85" s="2"/>
      <c r="G85" s="2"/>
      <c r="H85" s="2"/>
      <c r="I85" s="2"/>
      <c r="J85" s="2"/>
      <c r="K85" s="2"/>
      <c r="L85" s="2"/>
      <c r="M85" s="2">
        <v>3.7526890000000002</v>
      </c>
      <c r="N85" s="2"/>
      <c r="O85" s="2"/>
      <c r="P85" s="2"/>
      <c r="Q85" s="2"/>
    </row>
    <row r="86" spans="2:17" x14ac:dyDescent="0.15">
      <c r="B86" s="4" t="s">
        <v>153</v>
      </c>
      <c r="C86" s="1" t="s">
        <v>2</v>
      </c>
      <c r="D86" s="2"/>
      <c r="E86" s="2"/>
      <c r="F86" s="2"/>
      <c r="G86" s="2"/>
      <c r="H86" s="2"/>
      <c r="I86" s="2"/>
      <c r="J86" s="2"/>
      <c r="K86" s="2">
        <v>11.332493299999999</v>
      </c>
      <c r="L86" s="2"/>
      <c r="M86" s="2"/>
      <c r="N86" s="2"/>
      <c r="O86" s="2"/>
      <c r="P86" s="2"/>
      <c r="Q86" s="2"/>
    </row>
    <row r="87" spans="2:17" x14ac:dyDescent="0.15">
      <c r="B87" s="4" t="s">
        <v>154</v>
      </c>
      <c r="C87" s="1" t="s">
        <v>2</v>
      </c>
      <c r="D87" s="2"/>
      <c r="E87" s="2"/>
      <c r="F87" s="2"/>
      <c r="G87" s="2"/>
      <c r="H87" s="2"/>
      <c r="I87" s="2"/>
      <c r="J87" s="2"/>
      <c r="K87" s="2"/>
      <c r="L87" s="2">
        <v>9.7382226000000003</v>
      </c>
      <c r="M87" s="2"/>
      <c r="N87" s="2"/>
      <c r="O87" s="2"/>
      <c r="P87" s="2"/>
      <c r="Q87" s="2"/>
    </row>
    <row r="88" spans="2:17" x14ac:dyDescent="0.15">
      <c r="B88" s="4" t="s">
        <v>155</v>
      </c>
      <c r="C88" s="1" t="s">
        <v>2</v>
      </c>
      <c r="D88" s="2"/>
      <c r="E88" s="2"/>
      <c r="F88" s="2"/>
      <c r="G88" s="2"/>
      <c r="H88" s="2"/>
      <c r="I88" s="2">
        <v>2.8174769999999998</v>
      </c>
      <c r="J88" s="2"/>
      <c r="K88" s="2"/>
      <c r="L88" s="2"/>
      <c r="M88" s="2"/>
      <c r="N88" s="2"/>
      <c r="O88" s="2">
        <v>127.14892949999999</v>
      </c>
      <c r="P88" s="2">
        <v>6.5576990000000004</v>
      </c>
      <c r="Q88" s="2"/>
    </row>
    <row r="89" spans="2:17" x14ac:dyDescent="0.15">
      <c r="B89" s="4" t="s">
        <v>156</v>
      </c>
      <c r="C89" s="1" t="s">
        <v>2</v>
      </c>
      <c r="D89" s="2"/>
      <c r="E89" s="2"/>
      <c r="F89" s="2">
        <v>6.4389165999999998</v>
      </c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</row>
    <row r="90" spans="2:17" x14ac:dyDescent="0.15">
      <c r="B90" s="4" t="s">
        <v>157</v>
      </c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>
        <v>1.8223935</v>
      </c>
      <c r="P90" s="2"/>
      <c r="Q90" s="2"/>
    </row>
    <row r="91" spans="2:17" x14ac:dyDescent="0.15">
      <c r="B91" s="4" t="s">
        <v>158</v>
      </c>
      <c r="C91" s="1" t="s">
        <v>2</v>
      </c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>
        <v>0.74374169999999995</v>
      </c>
      <c r="Q91" s="2"/>
    </row>
    <row r="92" spans="2:17" x14ac:dyDescent="0.15">
      <c r="B92" s="4" t="s">
        <v>159</v>
      </c>
      <c r="C92" s="1" t="s">
        <v>2</v>
      </c>
      <c r="D92" s="2"/>
      <c r="E92" s="2"/>
      <c r="F92" s="2"/>
      <c r="G92" s="2"/>
      <c r="H92" s="2">
        <v>25.838847000000001</v>
      </c>
      <c r="I92" s="2"/>
      <c r="J92" s="2"/>
      <c r="K92" s="2"/>
      <c r="L92" s="2"/>
      <c r="M92" s="2"/>
      <c r="N92" s="2"/>
      <c r="O92" s="2"/>
      <c r="P92" s="2"/>
      <c r="Q92" s="2"/>
    </row>
    <row r="93" spans="2:17" x14ac:dyDescent="0.15">
      <c r="B93" s="4" t="s">
        <v>160</v>
      </c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>
        <v>3.396379</v>
      </c>
      <c r="P93" s="2"/>
      <c r="Q93" s="2"/>
    </row>
    <row r="94" spans="2:17" x14ac:dyDescent="0.15">
      <c r="B94" s="4" t="s">
        <v>46</v>
      </c>
      <c r="C94" s="1" t="s">
        <v>2</v>
      </c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>
        <v>12.615556999999999</v>
      </c>
    </row>
    <row r="95" spans="2:17" x14ac:dyDescent="0.15">
      <c r="B95" s="4" t="s">
        <v>161</v>
      </c>
      <c r="C95" s="1" t="s">
        <v>2</v>
      </c>
      <c r="D95" s="2"/>
      <c r="E95" s="2"/>
      <c r="F95" s="2"/>
      <c r="G95" s="2"/>
      <c r="H95" s="2"/>
      <c r="I95" s="2"/>
      <c r="J95" s="2"/>
      <c r="K95" s="2"/>
      <c r="L95" s="2"/>
      <c r="M95" s="2">
        <v>1.7227462</v>
      </c>
      <c r="N95" s="2"/>
      <c r="O95" s="2"/>
      <c r="P95" s="2"/>
      <c r="Q95" s="2"/>
    </row>
    <row r="96" spans="2:17" x14ac:dyDescent="0.15">
      <c r="B96" s="4" t="s">
        <v>162</v>
      </c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>
        <v>296.8237479</v>
      </c>
      <c r="P96" s="2"/>
      <c r="Q96" s="2"/>
    </row>
    <row r="97" spans="2:17" x14ac:dyDescent="0.15">
      <c r="B97" s="4" t="s">
        <v>163</v>
      </c>
      <c r="C97" s="1" t="s">
        <v>2</v>
      </c>
      <c r="D97" s="2">
        <v>4.5974915000000003</v>
      </c>
      <c r="E97" s="2"/>
      <c r="F97" s="2"/>
      <c r="G97" s="2"/>
      <c r="H97" s="2"/>
      <c r="I97" s="2"/>
      <c r="J97" s="2"/>
      <c r="K97" s="2"/>
      <c r="L97" s="2"/>
      <c r="M97" s="2"/>
      <c r="N97" s="2">
        <v>18.65784</v>
      </c>
      <c r="O97" s="2">
        <v>98.581165499999997</v>
      </c>
      <c r="P97" s="2">
        <v>0.46391900000000003</v>
      </c>
      <c r="Q97" s="2"/>
    </row>
    <row r="98" spans="2:17" x14ac:dyDescent="0.15">
      <c r="B98" s="4" t="s">
        <v>164</v>
      </c>
      <c r="C98" s="1" t="s">
        <v>2</v>
      </c>
      <c r="D98" s="2"/>
      <c r="E98" s="2"/>
      <c r="F98" s="2"/>
      <c r="G98" s="2"/>
      <c r="H98" s="2"/>
      <c r="I98" s="2">
        <v>3.213511</v>
      </c>
      <c r="J98" s="2"/>
      <c r="K98" s="2">
        <v>15.695532</v>
      </c>
      <c r="L98" s="2"/>
      <c r="M98" s="2"/>
      <c r="N98" s="2"/>
      <c r="O98" s="2"/>
      <c r="P98" s="2"/>
      <c r="Q98" s="2"/>
    </row>
    <row r="99" spans="2:17" x14ac:dyDescent="0.15">
      <c r="B99" s="4" t="s">
        <v>165</v>
      </c>
      <c r="D99" s="2"/>
      <c r="E99" s="2"/>
      <c r="F99" s="2"/>
      <c r="G99" s="2"/>
      <c r="H99" s="2"/>
      <c r="I99" s="2"/>
      <c r="J99" s="2"/>
      <c r="K99" s="2"/>
      <c r="L99" s="2"/>
      <c r="M99" s="2">
        <v>0.14228859999999999</v>
      </c>
      <c r="N99" s="2"/>
      <c r="O99" s="2"/>
      <c r="P99" s="2"/>
      <c r="Q99" s="2"/>
    </row>
    <row r="100" spans="2:17" x14ac:dyDescent="0.15">
      <c r="B100" s="4" t="s">
        <v>47</v>
      </c>
      <c r="D100" s="2"/>
      <c r="E100" s="2"/>
      <c r="F100" s="2"/>
      <c r="G100" s="2"/>
      <c r="H100" s="2"/>
      <c r="I100" s="2"/>
      <c r="J100" s="2"/>
      <c r="K100" s="2"/>
      <c r="L100" s="2">
        <v>0.64119979999999999</v>
      </c>
      <c r="M100" s="2"/>
      <c r="N100" s="2"/>
      <c r="O100" s="2">
        <v>0.24582609999999999</v>
      </c>
      <c r="P100" s="2"/>
      <c r="Q100" s="2"/>
    </row>
    <row r="101" spans="2:17" x14ac:dyDescent="0.15">
      <c r="B101" s="4" t="s">
        <v>166</v>
      </c>
      <c r="C101" s="1" t="s">
        <v>120</v>
      </c>
      <c r="D101" s="2"/>
      <c r="E101" s="2"/>
      <c r="F101" s="2"/>
      <c r="G101" s="2"/>
      <c r="H101" s="2"/>
      <c r="I101" s="2">
        <v>0.218472</v>
      </c>
      <c r="J101" s="2"/>
      <c r="K101" s="2"/>
      <c r="L101" s="2"/>
      <c r="M101" s="2"/>
      <c r="N101" s="2"/>
      <c r="O101" s="2"/>
      <c r="P101" s="2"/>
      <c r="Q101" s="2"/>
    </row>
    <row r="102" spans="2:17" x14ac:dyDescent="0.15">
      <c r="B102" s="4" t="s">
        <v>167</v>
      </c>
      <c r="D102" s="2">
        <v>5.1157320000000004</v>
      </c>
      <c r="E102" s="2">
        <v>8.8898100000000007</v>
      </c>
      <c r="F102" s="2"/>
      <c r="G102" s="2"/>
      <c r="H102" s="2">
        <v>32.127618500000004</v>
      </c>
      <c r="I102" s="2">
        <v>2.1412776999999998</v>
      </c>
      <c r="J102" s="2">
        <v>0.66748980000000002</v>
      </c>
      <c r="K102" s="2"/>
      <c r="L102" s="2">
        <v>0.12225</v>
      </c>
      <c r="M102" s="2"/>
      <c r="N102" s="2">
        <v>1.335637</v>
      </c>
      <c r="O102" s="2">
        <v>12.9783691</v>
      </c>
      <c r="P102" s="2"/>
      <c r="Q102" s="2"/>
    </row>
    <row r="103" spans="2:17" x14ac:dyDescent="0.15">
      <c r="B103" s="4" t="s">
        <v>168</v>
      </c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>
        <v>2.9437994999999999</v>
      </c>
      <c r="P103" s="2"/>
      <c r="Q103" s="2"/>
    </row>
    <row r="104" spans="2:17" x14ac:dyDescent="0.15">
      <c r="B104" s="4" t="s">
        <v>169</v>
      </c>
      <c r="C104" s="1" t="s">
        <v>120</v>
      </c>
      <c r="D104" s="2"/>
      <c r="E104" s="2"/>
      <c r="F104" s="2"/>
      <c r="G104" s="2"/>
      <c r="H104" s="2"/>
      <c r="I104" s="2"/>
      <c r="J104" s="2"/>
      <c r="K104" s="2"/>
      <c r="L104" s="2">
        <v>1.9765140999999999</v>
      </c>
      <c r="M104" s="2"/>
      <c r="N104" s="2"/>
      <c r="O104" s="2"/>
      <c r="P104" s="2"/>
      <c r="Q104" s="2"/>
    </row>
    <row r="105" spans="2:17" x14ac:dyDescent="0.15">
      <c r="B105" s="4" t="s">
        <v>48</v>
      </c>
      <c r="C105" s="1" t="s">
        <v>2</v>
      </c>
      <c r="D105" s="2">
        <v>5.6328999</v>
      </c>
      <c r="E105" s="2">
        <v>2.1656936999999998</v>
      </c>
      <c r="F105" s="2"/>
      <c r="G105" s="2"/>
      <c r="H105" s="2">
        <v>34.457796000000002</v>
      </c>
      <c r="I105" s="2">
        <v>52.753638200000005</v>
      </c>
      <c r="J105" s="2">
        <v>3.3740000000000001</v>
      </c>
      <c r="K105" s="2">
        <v>21.5317373</v>
      </c>
      <c r="L105" s="2">
        <v>9.7382226000000003</v>
      </c>
      <c r="M105" s="2">
        <v>23.728853300000001</v>
      </c>
      <c r="N105" s="2">
        <v>8.1381999999999994</v>
      </c>
      <c r="O105" s="2">
        <v>1.2482783</v>
      </c>
      <c r="P105" s="2">
        <v>3.9925584000000005</v>
      </c>
      <c r="Q105" s="2"/>
    </row>
    <row r="106" spans="2:17" x14ac:dyDescent="0.15">
      <c r="B106" s="4" t="s">
        <v>170</v>
      </c>
      <c r="C106" s="1" t="s">
        <v>120</v>
      </c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>
        <v>24.9214415</v>
      </c>
    </row>
    <row r="107" spans="2:17" x14ac:dyDescent="0.15">
      <c r="B107" s="4" t="s">
        <v>171</v>
      </c>
      <c r="C107" s="1" t="s">
        <v>120</v>
      </c>
      <c r="D107" s="2"/>
      <c r="E107" s="2"/>
      <c r="F107" s="2"/>
      <c r="G107" s="2"/>
      <c r="H107" s="2"/>
      <c r="I107" s="2"/>
      <c r="J107" s="2"/>
      <c r="K107" s="2"/>
      <c r="L107" s="2">
        <v>0.29866799999999999</v>
      </c>
      <c r="M107" s="2"/>
      <c r="N107" s="2">
        <v>5.3425469999999997</v>
      </c>
      <c r="O107" s="2"/>
      <c r="P107" s="2"/>
      <c r="Q107" s="2"/>
    </row>
    <row r="108" spans="2:17" x14ac:dyDescent="0.15">
      <c r="B108" s="4" t="s">
        <v>172</v>
      </c>
      <c r="C108" s="1" t="s">
        <v>2</v>
      </c>
      <c r="D108" s="2">
        <v>52.296410999999999</v>
      </c>
      <c r="E108" s="2"/>
      <c r="F108" s="2"/>
      <c r="G108" s="2"/>
      <c r="H108" s="2"/>
      <c r="I108" s="2"/>
      <c r="J108" s="2">
        <v>33.342264</v>
      </c>
      <c r="K108" s="2"/>
      <c r="L108" s="2">
        <v>11.857784000000001</v>
      </c>
      <c r="M108" s="2"/>
      <c r="N108" s="2"/>
      <c r="O108" s="2"/>
      <c r="P108" s="2"/>
      <c r="Q108" s="2"/>
    </row>
    <row r="109" spans="2:17" x14ac:dyDescent="0.15">
      <c r="B109" s="4" t="s">
        <v>173</v>
      </c>
      <c r="C109" s="1" t="s">
        <v>2</v>
      </c>
      <c r="D109" s="2"/>
      <c r="E109" s="2"/>
      <c r="F109" s="2"/>
      <c r="G109" s="2"/>
      <c r="H109" s="2"/>
      <c r="I109" s="2"/>
      <c r="J109" s="2"/>
      <c r="K109" s="2">
        <v>28.221119999999999</v>
      </c>
      <c r="L109" s="2"/>
      <c r="M109" s="2"/>
      <c r="N109" s="2"/>
      <c r="O109" s="2"/>
      <c r="P109" s="2"/>
      <c r="Q109" s="2"/>
    </row>
    <row r="110" spans="2:17" x14ac:dyDescent="0.15">
      <c r="B110" s="4" t="s">
        <v>174</v>
      </c>
      <c r="C110" s="1" t="s">
        <v>120</v>
      </c>
      <c r="D110" s="2"/>
      <c r="E110" s="2"/>
      <c r="F110" s="2"/>
      <c r="G110" s="2"/>
      <c r="H110" s="2"/>
      <c r="I110" s="2"/>
      <c r="J110" s="2"/>
      <c r="K110" s="2"/>
      <c r="L110" s="2"/>
      <c r="M110" s="2">
        <v>13.134131199999999</v>
      </c>
      <c r="N110" s="2"/>
      <c r="O110" s="2"/>
      <c r="P110" s="2"/>
      <c r="Q110" s="2"/>
    </row>
    <row r="111" spans="2:17" x14ac:dyDescent="0.15">
      <c r="B111" s="4" t="s">
        <v>175</v>
      </c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>
        <v>165.91370000000001</v>
      </c>
      <c r="P111" s="2"/>
      <c r="Q111" s="2"/>
    </row>
    <row r="112" spans="2:17" x14ac:dyDescent="0.15">
      <c r="B112" s="4" t="s">
        <v>176</v>
      </c>
      <c r="C112" s="1" t="s">
        <v>2</v>
      </c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>
        <v>797.91319424999995</v>
      </c>
      <c r="P112" s="2"/>
      <c r="Q112" s="2"/>
    </row>
    <row r="113" spans="2:17" x14ac:dyDescent="0.15">
      <c r="B113" s="4" t="s">
        <v>49</v>
      </c>
      <c r="D113" s="2">
        <v>46.757117999999998</v>
      </c>
      <c r="E113" s="2">
        <v>18.741841000000001</v>
      </c>
      <c r="F113" s="2"/>
      <c r="G113" s="2"/>
      <c r="H113" s="2"/>
      <c r="I113" s="2">
        <v>2.1459355000000002</v>
      </c>
      <c r="J113" s="2">
        <v>47.662982999999997</v>
      </c>
      <c r="K113" s="2">
        <v>2.8486566</v>
      </c>
      <c r="L113" s="2"/>
      <c r="M113" s="2"/>
      <c r="N113" s="2"/>
      <c r="O113" s="2">
        <v>3184.3922455000002</v>
      </c>
      <c r="P113" s="2"/>
      <c r="Q113" s="2">
        <v>26.216775699999999</v>
      </c>
    </row>
    <row r="114" spans="2:17" x14ac:dyDescent="0.15">
      <c r="B114" s="4" t="s">
        <v>50</v>
      </c>
      <c r="D114" s="2"/>
      <c r="E114" s="2"/>
      <c r="F114" s="2"/>
      <c r="G114" s="2"/>
      <c r="H114" s="2"/>
      <c r="I114" s="2">
        <v>25.833190999999999</v>
      </c>
      <c r="J114" s="2"/>
      <c r="K114" s="2"/>
      <c r="L114" s="2"/>
      <c r="M114" s="2"/>
      <c r="N114" s="2"/>
      <c r="O114" s="2"/>
      <c r="P114" s="2"/>
      <c r="Q114" s="2"/>
    </row>
    <row r="115" spans="2:17" x14ac:dyDescent="0.15">
      <c r="B115" s="4" t="s">
        <v>177</v>
      </c>
      <c r="D115" s="2"/>
      <c r="E115" s="2"/>
      <c r="F115" s="2">
        <v>2.6449354</v>
      </c>
      <c r="G115" s="2"/>
      <c r="H115" s="2"/>
      <c r="I115" s="2">
        <v>11.356493</v>
      </c>
      <c r="J115" s="2"/>
      <c r="K115" s="2"/>
      <c r="L115" s="2"/>
      <c r="M115" s="2"/>
      <c r="N115" s="2"/>
      <c r="O115" s="2"/>
      <c r="P115" s="2"/>
      <c r="Q115" s="2"/>
    </row>
    <row r="116" spans="2:17" x14ac:dyDescent="0.15">
      <c r="B116" s="4" t="s">
        <v>51</v>
      </c>
      <c r="D116" s="2">
        <v>11.689253000000001</v>
      </c>
      <c r="E116" s="2"/>
      <c r="F116" s="2"/>
      <c r="G116" s="2"/>
      <c r="H116" s="2"/>
      <c r="I116" s="2">
        <v>4.7877000000000001</v>
      </c>
      <c r="J116" s="2"/>
      <c r="K116" s="2"/>
      <c r="L116" s="2">
        <v>45.359118000000002</v>
      </c>
      <c r="M116" s="2"/>
      <c r="N116" s="2"/>
      <c r="O116" s="2">
        <v>125.96243800000001</v>
      </c>
      <c r="P116" s="2"/>
      <c r="Q116" s="2"/>
    </row>
    <row r="117" spans="2:17" x14ac:dyDescent="0.15">
      <c r="B117" s="4" t="s">
        <v>178</v>
      </c>
      <c r="C117" s="1" t="s">
        <v>2</v>
      </c>
      <c r="D117" s="2">
        <v>3.4582799999999998</v>
      </c>
      <c r="E117" s="2">
        <v>2.3413870000000001</v>
      </c>
      <c r="F117" s="2">
        <v>1.452893</v>
      </c>
      <c r="G117" s="2"/>
      <c r="H117" s="2"/>
      <c r="I117" s="2"/>
      <c r="J117" s="2">
        <v>2.29169</v>
      </c>
      <c r="K117" s="2"/>
      <c r="L117" s="2">
        <v>5.4944870000000003</v>
      </c>
      <c r="M117" s="2"/>
      <c r="N117" s="2">
        <v>54.252630000000003</v>
      </c>
      <c r="O117" s="2"/>
      <c r="P117" s="2">
        <v>2.23787</v>
      </c>
      <c r="Q117" s="2">
        <v>6.8756899999999996</v>
      </c>
    </row>
    <row r="118" spans="2:17" x14ac:dyDescent="0.15">
      <c r="B118" s="4" t="s">
        <v>178</v>
      </c>
      <c r="C118" s="1" t="s">
        <v>21</v>
      </c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>
        <v>455.86725999999999</v>
      </c>
      <c r="P118" s="2"/>
      <c r="Q118" s="2"/>
    </row>
    <row r="119" spans="2:17" x14ac:dyDescent="0.15">
      <c r="B119" s="4" t="s">
        <v>52</v>
      </c>
      <c r="C119" s="1" t="s">
        <v>2</v>
      </c>
      <c r="D119" s="2"/>
      <c r="E119" s="2"/>
      <c r="F119" s="2"/>
      <c r="G119" s="2"/>
      <c r="H119" s="2"/>
      <c r="I119" s="2">
        <v>38.542999299999998</v>
      </c>
      <c r="J119" s="2"/>
      <c r="K119" s="2">
        <v>8.612694900000001</v>
      </c>
      <c r="L119" s="2"/>
      <c r="M119" s="2"/>
      <c r="N119" s="2"/>
      <c r="O119" s="2"/>
      <c r="P119" s="2"/>
      <c r="Q119" s="2"/>
    </row>
    <row r="120" spans="2:17" x14ac:dyDescent="0.15">
      <c r="B120" s="4" t="s">
        <v>53</v>
      </c>
      <c r="C120" s="1" t="s">
        <v>120</v>
      </c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>
        <v>0.61844969999999999</v>
      </c>
      <c r="O120" s="2">
        <v>3.4463195</v>
      </c>
      <c r="P120" s="2">
        <v>0.96640000000000004</v>
      </c>
      <c r="Q120" s="2"/>
    </row>
    <row r="121" spans="2:17" x14ac:dyDescent="0.15">
      <c r="B121" s="4" t="s">
        <v>53</v>
      </c>
      <c r="C121" s="1" t="s">
        <v>122</v>
      </c>
      <c r="D121" s="2">
        <v>1.116641</v>
      </c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</row>
    <row r="122" spans="2:17" x14ac:dyDescent="0.15">
      <c r="B122" s="4" t="s">
        <v>179</v>
      </c>
      <c r="C122" s="1" t="s">
        <v>2</v>
      </c>
      <c r="D122" s="2"/>
      <c r="E122" s="2"/>
      <c r="F122" s="2"/>
      <c r="G122" s="2">
        <v>2.5992899999999999</v>
      </c>
      <c r="H122" s="2"/>
      <c r="I122" s="2"/>
      <c r="J122" s="2"/>
      <c r="K122" s="2"/>
      <c r="L122" s="2"/>
      <c r="M122" s="2"/>
      <c r="N122" s="2"/>
      <c r="O122" s="2"/>
      <c r="P122" s="2"/>
      <c r="Q122" s="2"/>
    </row>
    <row r="123" spans="2:17" x14ac:dyDescent="0.15">
      <c r="B123" s="4" t="s">
        <v>180</v>
      </c>
      <c r="C123" s="1" t="s">
        <v>2</v>
      </c>
      <c r="D123" s="2"/>
      <c r="E123" s="2"/>
      <c r="F123" s="2"/>
      <c r="G123" s="2"/>
      <c r="H123" s="2"/>
      <c r="I123" s="2"/>
      <c r="J123" s="2"/>
      <c r="K123" s="2">
        <v>59.696319000000003</v>
      </c>
      <c r="L123" s="2"/>
      <c r="M123" s="2"/>
      <c r="N123" s="2"/>
      <c r="O123" s="2"/>
      <c r="P123" s="2"/>
      <c r="Q123" s="2">
        <v>5.3399182999999999</v>
      </c>
    </row>
    <row r="124" spans="2:17" x14ac:dyDescent="0.15">
      <c r="B124" s="4" t="s">
        <v>54</v>
      </c>
      <c r="D124" s="2"/>
      <c r="E124" s="2">
        <v>1.8197843</v>
      </c>
      <c r="F124" s="2"/>
      <c r="G124" s="2"/>
      <c r="H124" s="2"/>
      <c r="I124" s="2">
        <v>0.59758840000000002</v>
      </c>
      <c r="J124" s="2"/>
      <c r="K124" s="2"/>
      <c r="L124" s="2">
        <v>16.143178599999999</v>
      </c>
      <c r="M124" s="2"/>
      <c r="N124" s="2"/>
      <c r="O124" s="2">
        <v>114.83143819999999</v>
      </c>
      <c r="P124" s="2"/>
      <c r="Q124" s="2"/>
    </row>
    <row r="125" spans="2:17" x14ac:dyDescent="0.15">
      <c r="B125" s="4" t="s">
        <v>181</v>
      </c>
      <c r="C125" s="1" t="s">
        <v>120</v>
      </c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>
        <v>1.2351977999999999</v>
      </c>
      <c r="Q125" s="2"/>
    </row>
    <row r="126" spans="2:17" x14ac:dyDescent="0.15">
      <c r="B126" s="4" t="s">
        <v>182</v>
      </c>
      <c r="C126" s="1" t="s">
        <v>2</v>
      </c>
      <c r="D126" s="2"/>
      <c r="E126" s="2"/>
      <c r="F126" s="2"/>
      <c r="G126" s="2"/>
      <c r="H126" s="2"/>
      <c r="I126" s="2">
        <v>12.7813315</v>
      </c>
      <c r="J126" s="2">
        <v>2.29169</v>
      </c>
      <c r="K126" s="2"/>
      <c r="L126" s="2"/>
      <c r="M126" s="2"/>
      <c r="N126" s="2"/>
      <c r="O126" s="2"/>
      <c r="P126" s="2"/>
      <c r="Q126" s="2"/>
    </row>
    <row r="127" spans="2:17" x14ac:dyDescent="0.15">
      <c r="B127" s="4" t="s">
        <v>183</v>
      </c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>
        <v>56.273560000000003</v>
      </c>
      <c r="P127" s="2"/>
      <c r="Q127" s="2"/>
    </row>
    <row r="128" spans="2:17" x14ac:dyDescent="0.15">
      <c r="B128" s="4" t="s">
        <v>184</v>
      </c>
      <c r="D128" s="2"/>
      <c r="E128" s="2">
        <v>2.1276595999999999</v>
      </c>
      <c r="F128" s="2"/>
      <c r="G128" s="2"/>
      <c r="H128" s="2">
        <v>47.548147999999998</v>
      </c>
      <c r="I128" s="2">
        <v>11.121141700000001</v>
      </c>
      <c r="J128" s="2"/>
      <c r="K128" s="2"/>
      <c r="L128" s="2">
        <v>38.268796500000001</v>
      </c>
      <c r="M128" s="2"/>
      <c r="N128" s="2"/>
      <c r="O128" s="2">
        <v>59.928195000000002</v>
      </c>
      <c r="P128" s="2">
        <v>6.6287295999999998</v>
      </c>
      <c r="Q128" s="2">
        <v>17.975742</v>
      </c>
    </row>
    <row r="129" spans="1:17" x14ac:dyDescent="0.15">
      <c r="B129" s="4" t="s">
        <v>185</v>
      </c>
      <c r="D129" s="2"/>
      <c r="E129" s="2"/>
      <c r="F129" s="2"/>
      <c r="G129" s="2"/>
      <c r="H129" s="2"/>
      <c r="I129" s="2"/>
      <c r="J129" s="2"/>
      <c r="K129" s="2"/>
      <c r="L129" s="2">
        <v>3.242</v>
      </c>
      <c r="M129" s="2"/>
      <c r="N129" s="2"/>
      <c r="O129" s="2"/>
      <c r="P129" s="2"/>
      <c r="Q129" s="2"/>
    </row>
    <row r="130" spans="1:17" x14ac:dyDescent="0.15">
      <c r="B130" s="4" t="s">
        <v>186</v>
      </c>
      <c r="C130" s="1" t="s">
        <v>2</v>
      </c>
      <c r="D130" s="2"/>
      <c r="E130" s="2"/>
      <c r="F130" s="2"/>
      <c r="G130" s="2"/>
      <c r="H130" s="2"/>
      <c r="I130" s="2"/>
      <c r="J130" s="2">
        <v>213.6368885</v>
      </c>
      <c r="K130" s="2"/>
      <c r="L130" s="2"/>
      <c r="M130" s="2"/>
      <c r="N130" s="2"/>
      <c r="O130" s="2">
        <v>44.622968400000005</v>
      </c>
      <c r="P130" s="2"/>
      <c r="Q130" s="2"/>
    </row>
    <row r="131" spans="1:17" x14ac:dyDescent="0.15">
      <c r="B131" s="4" t="s">
        <v>187</v>
      </c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>
        <v>6.9712500000000004</v>
      </c>
      <c r="P131" s="2"/>
      <c r="Q131" s="2"/>
    </row>
    <row r="132" spans="1:17" x14ac:dyDescent="0.15">
      <c r="B132" s="4" t="s">
        <v>188</v>
      </c>
      <c r="D132" s="2"/>
      <c r="E132" s="2"/>
      <c r="F132" s="2"/>
      <c r="G132" s="2"/>
      <c r="H132" s="2"/>
      <c r="I132" s="2"/>
      <c r="J132" s="2">
        <v>1.2143345000000001</v>
      </c>
      <c r="K132" s="2"/>
      <c r="L132" s="2"/>
      <c r="M132" s="2"/>
      <c r="N132" s="2"/>
      <c r="O132" s="2"/>
      <c r="P132" s="2"/>
      <c r="Q132" s="2"/>
    </row>
    <row r="133" spans="1:17" x14ac:dyDescent="0.15">
      <c r="B133" s="4" t="s">
        <v>189</v>
      </c>
      <c r="D133" s="2"/>
      <c r="E133" s="2"/>
      <c r="F133" s="2"/>
      <c r="G133" s="2"/>
      <c r="H133" s="2"/>
      <c r="I133" s="2"/>
      <c r="J133" s="2">
        <v>6.6748978999999995</v>
      </c>
      <c r="K133" s="2"/>
      <c r="L133" s="2"/>
      <c r="M133" s="2"/>
      <c r="N133" s="2"/>
      <c r="O133" s="2"/>
      <c r="P133" s="2"/>
      <c r="Q133" s="2"/>
    </row>
    <row r="134" spans="1:17" x14ac:dyDescent="0.15">
      <c r="A134" s="6" t="s">
        <v>190</v>
      </c>
      <c r="B134" s="7"/>
      <c r="C134" s="6"/>
      <c r="D134" s="8">
        <v>123.38848</v>
      </c>
      <c r="E134" s="8">
        <v>211.488485</v>
      </c>
      <c r="F134" s="8">
        <v>82.483197499999989</v>
      </c>
      <c r="G134" s="8">
        <v>127.67273</v>
      </c>
      <c r="H134" s="8">
        <v>421.438424</v>
      </c>
      <c r="I134" s="8">
        <v>128.25789750000001</v>
      </c>
      <c r="J134" s="8">
        <v>513.27226800000005</v>
      </c>
      <c r="K134" s="8">
        <v>51.662439999999997</v>
      </c>
      <c r="L134" s="8">
        <v>497.19955599999997</v>
      </c>
      <c r="M134" s="8">
        <v>179.18667960000002</v>
      </c>
      <c r="N134" s="8">
        <v>613.23652200000004</v>
      </c>
      <c r="O134" s="8">
        <v>1648.588589</v>
      </c>
      <c r="P134" s="8">
        <v>1.9497974</v>
      </c>
      <c r="Q134" s="8">
        <v>24.282879999999999</v>
      </c>
    </row>
    <row r="135" spans="1:17" x14ac:dyDescent="0.15">
      <c r="A135" s="1" t="s">
        <v>191</v>
      </c>
      <c r="B135" s="4" t="s">
        <v>192</v>
      </c>
      <c r="D135" s="2"/>
      <c r="E135" s="2">
        <v>1.22515</v>
      </c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</row>
    <row r="136" spans="1:17" x14ac:dyDescent="0.15">
      <c r="B136" s="4" t="s">
        <v>193</v>
      </c>
      <c r="D136" s="2"/>
      <c r="E136" s="2"/>
      <c r="F136" s="2"/>
      <c r="G136" s="2"/>
      <c r="H136" s="2">
        <v>11.52347</v>
      </c>
      <c r="I136" s="2">
        <v>23.962588399999998</v>
      </c>
      <c r="J136" s="2"/>
      <c r="K136" s="2"/>
      <c r="L136" s="2"/>
      <c r="M136" s="2"/>
      <c r="N136" s="2"/>
      <c r="O136" s="2"/>
      <c r="P136" s="2"/>
      <c r="Q136" s="2"/>
    </row>
    <row r="137" spans="1:17" x14ac:dyDescent="0.15">
      <c r="B137" s="4" t="s">
        <v>194</v>
      </c>
      <c r="D137" s="2"/>
      <c r="E137" s="2"/>
      <c r="F137" s="2"/>
      <c r="G137" s="2"/>
      <c r="H137" s="2"/>
      <c r="I137" s="2"/>
      <c r="J137" s="2">
        <v>26.913188300000002</v>
      </c>
      <c r="K137" s="2"/>
      <c r="L137" s="2"/>
      <c r="M137" s="2"/>
      <c r="N137" s="2"/>
      <c r="O137" s="2"/>
      <c r="P137" s="2"/>
      <c r="Q137" s="2"/>
    </row>
    <row r="138" spans="1:17" x14ac:dyDescent="0.15">
      <c r="B138" s="4" t="s">
        <v>195</v>
      </c>
      <c r="C138" s="1" t="s">
        <v>21</v>
      </c>
      <c r="D138" s="2"/>
      <c r="E138" s="2"/>
      <c r="F138" s="2"/>
      <c r="G138" s="2"/>
      <c r="H138" s="2"/>
      <c r="I138" s="2">
        <v>263.38745699999998</v>
      </c>
      <c r="J138" s="2"/>
      <c r="K138" s="2"/>
      <c r="L138" s="2"/>
      <c r="M138" s="2"/>
      <c r="N138" s="2"/>
      <c r="O138" s="2"/>
      <c r="P138" s="2"/>
      <c r="Q138" s="2"/>
    </row>
    <row r="139" spans="1:17" x14ac:dyDescent="0.15">
      <c r="B139" s="4" t="s">
        <v>195</v>
      </c>
      <c r="D139" s="2">
        <v>45.955874999999999</v>
      </c>
      <c r="E139" s="2">
        <v>23.596495099999999</v>
      </c>
      <c r="F139" s="2">
        <v>288.72736550000002</v>
      </c>
      <c r="G139" s="2">
        <v>95.778160999999997</v>
      </c>
      <c r="H139" s="2">
        <v>28.1128483</v>
      </c>
      <c r="I139" s="2"/>
      <c r="J139" s="2">
        <v>11.1312283</v>
      </c>
      <c r="K139" s="2"/>
      <c r="L139" s="2">
        <v>238.964823</v>
      </c>
      <c r="M139" s="2">
        <v>1.7227462</v>
      </c>
      <c r="N139" s="2">
        <v>54.8329722</v>
      </c>
      <c r="O139" s="2">
        <v>84.358962000000005</v>
      </c>
      <c r="P139" s="2"/>
      <c r="Q139" s="2">
        <v>45.227647900000001</v>
      </c>
    </row>
    <row r="140" spans="1:17" x14ac:dyDescent="0.15">
      <c r="B140" s="4" t="s">
        <v>196</v>
      </c>
      <c r="D140" s="2"/>
      <c r="E140" s="2"/>
      <c r="F140" s="2"/>
      <c r="G140" s="2"/>
      <c r="H140" s="2"/>
      <c r="I140" s="2"/>
      <c r="J140" s="2"/>
      <c r="K140" s="2">
        <v>31.893885900000001</v>
      </c>
      <c r="L140" s="2"/>
      <c r="M140" s="2">
        <v>44.723326999999998</v>
      </c>
      <c r="N140" s="2"/>
      <c r="O140" s="2"/>
      <c r="P140" s="2">
        <v>272.26581340000001</v>
      </c>
      <c r="Q140" s="2"/>
    </row>
    <row r="141" spans="1:17" x14ac:dyDescent="0.15">
      <c r="B141" s="4" t="s">
        <v>197</v>
      </c>
      <c r="D141" s="2">
        <v>18.3123</v>
      </c>
      <c r="E141" s="2">
        <v>18.989153000000002</v>
      </c>
      <c r="F141" s="2"/>
      <c r="G141" s="2"/>
      <c r="H141" s="2"/>
      <c r="I141" s="2"/>
      <c r="J141" s="2"/>
      <c r="K141" s="2"/>
      <c r="L141" s="2"/>
      <c r="M141" s="2"/>
      <c r="N141" s="2">
        <v>238.79759999999999</v>
      </c>
      <c r="O141" s="2"/>
      <c r="P141" s="2"/>
      <c r="Q141" s="2"/>
    </row>
    <row r="142" spans="1:17" x14ac:dyDescent="0.15">
      <c r="B142" s="4" t="s">
        <v>198</v>
      </c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>
        <v>45.773611500000001</v>
      </c>
      <c r="O142" s="2"/>
      <c r="P142" s="2"/>
      <c r="Q142" s="2"/>
    </row>
    <row r="143" spans="1:17" x14ac:dyDescent="0.15">
      <c r="B143" s="4" t="s">
        <v>199</v>
      </c>
      <c r="C143" s="1" t="s">
        <v>2</v>
      </c>
      <c r="D143" s="2"/>
      <c r="E143" s="2"/>
      <c r="F143" s="2">
        <v>3.71515</v>
      </c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</row>
    <row r="144" spans="1:17" x14ac:dyDescent="0.15">
      <c r="B144" s="4" t="s">
        <v>200</v>
      </c>
      <c r="D144" s="2"/>
      <c r="E144" s="2"/>
      <c r="F144" s="2">
        <v>0.76982349999999999</v>
      </c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</row>
    <row r="145" spans="1:17" x14ac:dyDescent="0.15">
      <c r="B145" s="4" t="s">
        <v>55</v>
      </c>
      <c r="D145" s="2"/>
      <c r="E145" s="2"/>
      <c r="F145" s="2">
        <v>16.969720000000002</v>
      </c>
      <c r="G145" s="2"/>
      <c r="H145" s="2">
        <v>3.5874953000000001</v>
      </c>
      <c r="I145" s="2">
        <v>12.855651699999999</v>
      </c>
      <c r="J145" s="2"/>
      <c r="K145" s="2"/>
      <c r="L145" s="2"/>
      <c r="M145" s="2">
        <v>14.493526099999999</v>
      </c>
      <c r="N145" s="2"/>
      <c r="O145" s="2"/>
      <c r="P145" s="2"/>
      <c r="Q145" s="2"/>
    </row>
    <row r="146" spans="1:17" x14ac:dyDescent="0.15">
      <c r="B146" s="4" t="s">
        <v>56</v>
      </c>
      <c r="D146" s="2"/>
      <c r="E146" s="2">
        <v>86.698475999999999</v>
      </c>
      <c r="F146" s="2"/>
      <c r="G146" s="2"/>
      <c r="H146" s="2"/>
      <c r="I146" s="2"/>
      <c r="J146" s="2"/>
      <c r="K146" s="2">
        <v>363.44728800000001</v>
      </c>
      <c r="L146" s="2"/>
      <c r="M146" s="2"/>
      <c r="N146" s="2"/>
      <c r="O146" s="2"/>
      <c r="P146" s="2">
        <v>1.17876</v>
      </c>
      <c r="Q146" s="2"/>
    </row>
    <row r="147" spans="1:17" x14ac:dyDescent="0.15">
      <c r="B147" s="4" t="s">
        <v>79</v>
      </c>
      <c r="D147" s="2"/>
      <c r="E147" s="2">
        <v>12.4873636</v>
      </c>
      <c r="F147" s="2">
        <v>7.3133230999999999</v>
      </c>
      <c r="G147" s="2"/>
      <c r="H147" s="2">
        <v>9.3274876999999989</v>
      </c>
      <c r="I147" s="2"/>
      <c r="J147" s="2"/>
      <c r="K147" s="2"/>
      <c r="L147" s="2"/>
      <c r="M147" s="2"/>
      <c r="N147" s="2"/>
      <c r="O147" s="2"/>
      <c r="P147" s="2"/>
      <c r="Q147" s="2"/>
    </row>
    <row r="148" spans="1:17" x14ac:dyDescent="0.15">
      <c r="A148" s="6" t="s">
        <v>201</v>
      </c>
      <c r="B148" s="7"/>
      <c r="C148" s="6"/>
      <c r="D148" s="8">
        <v>63.985998000000002</v>
      </c>
      <c r="E148" s="8">
        <v>151.74981</v>
      </c>
      <c r="F148" s="8">
        <v>316.85174710000001</v>
      </c>
      <c r="G148" s="8">
        <v>95.778160999999997</v>
      </c>
      <c r="H148" s="8">
        <v>232.54817199999999</v>
      </c>
      <c r="I148" s="8">
        <v>3.1989858</v>
      </c>
      <c r="J148" s="8">
        <v>128.444166</v>
      </c>
      <c r="K148" s="8">
        <v>395.29861470000003</v>
      </c>
      <c r="L148" s="8">
        <v>238.964823</v>
      </c>
      <c r="M148" s="8">
        <v>69.939599299999998</v>
      </c>
      <c r="N148" s="8">
        <v>339.37491299999999</v>
      </c>
      <c r="O148" s="8">
        <v>84.358962000000005</v>
      </c>
      <c r="P148" s="8">
        <v>273.28368939999996</v>
      </c>
      <c r="Q148" s="8">
        <v>45.227647900000001</v>
      </c>
    </row>
    <row r="149" spans="1:17" x14ac:dyDescent="0.15">
      <c r="A149" s="1" t="s">
        <v>202</v>
      </c>
      <c r="B149" s="4" t="s">
        <v>203</v>
      </c>
      <c r="C149" s="1" t="s">
        <v>2</v>
      </c>
      <c r="D149" s="2">
        <v>18.575454000000001</v>
      </c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</row>
    <row r="150" spans="1:17" x14ac:dyDescent="0.15">
      <c r="B150" s="4"/>
      <c r="C150" s="1" t="s">
        <v>21</v>
      </c>
      <c r="D150" s="2"/>
      <c r="E150" s="2">
        <v>22.463640000000002</v>
      </c>
      <c r="F150" s="2">
        <v>15.453399899999999</v>
      </c>
      <c r="G150" s="2">
        <v>1.254964</v>
      </c>
      <c r="H150" s="2">
        <v>29.747794899999999</v>
      </c>
      <c r="I150" s="2">
        <v>25.357236400000001</v>
      </c>
      <c r="J150" s="2">
        <v>16.197548999999999</v>
      </c>
      <c r="K150" s="2"/>
      <c r="L150" s="2">
        <v>9.1176200000000005</v>
      </c>
      <c r="M150" s="2">
        <v>93.247125999999994</v>
      </c>
      <c r="N150" s="2">
        <v>27.125131</v>
      </c>
      <c r="O150" s="2">
        <v>246.8943495</v>
      </c>
      <c r="P150" s="2">
        <v>28.687186000000001</v>
      </c>
      <c r="Q150" s="2">
        <v>32.395980000000002</v>
      </c>
    </row>
    <row r="151" spans="1:17" x14ac:dyDescent="0.15">
      <c r="B151" s="4" t="s">
        <v>204</v>
      </c>
      <c r="C151" s="1" t="s">
        <v>21</v>
      </c>
      <c r="D151" s="2"/>
      <c r="E151" s="2"/>
      <c r="F151" s="2"/>
      <c r="G151" s="2"/>
      <c r="H151" s="2"/>
      <c r="I151" s="2"/>
      <c r="J151" s="2"/>
      <c r="K151" s="2">
        <v>42.496849900000001</v>
      </c>
      <c r="L151" s="2"/>
      <c r="M151" s="2"/>
      <c r="N151" s="2"/>
      <c r="O151" s="2"/>
      <c r="P151" s="2"/>
      <c r="Q151" s="2"/>
    </row>
    <row r="152" spans="1:17" x14ac:dyDescent="0.15">
      <c r="A152" s="6" t="s">
        <v>205</v>
      </c>
      <c r="B152" s="7"/>
      <c r="C152" s="6"/>
      <c r="D152" s="8">
        <v>18.575454000000001</v>
      </c>
      <c r="E152" s="8">
        <v>22.463640000000002</v>
      </c>
      <c r="F152" s="8">
        <v>15.453399899999999</v>
      </c>
      <c r="G152" s="8">
        <v>1.254964</v>
      </c>
      <c r="H152" s="8">
        <v>29.747794899999999</v>
      </c>
      <c r="I152" s="8">
        <v>25.357236400000001</v>
      </c>
      <c r="J152" s="8">
        <v>16.197548999999999</v>
      </c>
      <c r="K152" s="8">
        <v>42.496849900000001</v>
      </c>
      <c r="L152" s="8">
        <v>9.1176200000000005</v>
      </c>
      <c r="M152" s="8">
        <v>93.247125999999994</v>
      </c>
      <c r="N152" s="8">
        <v>27.125131</v>
      </c>
      <c r="O152" s="8">
        <v>246.8943495</v>
      </c>
      <c r="P152" s="8">
        <v>28.687186000000001</v>
      </c>
      <c r="Q152" s="8">
        <v>32.395980000000002</v>
      </c>
    </row>
    <row r="153" spans="1:17" x14ac:dyDescent="0.15">
      <c r="A153" s="1" t="s">
        <v>206</v>
      </c>
      <c r="B153" s="4" t="s">
        <v>207</v>
      </c>
      <c r="C153" s="1" t="s">
        <v>2</v>
      </c>
      <c r="D153" s="2">
        <v>4.5149876999999998</v>
      </c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>
        <v>3.4574235</v>
      </c>
      <c r="P153" s="2"/>
      <c r="Q153" s="2"/>
    </row>
    <row r="154" spans="1:17" x14ac:dyDescent="0.15">
      <c r="B154" s="4" t="s">
        <v>208</v>
      </c>
      <c r="C154" s="1" t="s">
        <v>2</v>
      </c>
      <c r="D154" s="2"/>
      <c r="E154" s="2">
        <v>49.496662700000002</v>
      </c>
      <c r="F154" s="2">
        <v>19.9219483</v>
      </c>
      <c r="G154" s="2">
        <v>5.4353515000000003</v>
      </c>
      <c r="H154" s="2">
        <v>23.468139999999998</v>
      </c>
      <c r="I154" s="2">
        <v>283.98867799999999</v>
      </c>
      <c r="J154" s="2">
        <v>8.6389142999999997</v>
      </c>
      <c r="K154" s="2"/>
      <c r="L154" s="2">
        <v>4.5759273</v>
      </c>
      <c r="M154" s="2">
        <v>38.348644699999994</v>
      </c>
      <c r="N154" s="2">
        <v>54.928333799999997</v>
      </c>
      <c r="O154" s="2">
        <v>36.232641800000003</v>
      </c>
      <c r="P154" s="2">
        <v>49.218499600000001</v>
      </c>
      <c r="Q154" s="2">
        <v>57.522967000000001</v>
      </c>
    </row>
    <row r="155" spans="1:17" x14ac:dyDescent="0.15">
      <c r="B155" s="4" t="s">
        <v>57</v>
      </c>
      <c r="C155" s="1" t="s">
        <v>2</v>
      </c>
      <c r="D155" s="2"/>
      <c r="E155" s="2">
        <v>39.894914</v>
      </c>
      <c r="F155" s="2"/>
      <c r="G155" s="2"/>
      <c r="H155" s="2"/>
      <c r="I155" s="2"/>
      <c r="J155" s="2"/>
      <c r="K155" s="2">
        <v>87.288690000000003</v>
      </c>
      <c r="L155" s="2"/>
      <c r="M155" s="2"/>
      <c r="N155" s="2"/>
      <c r="O155" s="2"/>
      <c r="P155" s="2"/>
      <c r="Q155" s="2"/>
    </row>
    <row r="156" spans="1:17" x14ac:dyDescent="0.15">
      <c r="B156" s="4" t="s">
        <v>58</v>
      </c>
      <c r="D156" s="2"/>
      <c r="E156" s="2"/>
      <c r="F156" s="2"/>
      <c r="G156" s="2"/>
      <c r="H156" s="2"/>
      <c r="I156" s="2"/>
      <c r="J156" s="2"/>
      <c r="K156" s="2">
        <v>24.931485299999999</v>
      </c>
      <c r="L156" s="2"/>
      <c r="M156" s="2"/>
      <c r="N156" s="2"/>
      <c r="O156" s="2"/>
      <c r="P156" s="2"/>
      <c r="Q156" s="2"/>
    </row>
    <row r="157" spans="1:17" x14ac:dyDescent="0.15">
      <c r="B157" s="4" t="s">
        <v>209</v>
      </c>
      <c r="D157" s="2">
        <v>24.857828099999999</v>
      </c>
      <c r="E157" s="2">
        <v>8.4948510000000006</v>
      </c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</row>
    <row r="158" spans="1:17" x14ac:dyDescent="0.15">
      <c r="B158" s="4" t="s">
        <v>210</v>
      </c>
      <c r="C158" s="1" t="s">
        <v>2</v>
      </c>
      <c r="D158" s="2">
        <v>2.4575469999999999</v>
      </c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</row>
    <row r="159" spans="1:17" x14ac:dyDescent="0.15">
      <c r="B159" s="4" t="s">
        <v>211</v>
      </c>
      <c r="C159" s="1" t="s">
        <v>120</v>
      </c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>
        <v>11.73681225</v>
      </c>
      <c r="P159" s="2"/>
      <c r="Q159" s="2"/>
    </row>
    <row r="160" spans="1:17" x14ac:dyDescent="0.15">
      <c r="A160" s="6" t="s">
        <v>212</v>
      </c>
      <c r="B160" s="7"/>
      <c r="C160" s="6"/>
      <c r="D160" s="8">
        <v>31.833565</v>
      </c>
      <c r="E160" s="8">
        <v>367.88195919999998</v>
      </c>
      <c r="F160" s="8">
        <v>19.9219483</v>
      </c>
      <c r="G160" s="8">
        <v>5.4353515000000003</v>
      </c>
      <c r="H160" s="8">
        <v>23.468139999999998</v>
      </c>
      <c r="I160" s="8">
        <v>283.98867799999999</v>
      </c>
      <c r="J160" s="8">
        <v>8.6389142999999997</v>
      </c>
      <c r="K160" s="8">
        <v>112.21157219999999</v>
      </c>
      <c r="L160" s="8">
        <v>4.5759273</v>
      </c>
      <c r="M160" s="8">
        <v>38.348644699999994</v>
      </c>
      <c r="N160" s="8">
        <v>54.928333799999997</v>
      </c>
      <c r="O160" s="8">
        <v>19.926856399999998</v>
      </c>
      <c r="P160" s="8">
        <v>49.218499600000001</v>
      </c>
      <c r="Q160" s="8">
        <v>57.522967000000001</v>
      </c>
    </row>
    <row r="161" spans="1:17" x14ac:dyDescent="0.15">
      <c r="A161" s="1" t="s">
        <v>213</v>
      </c>
      <c r="B161" s="4" t="s">
        <v>59</v>
      </c>
      <c r="D161" s="2"/>
      <c r="E161" s="2">
        <v>167.71938900000001</v>
      </c>
      <c r="F161" s="2"/>
      <c r="G161" s="2"/>
      <c r="H161" s="2">
        <v>51.473577499999998</v>
      </c>
      <c r="I161" s="2"/>
      <c r="J161" s="2"/>
      <c r="K161" s="2"/>
      <c r="L161" s="2"/>
      <c r="M161" s="2"/>
      <c r="N161" s="2"/>
      <c r="O161" s="2"/>
      <c r="P161" s="2"/>
      <c r="Q161" s="2"/>
    </row>
    <row r="162" spans="1:17" x14ac:dyDescent="0.15">
      <c r="B162" s="4" t="s">
        <v>60</v>
      </c>
      <c r="C162" s="1" t="s">
        <v>21</v>
      </c>
      <c r="D162" s="2"/>
      <c r="E162" s="2">
        <v>19.792860999999998</v>
      </c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</row>
    <row r="163" spans="1:17" x14ac:dyDescent="0.15">
      <c r="B163" s="4" t="s">
        <v>60</v>
      </c>
      <c r="D163" s="2"/>
      <c r="E163" s="2"/>
      <c r="F163" s="2">
        <v>9.7131329999999991</v>
      </c>
      <c r="G163" s="2"/>
      <c r="H163" s="2">
        <v>4.9447917000000006</v>
      </c>
      <c r="I163" s="2">
        <v>9.789364599999999</v>
      </c>
      <c r="J163" s="2">
        <v>1.114398</v>
      </c>
      <c r="K163" s="2">
        <v>8.6696625999999988</v>
      </c>
      <c r="L163" s="2"/>
      <c r="M163" s="2">
        <v>14.827396999999999</v>
      </c>
      <c r="N163" s="2"/>
      <c r="O163" s="2">
        <v>271.14971400000002</v>
      </c>
      <c r="P163" s="2">
        <v>17.499891100000003</v>
      </c>
      <c r="Q163" s="2">
        <v>1.931414</v>
      </c>
    </row>
    <row r="164" spans="1:17" x14ac:dyDescent="0.15">
      <c r="B164" s="4" t="s">
        <v>61</v>
      </c>
      <c r="C164" s="1" t="s">
        <v>2</v>
      </c>
      <c r="D164" s="2"/>
      <c r="E164" s="2">
        <v>1.5554110000000001</v>
      </c>
      <c r="F164" s="2"/>
      <c r="G164" s="2"/>
      <c r="H164" s="2">
        <v>22.347818</v>
      </c>
      <c r="I164" s="2"/>
      <c r="J164" s="2">
        <v>12.459457800000001</v>
      </c>
      <c r="K164" s="2"/>
      <c r="L164" s="2"/>
      <c r="M164" s="2">
        <v>12.588425900000001</v>
      </c>
      <c r="N164" s="2"/>
      <c r="O164" s="2">
        <v>8.4214500000000001</v>
      </c>
      <c r="P164" s="2"/>
      <c r="Q164" s="2">
        <v>9.5954436999999988</v>
      </c>
    </row>
    <row r="165" spans="1:17" x14ac:dyDescent="0.15">
      <c r="B165" s="4" t="s">
        <v>61</v>
      </c>
      <c r="D165" s="2"/>
      <c r="E165" s="2"/>
      <c r="F165" s="2"/>
      <c r="G165" s="2"/>
      <c r="H165" s="2"/>
      <c r="I165" s="2">
        <v>349.727823</v>
      </c>
      <c r="J165" s="2"/>
      <c r="K165" s="2"/>
      <c r="L165" s="2"/>
      <c r="M165" s="2"/>
      <c r="N165" s="2"/>
      <c r="O165" s="2"/>
      <c r="P165" s="2"/>
      <c r="Q165" s="2"/>
    </row>
    <row r="166" spans="1:17" x14ac:dyDescent="0.15">
      <c r="B166" s="4" t="s">
        <v>214</v>
      </c>
      <c r="C166" s="1" t="s">
        <v>2</v>
      </c>
      <c r="D166" s="2"/>
      <c r="E166" s="2"/>
      <c r="F166" s="2"/>
      <c r="G166" s="2"/>
      <c r="H166" s="2"/>
      <c r="I166" s="2"/>
      <c r="J166" s="2"/>
      <c r="K166" s="2">
        <v>81.616613999999998</v>
      </c>
      <c r="L166" s="2"/>
      <c r="M166" s="2">
        <v>87.925929499999995</v>
      </c>
      <c r="N166" s="2"/>
      <c r="O166" s="2"/>
      <c r="P166" s="2"/>
      <c r="Q166" s="2"/>
    </row>
    <row r="167" spans="1:17" x14ac:dyDescent="0.15">
      <c r="B167" s="4" t="s">
        <v>62</v>
      </c>
      <c r="D167" s="2"/>
      <c r="E167" s="2">
        <v>112.38627199999999</v>
      </c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</row>
    <row r="168" spans="1:17" x14ac:dyDescent="0.15">
      <c r="B168" s="4" t="s">
        <v>63</v>
      </c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>
        <v>12.923530000000001</v>
      </c>
    </row>
    <row r="169" spans="1:17" x14ac:dyDescent="0.15">
      <c r="B169" s="4" t="s">
        <v>215</v>
      </c>
      <c r="D169" s="2"/>
      <c r="E169" s="2"/>
      <c r="F169" s="2">
        <v>9.8816360000000003</v>
      </c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</row>
    <row r="170" spans="1:17" x14ac:dyDescent="0.15">
      <c r="B170" s="4" t="s">
        <v>216</v>
      </c>
      <c r="D170" s="2"/>
      <c r="E170" s="2"/>
      <c r="F170" s="2"/>
      <c r="G170" s="2"/>
      <c r="H170" s="2"/>
      <c r="I170" s="2"/>
      <c r="J170" s="2"/>
      <c r="K170" s="2"/>
      <c r="L170" s="2"/>
      <c r="M170" s="2">
        <v>1.8634363</v>
      </c>
      <c r="N170" s="2"/>
      <c r="O170" s="2">
        <v>56.368313800000003</v>
      </c>
      <c r="P170" s="2">
        <v>6.7117100000000001</v>
      </c>
      <c r="Q170" s="2"/>
    </row>
    <row r="171" spans="1:17" x14ac:dyDescent="0.15">
      <c r="B171" s="4" t="s">
        <v>217</v>
      </c>
      <c r="D171" s="2"/>
      <c r="E171" s="2"/>
      <c r="F171" s="2"/>
      <c r="G171" s="2"/>
      <c r="H171" s="2"/>
      <c r="I171" s="2"/>
      <c r="J171" s="2"/>
      <c r="K171" s="2"/>
      <c r="L171" s="2">
        <v>7.4711588999999998</v>
      </c>
      <c r="M171" s="2"/>
      <c r="N171" s="2"/>
      <c r="O171" s="2"/>
      <c r="P171" s="2">
        <v>36.968850000000003</v>
      </c>
      <c r="Q171" s="2"/>
    </row>
    <row r="172" spans="1:17" x14ac:dyDescent="0.15">
      <c r="B172" s="4" t="s">
        <v>218</v>
      </c>
      <c r="C172" s="1" t="s">
        <v>2</v>
      </c>
      <c r="D172" s="2">
        <v>468.73571379999998</v>
      </c>
      <c r="E172" s="2">
        <v>294.67738200000002</v>
      </c>
      <c r="F172" s="2">
        <v>75.132913200000004</v>
      </c>
      <c r="G172" s="2"/>
      <c r="H172" s="2">
        <v>152.41471299999998</v>
      </c>
      <c r="I172" s="2">
        <v>57.3416973</v>
      </c>
      <c r="J172" s="2">
        <v>15.3633899</v>
      </c>
      <c r="K172" s="2">
        <v>59.666937000000004</v>
      </c>
      <c r="L172" s="2">
        <v>6.3298446999999998</v>
      </c>
      <c r="M172" s="2">
        <v>11.113223</v>
      </c>
      <c r="N172" s="2"/>
      <c r="O172" s="2"/>
      <c r="P172" s="2"/>
      <c r="Q172" s="2">
        <v>34.328124099999997</v>
      </c>
    </row>
    <row r="173" spans="1:17" x14ac:dyDescent="0.15">
      <c r="B173" s="4" t="s">
        <v>218</v>
      </c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>
        <v>184.79892355000001</v>
      </c>
      <c r="P173" s="2"/>
      <c r="Q173" s="2"/>
    </row>
    <row r="174" spans="1:17" x14ac:dyDescent="0.15">
      <c r="B174" s="4" t="s">
        <v>219</v>
      </c>
      <c r="C174" s="1" t="s">
        <v>2</v>
      </c>
      <c r="D174" s="2">
        <v>58.776342600000007</v>
      </c>
      <c r="E174" s="2">
        <v>129.72689919999999</v>
      </c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>
        <v>6.3931430999999996</v>
      </c>
      <c r="Q174" s="2"/>
    </row>
    <row r="175" spans="1:17" x14ac:dyDescent="0.15">
      <c r="B175" s="4" t="s">
        <v>220</v>
      </c>
      <c r="C175" s="1" t="s">
        <v>2</v>
      </c>
      <c r="D175" s="2"/>
      <c r="E175" s="2"/>
      <c r="F175" s="2"/>
      <c r="G175" s="2"/>
      <c r="H175" s="2">
        <v>0.214167</v>
      </c>
      <c r="I175" s="2">
        <v>8.9886499999999998</v>
      </c>
      <c r="J175" s="2"/>
      <c r="K175" s="2"/>
      <c r="L175" s="2">
        <v>24.987814999999998</v>
      </c>
      <c r="M175" s="2"/>
      <c r="N175" s="2"/>
      <c r="O175" s="2">
        <v>417.99126649999999</v>
      </c>
      <c r="P175" s="2">
        <v>28.4416519</v>
      </c>
      <c r="Q175" s="2">
        <v>32.285792000000001</v>
      </c>
    </row>
    <row r="176" spans="1:17" x14ac:dyDescent="0.15">
      <c r="B176" s="4" t="s">
        <v>220</v>
      </c>
      <c r="D176" s="2"/>
      <c r="E176" s="2">
        <v>15.63255</v>
      </c>
      <c r="F176" s="2">
        <v>157.26244</v>
      </c>
      <c r="G176" s="2">
        <v>3.4791553999999998</v>
      </c>
      <c r="H176" s="2"/>
      <c r="I176" s="2"/>
      <c r="J176" s="2"/>
      <c r="K176" s="2"/>
      <c r="L176" s="2"/>
      <c r="M176" s="2"/>
      <c r="N176" s="2"/>
      <c r="O176" s="2"/>
      <c r="P176" s="2"/>
      <c r="Q176" s="2"/>
    </row>
    <row r="177" spans="1:17" x14ac:dyDescent="0.15">
      <c r="B177" s="4" t="s">
        <v>221</v>
      </c>
      <c r="C177" s="1" t="s">
        <v>2</v>
      </c>
      <c r="D177" s="2"/>
      <c r="E177" s="2"/>
      <c r="F177" s="2"/>
      <c r="G177" s="2"/>
      <c r="H177" s="2"/>
      <c r="I177" s="2"/>
      <c r="J177" s="2"/>
      <c r="K177" s="2">
        <v>2.5485000000000002</v>
      </c>
      <c r="L177" s="2"/>
      <c r="M177" s="2"/>
      <c r="N177" s="2"/>
      <c r="O177" s="2"/>
      <c r="P177" s="2"/>
      <c r="Q177" s="2"/>
    </row>
    <row r="178" spans="1:17" x14ac:dyDescent="0.15">
      <c r="B178" s="4" t="s">
        <v>65</v>
      </c>
      <c r="D178" s="2"/>
      <c r="E178" s="2">
        <v>15.41164</v>
      </c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</row>
    <row r="179" spans="1:17" x14ac:dyDescent="0.15">
      <c r="B179" s="4" t="s">
        <v>67</v>
      </c>
      <c r="C179" s="1" t="s">
        <v>2</v>
      </c>
      <c r="D179" s="2"/>
      <c r="E179" s="2"/>
      <c r="F179" s="2"/>
      <c r="G179" s="2"/>
      <c r="H179" s="2">
        <v>4.8518399999999993</v>
      </c>
      <c r="I179" s="2"/>
      <c r="J179" s="2"/>
      <c r="K179" s="2"/>
      <c r="L179" s="2"/>
      <c r="M179" s="2">
        <v>4.6724971000000002</v>
      </c>
      <c r="N179" s="2"/>
      <c r="O179" s="2"/>
      <c r="P179" s="2"/>
      <c r="Q179" s="2"/>
    </row>
    <row r="180" spans="1:17" x14ac:dyDescent="0.15">
      <c r="B180" s="4" t="s">
        <v>222</v>
      </c>
      <c r="C180" s="1" t="s">
        <v>2</v>
      </c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>
        <v>82.981789500000005</v>
      </c>
      <c r="P180" s="2"/>
      <c r="Q180" s="2"/>
    </row>
    <row r="181" spans="1:17" x14ac:dyDescent="0.15">
      <c r="B181" s="4" t="s">
        <v>223</v>
      </c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>
        <v>19.146180000000001</v>
      </c>
      <c r="P181" s="2"/>
      <c r="Q181" s="2"/>
    </row>
    <row r="182" spans="1:17" x14ac:dyDescent="0.15">
      <c r="B182" s="4" t="s">
        <v>68</v>
      </c>
      <c r="D182" s="2"/>
      <c r="E182" s="2">
        <v>135.323443</v>
      </c>
      <c r="F182" s="2">
        <v>4.6119792999999998</v>
      </c>
      <c r="G182" s="2"/>
      <c r="H182" s="2"/>
      <c r="I182" s="2"/>
      <c r="J182" s="2"/>
      <c r="K182" s="2">
        <v>11.955399699999999</v>
      </c>
      <c r="L182" s="2"/>
      <c r="M182" s="2">
        <v>23.924234999999999</v>
      </c>
      <c r="N182" s="2"/>
      <c r="O182" s="2"/>
      <c r="P182" s="2"/>
      <c r="Q182" s="2">
        <v>3.1944499999999998</v>
      </c>
    </row>
    <row r="183" spans="1:17" x14ac:dyDescent="0.15">
      <c r="B183" s="4" t="s">
        <v>224</v>
      </c>
      <c r="D183" s="2"/>
      <c r="E183" s="2"/>
      <c r="F183" s="2"/>
      <c r="G183" s="2"/>
      <c r="H183" s="2"/>
      <c r="I183" s="2"/>
      <c r="J183" s="2"/>
      <c r="K183" s="2">
        <v>27.464449999999999</v>
      </c>
      <c r="L183" s="2"/>
      <c r="M183" s="2"/>
      <c r="N183" s="2"/>
      <c r="O183" s="2"/>
      <c r="P183" s="2"/>
      <c r="Q183" s="2"/>
    </row>
    <row r="184" spans="1:17" x14ac:dyDescent="0.15">
      <c r="B184" s="4" t="s">
        <v>70</v>
      </c>
      <c r="C184" s="1" t="s">
        <v>120</v>
      </c>
      <c r="D184" s="2"/>
      <c r="E184" s="2">
        <v>446.955511</v>
      </c>
      <c r="F184" s="2"/>
      <c r="G184" s="2"/>
      <c r="H184" s="2"/>
      <c r="I184" s="2"/>
      <c r="J184" s="2"/>
      <c r="K184" s="2"/>
      <c r="L184" s="2"/>
      <c r="M184" s="2"/>
      <c r="N184" s="2">
        <v>4.7174420000000001</v>
      </c>
      <c r="O184" s="2"/>
      <c r="P184" s="2"/>
      <c r="Q184" s="2"/>
    </row>
    <row r="185" spans="1:17" x14ac:dyDescent="0.15">
      <c r="B185" s="4"/>
      <c r="D185" s="2"/>
      <c r="E185" s="2"/>
      <c r="F185" s="2"/>
      <c r="G185" s="2">
        <v>29.974387</v>
      </c>
      <c r="H185" s="2"/>
      <c r="I185" s="2"/>
      <c r="J185" s="2"/>
      <c r="K185" s="2"/>
      <c r="L185" s="2"/>
      <c r="M185" s="2"/>
      <c r="N185" s="2"/>
      <c r="O185" s="2"/>
      <c r="P185" s="2"/>
      <c r="Q185" s="2"/>
    </row>
    <row r="186" spans="1:17" x14ac:dyDescent="0.15">
      <c r="A186" s="6" t="s">
        <v>225</v>
      </c>
      <c r="B186" s="7"/>
      <c r="C186" s="6"/>
      <c r="D186" s="8">
        <v>527.512564</v>
      </c>
      <c r="E186" s="8">
        <v>1519.1788337</v>
      </c>
      <c r="F186" s="8">
        <v>255.86398</v>
      </c>
      <c r="G186" s="8">
        <v>33.449594099999999</v>
      </c>
      <c r="H186" s="8">
        <v>235.93127000000001</v>
      </c>
      <c r="I186" s="8">
        <v>425.82244919999999</v>
      </c>
      <c r="J186" s="8">
        <v>37.924287499999998</v>
      </c>
      <c r="K186" s="8">
        <v>128.863957</v>
      </c>
      <c r="L186" s="8">
        <v>38.788818599999999</v>
      </c>
      <c r="M186" s="8">
        <v>246.89312529999998</v>
      </c>
      <c r="N186" s="8">
        <v>4.7174420000000001</v>
      </c>
      <c r="O186" s="8">
        <v>1562.719756</v>
      </c>
      <c r="P186" s="8">
        <v>95.94179170000001</v>
      </c>
      <c r="Q186" s="8">
        <v>13.2257634</v>
      </c>
    </row>
    <row r="187" spans="1:17" x14ac:dyDescent="0.15">
      <c r="A187" s="1" t="s">
        <v>226</v>
      </c>
      <c r="B187" s="4" t="s">
        <v>227</v>
      </c>
      <c r="C187" s="1" t="s">
        <v>2</v>
      </c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>
        <v>1.3397735</v>
      </c>
    </row>
    <row r="188" spans="1:17" x14ac:dyDescent="0.15">
      <c r="B188" s="4" t="s">
        <v>73</v>
      </c>
      <c r="C188" s="1" t="s">
        <v>2</v>
      </c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>
        <v>126.84349</v>
      </c>
      <c r="P188" s="2"/>
      <c r="Q188" s="2"/>
    </row>
    <row r="189" spans="1:17" x14ac:dyDescent="0.15">
      <c r="B189" s="4" t="s">
        <v>228</v>
      </c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>
        <v>0.11954720000000001</v>
      </c>
    </row>
    <row r="190" spans="1:17" x14ac:dyDescent="0.15">
      <c r="B190" s="4" t="s">
        <v>229</v>
      </c>
      <c r="C190" s="1" t="s">
        <v>120</v>
      </c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>
        <v>1.7456574</v>
      </c>
    </row>
    <row r="191" spans="1:17" x14ac:dyDescent="0.15">
      <c r="B191" s="4" t="s">
        <v>230</v>
      </c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>
        <v>2719.3678786</v>
      </c>
      <c r="O191" s="2"/>
      <c r="P191" s="2"/>
      <c r="Q191" s="2"/>
    </row>
    <row r="192" spans="1:17" x14ac:dyDescent="0.15">
      <c r="A192" s="6" t="s">
        <v>231</v>
      </c>
      <c r="B192" s="7"/>
      <c r="C192" s="6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>
        <v>2719.3678786</v>
      </c>
      <c r="O192" s="8">
        <v>126.84349</v>
      </c>
      <c r="P192" s="8"/>
      <c r="Q192" s="8">
        <v>3.249781</v>
      </c>
    </row>
    <row r="193" spans="1:17" x14ac:dyDescent="0.15">
      <c r="A193" s="1" t="s">
        <v>232</v>
      </c>
      <c r="B193" s="4" t="s">
        <v>233</v>
      </c>
      <c r="D193" s="2">
        <v>7.8498450000000002</v>
      </c>
      <c r="E193" s="2">
        <v>1.3342314</v>
      </c>
      <c r="F193" s="2">
        <v>4.8812189999999998</v>
      </c>
      <c r="G193" s="2">
        <v>26.642198800000003</v>
      </c>
      <c r="H193" s="2">
        <v>54.928949200000005</v>
      </c>
      <c r="I193" s="2">
        <v>98.899985000000001</v>
      </c>
      <c r="J193" s="2">
        <v>12.554550000000001</v>
      </c>
      <c r="K193" s="2">
        <v>1.77721</v>
      </c>
      <c r="L193" s="2">
        <v>12.152747</v>
      </c>
      <c r="M193" s="2">
        <v>28.419436699999999</v>
      </c>
      <c r="N193" s="2">
        <v>84.246755899999997</v>
      </c>
      <c r="O193" s="2">
        <v>32.966742449999998</v>
      </c>
      <c r="P193" s="2"/>
      <c r="Q193" s="2">
        <v>11.34463</v>
      </c>
    </row>
    <row r="194" spans="1:17" x14ac:dyDescent="0.15">
      <c r="B194" s="4" t="s">
        <v>234</v>
      </c>
      <c r="D194" s="2">
        <v>19.485128</v>
      </c>
      <c r="E194" s="2"/>
      <c r="F194" s="2"/>
      <c r="G194" s="2"/>
      <c r="H194" s="2"/>
      <c r="I194" s="2"/>
      <c r="J194" s="2">
        <v>23.564831999999999</v>
      </c>
      <c r="K194" s="2">
        <v>12.494738999999999</v>
      </c>
      <c r="L194" s="2"/>
      <c r="M194" s="2"/>
      <c r="N194" s="2"/>
      <c r="O194" s="2"/>
      <c r="P194" s="2">
        <v>9.3343710000000009</v>
      </c>
      <c r="Q194" s="2"/>
    </row>
    <row r="195" spans="1:17" x14ac:dyDescent="0.15">
      <c r="B195" s="4" t="s">
        <v>235</v>
      </c>
      <c r="D195" s="2"/>
      <c r="E195" s="2">
        <v>1.3778975</v>
      </c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</row>
    <row r="196" spans="1:17" x14ac:dyDescent="0.15">
      <c r="A196" s="6" t="s">
        <v>236</v>
      </c>
      <c r="B196" s="7"/>
      <c r="C196" s="6"/>
      <c r="D196" s="8">
        <v>27.333532999999999</v>
      </c>
      <c r="E196" s="8">
        <v>11.7121289</v>
      </c>
      <c r="F196" s="8">
        <v>4.8812189999999998</v>
      </c>
      <c r="G196" s="8">
        <v>26.642198800000003</v>
      </c>
      <c r="H196" s="8">
        <v>54.928949200000005</v>
      </c>
      <c r="I196" s="8">
        <v>98.899985000000001</v>
      </c>
      <c r="J196" s="8">
        <v>35.573487</v>
      </c>
      <c r="K196" s="8">
        <v>14.264775999999999</v>
      </c>
      <c r="L196" s="8">
        <v>12.152747</v>
      </c>
      <c r="M196" s="8">
        <v>28.419436699999999</v>
      </c>
      <c r="N196" s="8">
        <v>84.246755899999997</v>
      </c>
      <c r="O196" s="8">
        <v>32.966742449999998</v>
      </c>
      <c r="P196" s="8">
        <v>9.3343710000000009</v>
      </c>
      <c r="Q196" s="8">
        <v>11.34463</v>
      </c>
    </row>
    <row r="197" spans="1:17" x14ac:dyDescent="0.15">
      <c r="A197" s="1" t="s">
        <v>237</v>
      </c>
      <c r="B197" s="4" t="s">
        <v>35</v>
      </c>
      <c r="D197" s="2">
        <v>1234.7615149999999</v>
      </c>
      <c r="E197" s="2">
        <v>159.57446810000002</v>
      </c>
      <c r="F197" s="2"/>
      <c r="G197" s="2">
        <v>5753.7688441999999</v>
      </c>
      <c r="H197" s="2">
        <v>27.777777799999999</v>
      </c>
      <c r="I197" s="2">
        <v>552.48618780000004</v>
      </c>
      <c r="J197" s="2">
        <v>452.61781000000002</v>
      </c>
      <c r="K197" s="2">
        <v>1111.1111111</v>
      </c>
      <c r="L197" s="2"/>
      <c r="M197" s="2">
        <v>25.512409999999999</v>
      </c>
      <c r="N197" s="2"/>
      <c r="O197" s="2">
        <v>2121.1187950000003</v>
      </c>
      <c r="P197" s="2">
        <v>5</v>
      </c>
      <c r="Q197" s="2"/>
    </row>
    <row r="198" spans="1:17" x14ac:dyDescent="0.15">
      <c r="B198" s="4" t="s">
        <v>238</v>
      </c>
      <c r="D198" s="2"/>
      <c r="E198" s="2"/>
      <c r="F198" s="2"/>
      <c r="G198" s="2">
        <v>4.4997218999999999</v>
      </c>
      <c r="H198" s="2">
        <v>24.8734629</v>
      </c>
      <c r="I198" s="2">
        <v>376.77924999999999</v>
      </c>
      <c r="J198" s="2">
        <v>56.258335000000002</v>
      </c>
      <c r="K198" s="2"/>
      <c r="L198" s="2">
        <v>28.817575099999999</v>
      </c>
      <c r="M198" s="2"/>
      <c r="N198" s="2"/>
      <c r="O198" s="2">
        <v>169.56634450000001</v>
      </c>
      <c r="P198" s="2">
        <v>26.574762</v>
      </c>
      <c r="Q198" s="2"/>
    </row>
    <row r="199" spans="1:17" x14ac:dyDescent="0.15">
      <c r="B199" s="4" t="s">
        <v>239</v>
      </c>
      <c r="D199" s="2"/>
      <c r="E199" s="2"/>
      <c r="F199" s="2">
        <v>41.339849100000002</v>
      </c>
      <c r="G199" s="2"/>
      <c r="H199" s="2"/>
      <c r="I199" s="2"/>
      <c r="J199" s="2">
        <v>98.922720999999996</v>
      </c>
      <c r="K199" s="2">
        <v>46.735166999999997</v>
      </c>
      <c r="L199" s="2"/>
      <c r="M199" s="2"/>
      <c r="N199" s="2"/>
      <c r="O199" s="2"/>
      <c r="P199" s="2"/>
      <c r="Q199" s="2"/>
    </row>
    <row r="200" spans="1:17" x14ac:dyDescent="0.15">
      <c r="B200" s="4" t="s">
        <v>240</v>
      </c>
      <c r="C200" s="1" t="s">
        <v>2</v>
      </c>
      <c r="D200" s="2">
        <v>163.53834279999998</v>
      </c>
      <c r="E200" s="2"/>
      <c r="F200" s="2"/>
      <c r="G200" s="2"/>
      <c r="H200" s="2"/>
      <c r="I200" s="2"/>
      <c r="J200" s="2">
        <v>3.1281349999999999</v>
      </c>
      <c r="K200" s="2"/>
      <c r="L200" s="2"/>
      <c r="M200" s="2"/>
      <c r="N200" s="2">
        <v>438.85163599999998</v>
      </c>
      <c r="O200" s="2"/>
      <c r="P200" s="2">
        <v>43.319164999999998</v>
      </c>
      <c r="Q200" s="2"/>
    </row>
    <row r="201" spans="1:17" x14ac:dyDescent="0.15">
      <c r="B201" s="4" t="s">
        <v>240</v>
      </c>
      <c r="C201" s="1" t="s">
        <v>21</v>
      </c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>
        <v>39.629429250000001</v>
      </c>
      <c r="P201" s="2"/>
      <c r="Q201" s="2"/>
    </row>
    <row r="202" spans="1:17" x14ac:dyDescent="0.15">
      <c r="B202" s="4" t="s">
        <v>241</v>
      </c>
      <c r="C202" s="1" t="s">
        <v>2</v>
      </c>
      <c r="D202" s="2"/>
      <c r="E202" s="2"/>
      <c r="F202" s="2"/>
      <c r="G202" s="2"/>
      <c r="H202" s="2"/>
      <c r="I202" s="2">
        <v>11.356493</v>
      </c>
      <c r="J202" s="2"/>
      <c r="K202" s="2"/>
      <c r="L202" s="2"/>
      <c r="M202" s="2"/>
      <c r="N202" s="2"/>
      <c r="O202" s="2"/>
      <c r="P202" s="2"/>
      <c r="Q202" s="2"/>
    </row>
    <row r="203" spans="1:17" x14ac:dyDescent="0.15">
      <c r="B203" s="4" t="s">
        <v>76</v>
      </c>
      <c r="C203" s="1" t="s">
        <v>2</v>
      </c>
      <c r="D203" s="2">
        <v>333.12360999999999</v>
      </c>
      <c r="E203" s="2">
        <v>219.99169660000001</v>
      </c>
      <c r="F203" s="2"/>
      <c r="G203" s="2">
        <v>83.851100000000002</v>
      </c>
      <c r="H203" s="2">
        <v>9.9493852</v>
      </c>
      <c r="I203" s="2"/>
      <c r="J203" s="2">
        <v>38.988582300000004</v>
      </c>
      <c r="K203" s="2"/>
      <c r="L203" s="2">
        <v>533.65879800000005</v>
      </c>
      <c r="M203" s="2">
        <v>43.8392889</v>
      </c>
      <c r="N203" s="2">
        <v>527.14734999999996</v>
      </c>
      <c r="O203" s="2">
        <v>479.19600000000003</v>
      </c>
      <c r="P203" s="2">
        <v>524.23291200000006</v>
      </c>
      <c r="Q203" s="2"/>
    </row>
    <row r="204" spans="1:17" x14ac:dyDescent="0.15">
      <c r="B204" s="4" t="s">
        <v>76</v>
      </c>
      <c r="D204" s="2"/>
      <c r="E204" s="2"/>
      <c r="F204" s="2">
        <v>42.584482000000001</v>
      </c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</row>
    <row r="205" spans="1:17" x14ac:dyDescent="0.15">
      <c r="B205" s="4" t="s">
        <v>36</v>
      </c>
      <c r="C205" s="1" t="s">
        <v>2</v>
      </c>
      <c r="D205" s="2"/>
      <c r="E205" s="2"/>
      <c r="F205" s="2"/>
      <c r="G205" s="2"/>
      <c r="H205" s="2"/>
      <c r="I205" s="2"/>
      <c r="J205" s="2"/>
      <c r="K205" s="2">
        <v>64.968862999999999</v>
      </c>
      <c r="L205" s="2">
        <v>16.679623200000002</v>
      </c>
      <c r="M205" s="2"/>
      <c r="N205" s="2"/>
      <c r="O205" s="2"/>
      <c r="P205" s="2"/>
      <c r="Q205" s="2">
        <v>35.658853400000005</v>
      </c>
    </row>
    <row r="206" spans="1:17" x14ac:dyDescent="0.15">
      <c r="A206" s="6" t="s">
        <v>242</v>
      </c>
      <c r="B206" s="7"/>
      <c r="C206" s="6"/>
      <c r="D206" s="8">
        <v>12531.422952999999</v>
      </c>
      <c r="E206" s="8">
        <v>379.56616470000006</v>
      </c>
      <c r="F206" s="8">
        <v>83.924331100000003</v>
      </c>
      <c r="G206" s="8">
        <v>5841.2776720000002</v>
      </c>
      <c r="H206" s="8">
        <v>62.662590000000002</v>
      </c>
      <c r="I206" s="8">
        <v>94.499762099999998</v>
      </c>
      <c r="J206" s="8">
        <v>4726.9148623999999</v>
      </c>
      <c r="K206" s="8">
        <v>1221.9115141000002</v>
      </c>
      <c r="L206" s="8">
        <v>669.15599630000008</v>
      </c>
      <c r="M206" s="8">
        <v>69.349492999999995</v>
      </c>
      <c r="N206" s="8">
        <v>965.99894099999995</v>
      </c>
      <c r="O206" s="8">
        <v>289.31498299999998</v>
      </c>
      <c r="P206" s="8">
        <v>644.1225379</v>
      </c>
      <c r="Q206" s="8">
        <v>35.658853400000005</v>
      </c>
    </row>
    <row r="207" spans="1:17" x14ac:dyDescent="0.15">
      <c r="A207" s="1" t="s">
        <v>243</v>
      </c>
      <c r="B207" s="4" t="s">
        <v>20</v>
      </c>
      <c r="C207" s="1" t="s">
        <v>21</v>
      </c>
      <c r="D207" s="2">
        <v>426.54888239999997</v>
      </c>
      <c r="E207" s="2">
        <v>547.51916900000003</v>
      </c>
      <c r="F207" s="2">
        <v>1.9574370000000001</v>
      </c>
      <c r="G207" s="2">
        <v>3.9571855</v>
      </c>
      <c r="H207" s="2">
        <v>18.492339999999999</v>
      </c>
      <c r="I207" s="2">
        <v>83.498793000000006</v>
      </c>
      <c r="J207" s="2">
        <v>38.554212</v>
      </c>
      <c r="K207" s="2">
        <v>396.624932</v>
      </c>
      <c r="L207" s="2">
        <v>372.39339899999999</v>
      </c>
      <c r="M207" s="2"/>
      <c r="N207" s="2">
        <v>17.695136000000002</v>
      </c>
      <c r="O207" s="2">
        <v>197.47337994999998</v>
      </c>
      <c r="P207" s="2">
        <v>269.14865600000002</v>
      </c>
      <c r="Q207" s="2"/>
    </row>
    <row r="208" spans="1:17" x14ac:dyDescent="0.15">
      <c r="B208" s="4" t="s">
        <v>244</v>
      </c>
      <c r="C208" s="1" t="s">
        <v>21</v>
      </c>
      <c r="D208" s="2"/>
      <c r="E208" s="2"/>
      <c r="F208" s="2">
        <v>15.446239</v>
      </c>
      <c r="G208" s="2"/>
      <c r="H208" s="2"/>
      <c r="I208" s="2"/>
      <c r="J208" s="2">
        <v>117.643142</v>
      </c>
      <c r="K208" s="2"/>
      <c r="L208" s="2"/>
      <c r="M208" s="2">
        <v>19.349129999999999</v>
      </c>
      <c r="N208" s="2">
        <v>155.18719200000001</v>
      </c>
      <c r="O208" s="2"/>
      <c r="P208" s="2">
        <v>17.351443700000001</v>
      </c>
      <c r="Q208" s="2">
        <v>91.73742</v>
      </c>
    </row>
    <row r="209" spans="1:17" x14ac:dyDescent="0.15">
      <c r="B209" s="4" t="s">
        <v>245</v>
      </c>
      <c r="C209" s="1" t="s">
        <v>21</v>
      </c>
      <c r="D209" s="2">
        <v>27.965565999999999</v>
      </c>
      <c r="E209" s="2">
        <v>56.847352000000001</v>
      </c>
      <c r="F209" s="2">
        <v>19.574366000000001</v>
      </c>
      <c r="G209" s="2">
        <v>31.161591999999999</v>
      </c>
      <c r="H209" s="2">
        <v>2.5897237999999998</v>
      </c>
      <c r="I209" s="2">
        <v>171.322191</v>
      </c>
      <c r="J209" s="2">
        <v>56.367462400000001</v>
      </c>
      <c r="K209" s="2"/>
      <c r="L209" s="2">
        <v>287.94589929999995</v>
      </c>
      <c r="M209" s="2">
        <v>35.59328</v>
      </c>
      <c r="N209" s="2">
        <v>7.4172399999999996</v>
      </c>
      <c r="O209" s="2">
        <v>16.981894499999999</v>
      </c>
      <c r="P209" s="2">
        <v>512.68710999999996</v>
      </c>
      <c r="Q209" s="2">
        <v>16.2333517</v>
      </c>
    </row>
    <row r="210" spans="1:17" x14ac:dyDescent="0.15">
      <c r="B210" s="4" t="s">
        <v>246</v>
      </c>
      <c r="C210" s="1" t="s">
        <v>21</v>
      </c>
      <c r="D210" s="2"/>
      <c r="E210" s="2"/>
      <c r="F210" s="2"/>
      <c r="G210" s="2"/>
      <c r="H210" s="2"/>
      <c r="I210" s="2"/>
      <c r="J210" s="2"/>
      <c r="K210" s="2">
        <v>835.36485569999991</v>
      </c>
      <c r="L210" s="2"/>
      <c r="M210" s="2"/>
      <c r="N210" s="2"/>
      <c r="O210" s="2"/>
      <c r="P210" s="2"/>
      <c r="Q210" s="2"/>
    </row>
    <row r="211" spans="1:17" x14ac:dyDescent="0.15">
      <c r="A211" s="6" t="s">
        <v>247</v>
      </c>
      <c r="B211" s="7"/>
      <c r="C211" s="6"/>
      <c r="D211" s="8">
        <v>454.51393899999999</v>
      </c>
      <c r="E211" s="8">
        <v>63.595652100000002</v>
      </c>
      <c r="F211" s="8">
        <v>126.93636119999999</v>
      </c>
      <c r="G211" s="8">
        <v>62.118694700000006</v>
      </c>
      <c r="H211" s="8">
        <v>38.9989542</v>
      </c>
      <c r="I211" s="8">
        <v>254.79398399999999</v>
      </c>
      <c r="J211" s="8">
        <v>662.52598679999994</v>
      </c>
      <c r="K211" s="8">
        <v>1231.9853489</v>
      </c>
      <c r="L211" s="8">
        <v>66.339292</v>
      </c>
      <c r="M211" s="8">
        <v>54.898192999999999</v>
      </c>
      <c r="N211" s="8">
        <v>27.2993484</v>
      </c>
      <c r="O211" s="8">
        <v>214.42656939999995</v>
      </c>
      <c r="P211" s="8">
        <v>798.56812400000001</v>
      </c>
      <c r="Q211" s="8">
        <v>17.375589999999999</v>
      </c>
    </row>
    <row r="212" spans="1:17" x14ac:dyDescent="0.15">
      <c r="A212" s="1" t="s">
        <v>248</v>
      </c>
      <c r="B212" s="4" t="s">
        <v>37</v>
      </c>
      <c r="C212" s="1" t="s">
        <v>2</v>
      </c>
      <c r="D212" s="2"/>
      <c r="E212" s="2"/>
      <c r="F212" s="2"/>
      <c r="G212" s="2"/>
      <c r="H212" s="2"/>
      <c r="I212" s="2"/>
      <c r="J212" s="2"/>
      <c r="K212" s="2"/>
      <c r="L212" s="2">
        <v>5.598878</v>
      </c>
      <c r="M212" s="2"/>
      <c r="N212" s="2"/>
      <c r="O212" s="2">
        <v>377.17934199999996</v>
      </c>
      <c r="P212" s="2"/>
      <c r="Q212" s="2"/>
    </row>
    <row r="213" spans="1:17" x14ac:dyDescent="0.15">
      <c r="B213" s="4" t="s">
        <v>249</v>
      </c>
      <c r="C213" s="1" t="s">
        <v>2</v>
      </c>
      <c r="D213" s="2"/>
      <c r="E213" s="2"/>
      <c r="F213" s="2"/>
      <c r="G213" s="2"/>
      <c r="H213" s="2"/>
      <c r="I213" s="2"/>
      <c r="J213" s="2">
        <v>58.563783199999996</v>
      </c>
      <c r="K213" s="2">
        <v>37.513657800000004</v>
      </c>
      <c r="L213" s="2"/>
      <c r="M213" s="2"/>
      <c r="N213" s="2"/>
      <c r="O213" s="2"/>
      <c r="P213" s="2"/>
      <c r="Q213" s="2"/>
    </row>
    <row r="214" spans="1:17" x14ac:dyDescent="0.15">
      <c r="B214" s="4" t="s">
        <v>38</v>
      </c>
      <c r="D214" s="2">
        <v>922.45846460000007</v>
      </c>
      <c r="E214" s="2"/>
      <c r="F214" s="2">
        <v>21.292241000000001</v>
      </c>
      <c r="G214" s="2"/>
      <c r="H214" s="2"/>
      <c r="I214" s="2">
        <v>5.9491281000000003</v>
      </c>
      <c r="J214" s="2"/>
      <c r="K214" s="2"/>
      <c r="L214" s="2"/>
      <c r="M214" s="2">
        <v>3.2946675999999999</v>
      </c>
      <c r="N214" s="2"/>
      <c r="O214" s="2">
        <v>23.141165000000001</v>
      </c>
      <c r="P214" s="2">
        <v>9.3831360999999998</v>
      </c>
      <c r="Q214" s="2"/>
    </row>
    <row r="215" spans="1:17" x14ac:dyDescent="0.15">
      <c r="B215" s="4" t="s">
        <v>77</v>
      </c>
      <c r="C215" s="1" t="s">
        <v>2</v>
      </c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>
        <v>6.8596700000000004</v>
      </c>
      <c r="Q215" s="2"/>
    </row>
    <row r="216" spans="1:17" x14ac:dyDescent="0.15">
      <c r="B216" s="4"/>
      <c r="C216" s="1" t="s">
        <v>21</v>
      </c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>
        <v>35.646567500000003</v>
      </c>
      <c r="P216" s="2"/>
      <c r="Q216" s="2"/>
    </row>
    <row r="217" spans="1:17" x14ac:dyDescent="0.15">
      <c r="A217" s="6" t="s">
        <v>250</v>
      </c>
      <c r="B217" s="7"/>
      <c r="C217" s="6"/>
      <c r="D217" s="8">
        <v>922.45846460000007</v>
      </c>
      <c r="E217" s="8"/>
      <c r="F217" s="8">
        <v>21.292241000000001</v>
      </c>
      <c r="G217" s="8"/>
      <c r="H217" s="8"/>
      <c r="I217" s="8">
        <v>5.9491281000000003</v>
      </c>
      <c r="J217" s="8">
        <v>58.563783199999996</v>
      </c>
      <c r="K217" s="8">
        <v>37.513657800000004</v>
      </c>
      <c r="L217" s="8">
        <v>5.598878</v>
      </c>
      <c r="M217" s="8">
        <v>3.2946675999999999</v>
      </c>
      <c r="N217" s="8"/>
      <c r="O217" s="8">
        <v>75.966188000000002</v>
      </c>
      <c r="P217" s="8">
        <v>7.2422310000000003</v>
      </c>
      <c r="Q217" s="8"/>
    </row>
  </sheetData>
  <phoneticPr fontId="6" type="noConversion"/>
  <pageMargins left="0.7" right="0.7" top="0.75" bottom="0.75" header="0.3" footer="0.3"/>
  <pageSetup paperSize="9" pageOrder="overThenDown" orientation="landscape" horizontalDpi="0" verticalDpi="0"/>
  <headerFooter>
    <oddHeader>&amp;CVäxtplankton artlista 2016 Oxundasjöar</oddHeader>
    <oddFooter>Sida &amp;P</oddFooter>
  </headerFooter>
  <extLst>
    <ext xmlns:mx="http://schemas.microsoft.com/office/mac/excel/2008/main" uri="{64002731-A6B0-56B0-2670-7721B7C09600}">
      <mx:PLV Mode="1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0"/>
  <sheetViews>
    <sheetView showGridLines="0" view="pageLayout" workbookViewId="0">
      <selection activeCell="B44" sqref="B44"/>
    </sheetView>
  </sheetViews>
  <sheetFormatPr baseColWidth="10" defaultRowHeight="11" x14ac:dyDescent="0.15"/>
  <cols>
    <col min="1" max="1" width="23.33203125" style="1" bestFit="1" customWidth="1"/>
    <col min="2" max="2" width="25.83203125" style="1" bestFit="1" customWidth="1"/>
    <col min="3" max="3" width="11.1640625" style="13" bestFit="1" customWidth="1"/>
    <col min="4" max="7" width="10.83203125" style="13"/>
    <col min="8" max="16384" width="10.83203125" style="1"/>
  </cols>
  <sheetData>
    <row r="1" spans="1:7" x14ac:dyDescent="0.15">
      <c r="A1" s="10" t="s">
        <v>630</v>
      </c>
      <c r="B1" s="10"/>
      <c r="C1" s="11"/>
      <c r="D1" s="11"/>
      <c r="E1" s="11"/>
      <c r="F1" s="11"/>
      <c r="G1" s="11"/>
    </row>
    <row r="2" spans="1:7" s="5" customFormat="1" ht="12" thickBot="1" x14ac:dyDescent="0.2">
      <c r="A2" s="9" t="s">
        <v>252</v>
      </c>
      <c r="B2" s="9" t="s">
        <v>253</v>
      </c>
      <c r="C2" s="12" t="s">
        <v>254</v>
      </c>
      <c r="D2" s="12" t="s">
        <v>255</v>
      </c>
      <c r="E2" s="12" t="s">
        <v>256</v>
      </c>
      <c r="F2" s="12" t="s">
        <v>257</v>
      </c>
      <c r="G2" s="12" t="s">
        <v>258</v>
      </c>
    </row>
    <row r="3" spans="1:7" x14ac:dyDescent="0.15">
      <c r="A3" s="1" t="s">
        <v>259</v>
      </c>
      <c r="C3" s="13" t="s">
        <v>260</v>
      </c>
      <c r="E3" s="13">
        <v>11</v>
      </c>
    </row>
    <row r="4" spans="1:7" x14ac:dyDescent="0.15">
      <c r="A4" s="1" t="s">
        <v>261</v>
      </c>
      <c r="C4" s="13" t="s">
        <v>262</v>
      </c>
      <c r="D4" s="13">
        <v>2</v>
      </c>
    </row>
    <row r="5" spans="1:7" x14ac:dyDescent="0.15">
      <c r="A5" s="1" t="s">
        <v>263</v>
      </c>
      <c r="C5" s="13" t="s">
        <v>264</v>
      </c>
      <c r="E5" s="13">
        <v>1</v>
      </c>
    </row>
    <row r="6" spans="1:7" x14ac:dyDescent="0.15">
      <c r="A6" s="1" t="s">
        <v>265</v>
      </c>
      <c r="C6" s="13" t="s">
        <v>266</v>
      </c>
      <c r="E6" s="13">
        <v>1</v>
      </c>
    </row>
    <row r="7" spans="1:7" x14ac:dyDescent="0.15">
      <c r="A7" s="1" t="s">
        <v>267</v>
      </c>
      <c r="C7" s="13" t="s">
        <v>268</v>
      </c>
      <c r="D7" s="13">
        <v>43</v>
      </c>
      <c r="F7" s="13">
        <v>81</v>
      </c>
    </row>
    <row r="8" spans="1:7" x14ac:dyDescent="0.15">
      <c r="A8" s="1" t="s">
        <v>269</v>
      </c>
      <c r="C8" s="13" t="s">
        <v>270</v>
      </c>
      <c r="E8" s="13">
        <v>40</v>
      </c>
      <c r="G8" s="13">
        <v>93</v>
      </c>
    </row>
    <row r="9" spans="1:7" x14ac:dyDescent="0.15">
      <c r="A9" s="1" t="s">
        <v>271</v>
      </c>
      <c r="E9" s="13">
        <v>2</v>
      </c>
    </row>
    <row r="10" spans="1:7" x14ac:dyDescent="0.15">
      <c r="A10" s="1" t="s">
        <v>272</v>
      </c>
      <c r="B10" s="1" t="s">
        <v>273</v>
      </c>
      <c r="C10" s="13" t="s">
        <v>274</v>
      </c>
      <c r="E10" s="13">
        <v>3</v>
      </c>
    </row>
    <row r="11" spans="1:7" x14ac:dyDescent="0.15">
      <c r="A11" s="1" t="s">
        <v>275</v>
      </c>
      <c r="B11" s="1" t="s">
        <v>276</v>
      </c>
      <c r="C11" s="13" t="s">
        <v>277</v>
      </c>
      <c r="E11" s="13">
        <v>1</v>
      </c>
    </row>
    <row r="12" spans="1:7" x14ac:dyDescent="0.15">
      <c r="A12" s="1" t="s">
        <v>278</v>
      </c>
      <c r="B12" s="1" t="s">
        <v>279</v>
      </c>
      <c r="C12" s="13" t="s">
        <v>280</v>
      </c>
      <c r="E12" s="13">
        <v>1</v>
      </c>
      <c r="G12" s="13">
        <v>3</v>
      </c>
    </row>
    <row r="13" spans="1:7" x14ac:dyDescent="0.15">
      <c r="A13" s="1" t="s">
        <v>281</v>
      </c>
      <c r="B13" s="1" t="s">
        <v>282</v>
      </c>
      <c r="C13" s="13" t="s">
        <v>283</v>
      </c>
      <c r="G13" s="13">
        <v>5</v>
      </c>
    </row>
    <row r="14" spans="1:7" x14ac:dyDescent="0.15">
      <c r="A14" s="1" t="s">
        <v>284</v>
      </c>
      <c r="B14" s="1" t="s">
        <v>285</v>
      </c>
      <c r="C14" s="13" t="s">
        <v>286</v>
      </c>
      <c r="D14" s="13">
        <v>3</v>
      </c>
      <c r="E14" s="13">
        <v>1</v>
      </c>
      <c r="G14" s="13">
        <v>16</v>
      </c>
    </row>
    <row r="15" spans="1:7" x14ac:dyDescent="0.15">
      <c r="A15" s="1" t="s">
        <v>287</v>
      </c>
      <c r="B15" s="1" t="s">
        <v>288</v>
      </c>
      <c r="C15" s="13" t="s">
        <v>289</v>
      </c>
      <c r="E15" s="13">
        <v>3</v>
      </c>
      <c r="F15" s="13">
        <v>3</v>
      </c>
      <c r="G15" s="13">
        <v>45</v>
      </c>
    </row>
    <row r="16" spans="1:7" x14ac:dyDescent="0.15">
      <c r="A16" s="1" t="s">
        <v>290</v>
      </c>
      <c r="D16" s="13">
        <v>2</v>
      </c>
      <c r="G16" s="13">
        <v>1</v>
      </c>
    </row>
    <row r="17" spans="1:7" x14ac:dyDescent="0.15">
      <c r="A17" s="1" t="s">
        <v>291</v>
      </c>
      <c r="B17" s="1" t="s">
        <v>292</v>
      </c>
      <c r="C17" s="13" t="s">
        <v>293</v>
      </c>
      <c r="D17" s="13">
        <v>8</v>
      </c>
      <c r="E17" s="13">
        <v>4</v>
      </c>
      <c r="F17" s="13">
        <v>145</v>
      </c>
      <c r="G17" s="13">
        <v>72</v>
      </c>
    </row>
    <row r="18" spans="1:7" x14ac:dyDescent="0.15">
      <c r="A18" s="1" t="s">
        <v>294</v>
      </c>
      <c r="B18" s="1" t="s">
        <v>295</v>
      </c>
      <c r="C18" s="13" t="s">
        <v>296</v>
      </c>
      <c r="D18" s="13">
        <v>5</v>
      </c>
    </row>
    <row r="19" spans="1:7" x14ac:dyDescent="0.15">
      <c r="A19" s="1" t="s">
        <v>297</v>
      </c>
      <c r="B19" s="1" t="s">
        <v>298</v>
      </c>
      <c r="C19" s="13" t="s">
        <v>299</v>
      </c>
      <c r="D19" s="13">
        <v>15</v>
      </c>
    </row>
    <row r="20" spans="1:7" x14ac:dyDescent="0.15">
      <c r="A20" s="1" t="s">
        <v>300</v>
      </c>
      <c r="B20" s="1" t="s">
        <v>301</v>
      </c>
      <c r="C20" s="13" t="s">
        <v>302</v>
      </c>
      <c r="D20" s="13">
        <v>6</v>
      </c>
    </row>
    <row r="21" spans="1:7" x14ac:dyDescent="0.15">
      <c r="A21" s="1" t="s">
        <v>303</v>
      </c>
      <c r="B21" s="1" t="s">
        <v>304</v>
      </c>
      <c r="C21" s="13" t="s">
        <v>305</v>
      </c>
      <c r="D21" s="13">
        <v>14</v>
      </c>
      <c r="E21" s="13">
        <v>1</v>
      </c>
      <c r="G21" s="13">
        <v>2</v>
      </c>
    </row>
    <row r="22" spans="1:7" x14ac:dyDescent="0.15">
      <c r="A22" s="1" t="s">
        <v>306</v>
      </c>
      <c r="B22" s="1" t="s">
        <v>307</v>
      </c>
      <c r="C22" s="13" t="s">
        <v>308</v>
      </c>
      <c r="E22" s="13">
        <v>10</v>
      </c>
    </row>
    <row r="23" spans="1:7" x14ac:dyDescent="0.15">
      <c r="A23" s="1" t="s">
        <v>309</v>
      </c>
      <c r="B23" s="1" t="s">
        <v>310</v>
      </c>
      <c r="C23" s="13" t="s">
        <v>311</v>
      </c>
      <c r="E23" s="13">
        <v>1</v>
      </c>
    </row>
    <row r="24" spans="1:7" x14ac:dyDescent="0.15">
      <c r="A24" s="1" t="s">
        <v>312</v>
      </c>
      <c r="B24" s="1" t="s">
        <v>313</v>
      </c>
      <c r="C24" s="13" t="s">
        <v>314</v>
      </c>
      <c r="G24" s="13">
        <v>4</v>
      </c>
    </row>
    <row r="25" spans="1:7" x14ac:dyDescent="0.15">
      <c r="A25" s="1" t="s">
        <v>315</v>
      </c>
      <c r="B25" s="1" t="s">
        <v>285</v>
      </c>
      <c r="C25" s="13" t="s">
        <v>316</v>
      </c>
      <c r="E25" s="13">
        <v>1</v>
      </c>
    </row>
    <row r="26" spans="1:7" x14ac:dyDescent="0.15">
      <c r="A26" s="1" t="s">
        <v>317</v>
      </c>
      <c r="B26" s="1" t="s">
        <v>318</v>
      </c>
      <c r="C26" s="13" t="s">
        <v>319</v>
      </c>
      <c r="F26" s="13">
        <v>5</v>
      </c>
    </row>
    <row r="27" spans="1:7" x14ac:dyDescent="0.15">
      <c r="A27" s="1" t="s">
        <v>320</v>
      </c>
      <c r="B27" s="1" t="s">
        <v>318</v>
      </c>
      <c r="C27" s="13" t="s">
        <v>321</v>
      </c>
      <c r="D27" s="13">
        <v>5</v>
      </c>
      <c r="E27" s="13">
        <v>2</v>
      </c>
      <c r="F27" s="13">
        <v>45</v>
      </c>
      <c r="G27" s="13">
        <v>11</v>
      </c>
    </row>
    <row r="28" spans="1:7" x14ac:dyDescent="0.15">
      <c r="A28" s="1" t="s">
        <v>322</v>
      </c>
      <c r="F28" s="13">
        <v>2</v>
      </c>
    </row>
    <row r="29" spans="1:7" x14ac:dyDescent="0.15">
      <c r="A29" s="1" t="s">
        <v>323</v>
      </c>
      <c r="B29" s="1" t="s">
        <v>324</v>
      </c>
      <c r="C29" s="13" t="s">
        <v>325</v>
      </c>
      <c r="E29" s="13">
        <v>1</v>
      </c>
    </row>
    <row r="30" spans="1:7" x14ac:dyDescent="0.15">
      <c r="A30" s="1" t="s">
        <v>326</v>
      </c>
      <c r="C30" s="13" t="s">
        <v>327</v>
      </c>
      <c r="E30" s="13">
        <v>1</v>
      </c>
    </row>
    <row r="31" spans="1:7" x14ac:dyDescent="0.15">
      <c r="A31" s="1" t="s">
        <v>328</v>
      </c>
      <c r="C31" s="13" t="s">
        <v>329</v>
      </c>
      <c r="E31" s="13">
        <v>1</v>
      </c>
    </row>
    <row r="32" spans="1:7" x14ac:dyDescent="0.15">
      <c r="A32" s="1" t="s">
        <v>330</v>
      </c>
      <c r="B32" s="1" t="s">
        <v>331</v>
      </c>
      <c r="C32" s="13" t="s">
        <v>327</v>
      </c>
      <c r="D32" s="13">
        <v>3</v>
      </c>
    </row>
    <row r="33" spans="1:7" x14ac:dyDescent="0.15">
      <c r="A33" s="1" t="s">
        <v>332</v>
      </c>
      <c r="C33" s="13" t="s">
        <v>333</v>
      </c>
      <c r="G33" s="13">
        <v>5</v>
      </c>
    </row>
    <row r="34" spans="1:7" x14ac:dyDescent="0.15">
      <c r="A34" s="1" t="s">
        <v>334</v>
      </c>
      <c r="B34" s="1" t="s">
        <v>310</v>
      </c>
      <c r="C34" s="13" t="s">
        <v>335</v>
      </c>
      <c r="G34" s="13">
        <v>1</v>
      </c>
    </row>
    <row r="35" spans="1:7" x14ac:dyDescent="0.15">
      <c r="A35" s="1" t="s">
        <v>336</v>
      </c>
      <c r="B35" s="1" t="s">
        <v>337</v>
      </c>
      <c r="C35" s="13" t="s">
        <v>338</v>
      </c>
      <c r="D35" s="13">
        <v>12</v>
      </c>
      <c r="G35" s="13">
        <v>5</v>
      </c>
    </row>
    <row r="36" spans="1:7" x14ac:dyDescent="0.15">
      <c r="A36" s="1" t="s">
        <v>339</v>
      </c>
      <c r="B36" s="1" t="s">
        <v>340</v>
      </c>
      <c r="C36" s="13" t="s">
        <v>341</v>
      </c>
      <c r="D36" s="13">
        <v>12</v>
      </c>
    </row>
    <row r="37" spans="1:7" x14ac:dyDescent="0.15">
      <c r="A37" s="1" t="s">
        <v>342</v>
      </c>
      <c r="D37" s="13">
        <v>1</v>
      </c>
    </row>
    <row r="38" spans="1:7" x14ac:dyDescent="0.15">
      <c r="A38" s="1" t="s">
        <v>343</v>
      </c>
      <c r="B38" s="1" t="s">
        <v>310</v>
      </c>
      <c r="C38" s="13" t="s">
        <v>344</v>
      </c>
      <c r="E38" s="13">
        <v>4</v>
      </c>
    </row>
    <row r="39" spans="1:7" x14ac:dyDescent="0.15">
      <c r="A39" s="1" t="s">
        <v>345</v>
      </c>
      <c r="B39" s="1" t="s">
        <v>310</v>
      </c>
      <c r="C39" s="13" t="s">
        <v>346</v>
      </c>
      <c r="G39" s="13">
        <v>4</v>
      </c>
    </row>
    <row r="40" spans="1:7" x14ac:dyDescent="0.15">
      <c r="A40" s="1" t="s">
        <v>64</v>
      </c>
      <c r="B40" s="1" t="s">
        <v>347</v>
      </c>
      <c r="C40" s="13" t="s">
        <v>348</v>
      </c>
      <c r="F40" s="13">
        <v>1</v>
      </c>
    </row>
    <row r="41" spans="1:7" x14ac:dyDescent="0.15">
      <c r="A41" s="1" t="s">
        <v>349</v>
      </c>
      <c r="B41" s="1" t="s">
        <v>350</v>
      </c>
      <c r="C41" s="13" t="s">
        <v>351</v>
      </c>
      <c r="G41" s="13">
        <v>1</v>
      </c>
    </row>
    <row r="42" spans="1:7" x14ac:dyDescent="0.15">
      <c r="A42" s="1" t="s">
        <v>352</v>
      </c>
      <c r="B42" s="1" t="s">
        <v>353</v>
      </c>
      <c r="C42" s="13" t="s">
        <v>354</v>
      </c>
      <c r="F42" s="13">
        <v>1</v>
      </c>
      <c r="G42" s="13">
        <v>17</v>
      </c>
    </row>
    <row r="43" spans="1:7" x14ac:dyDescent="0.15">
      <c r="A43" s="1" t="s">
        <v>355</v>
      </c>
      <c r="B43" s="1" t="s">
        <v>356</v>
      </c>
      <c r="C43" s="13" t="s">
        <v>357</v>
      </c>
      <c r="G43" s="13">
        <v>3</v>
      </c>
    </row>
    <row r="44" spans="1:7" x14ac:dyDescent="0.15">
      <c r="A44" s="1" t="s">
        <v>358</v>
      </c>
      <c r="B44" s="1" t="s">
        <v>359</v>
      </c>
      <c r="C44" s="13" t="s">
        <v>360</v>
      </c>
      <c r="D44" s="13">
        <v>1</v>
      </c>
    </row>
    <row r="45" spans="1:7" x14ac:dyDescent="0.15">
      <c r="A45" s="1" t="s">
        <v>361</v>
      </c>
      <c r="B45" s="1" t="s">
        <v>362</v>
      </c>
      <c r="C45" s="13" t="s">
        <v>363</v>
      </c>
      <c r="F45" s="13">
        <v>2</v>
      </c>
    </row>
    <row r="46" spans="1:7" x14ac:dyDescent="0.15">
      <c r="A46" s="1" t="s">
        <v>364</v>
      </c>
      <c r="B46" s="1" t="s">
        <v>365</v>
      </c>
      <c r="C46" s="13" t="s">
        <v>366</v>
      </c>
      <c r="E46" s="13">
        <v>3</v>
      </c>
      <c r="G46" s="13">
        <v>8</v>
      </c>
    </row>
    <row r="47" spans="1:7" x14ac:dyDescent="0.15">
      <c r="A47" s="1" t="s">
        <v>367</v>
      </c>
      <c r="B47" s="1" t="s">
        <v>276</v>
      </c>
      <c r="C47" s="13" t="s">
        <v>368</v>
      </c>
      <c r="D47" s="13">
        <v>1</v>
      </c>
      <c r="F47" s="13">
        <v>23</v>
      </c>
      <c r="G47" s="13">
        <v>1</v>
      </c>
    </row>
    <row r="48" spans="1:7" x14ac:dyDescent="0.15">
      <c r="A48" s="1" t="s">
        <v>369</v>
      </c>
      <c r="B48" s="1" t="s">
        <v>340</v>
      </c>
      <c r="C48" s="13" t="s">
        <v>370</v>
      </c>
      <c r="D48" s="13">
        <v>1</v>
      </c>
      <c r="F48" s="13">
        <v>2</v>
      </c>
    </row>
    <row r="49" spans="1:7" x14ac:dyDescent="0.15">
      <c r="A49" s="1" t="s">
        <v>371</v>
      </c>
      <c r="B49" s="1" t="s">
        <v>372</v>
      </c>
      <c r="C49" s="13" t="s">
        <v>373</v>
      </c>
      <c r="D49" s="13">
        <v>4</v>
      </c>
      <c r="G49" s="13">
        <v>7</v>
      </c>
    </row>
    <row r="50" spans="1:7" x14ac:dyDescent="0.15">
      <c r="A50" s="1" t="s">
        <v>374</v>
      </c>
      <c r="B50" s="1" t="s">
        <v>318</v>
      </c>
      <c r="C50" s="13" t="s">
        <v>375</v>
      </c>
      <c r="E50" s="13">
        <v>1</v>
      </c>
    </row>
    <row r="51" spans="1:7" x14ac:dyDescent="0.15">
      <c r="A51" s="1" t="s">
        <v>376</v>
      </c>
      <c r="B51" s="1" t="s">
        <v>377</v>
      </c>
      <c r="C51" s="13" t="s">
        <v>378</v>
      </c>
      <c r="D51" s="13">
        <v>2</v>
      </c>
      <c r="E51" s="13">
        <v>3</v>
      </c>
    </row>
    <row r="52" spans="1:7" x14ac:dyDescent="0.15">
      <c r="A52" s="1" t="s">
        <v>379</v>
      </c>
      <c r="B52" s="1" t="s">
        <v>380</v>
      </c>
      <c r="C52" s="13" t="s">
        <v>381</v>
      </c>
      <c r="E52" s="13">
        <v>1</v>
      </c>
    </row>
    <row r="53" spans="1:7" x14ac:dyDescent="0.15">
      <c r="A53" s="1" t="s">
        <v>382</v>
      </c>
      <c r="C53" s="13" t="s">
        <v>383</v>
      </c>
      <c r="D53" s="13">
        <v>1</v>
      </c>
    </row>
    <row r="54" spans="1:7" x14ac:dyDescent="0.15">
      <c r="A54" s="1" t="s">
        <v>384</v>
      </c>
      <c r="B54" s="1" t="s">
        <v>385</v>
      </c>
      <c r="C54" s="13" t="s">
        <v>386</v>
      </c>
      <c r="E54" s="13">
        <v>1</v>
      </c>
    </row>
    <row r="55" spans="1:7" x14ac:dyDescent="0.15">
      <c r="A55" s="1" t="s">
        <v>387</v>
      </c>
      <c r="C55" s="13" t="s">
        <v>388</v>
      </c>
      <c r="F55" s="13">
        <v>1</v>
      </c>
      <c r="G55" s="13">
        <v>1</v>
      </c>
    </row>
    <row r="56" spans="1:7" x14ac:dyDescent="0.15">
      <c r="A56" s="1" t="s">
        <v>389</v>
      </c>
      <c r="C56" s="13" t="s">
        <v>390</v>
      </c>
      <c r="G56" s="13">
        <v>12</v>
      </c>
    </row>
    <row r="57" spans="1:7" x14ac:dyDescent="0.15">
      <c r="A57" s="1" t="s">
        <v>391</v>
      </c>
      <c r="F57" s="13">
        <v>1</v>
      </c>
    </row>
    <row r="58" spans="1:7" x14ac:dyDescent="0.15">
      <c r="A58" s="1" t="s">
        <v>392</v>
      </c>
      <c r="B58" s="1" t="s">
        <v>393</v>
      </c>
      <c r="C58" s="13" t="s">
        <v>394</v>
      </c>
      <c r="D58" s="13">
        <v>3</v>
      </c>
    </row>
    <row r="59" spans="1:7" x14ac:dyDescent="0.15">
      <c r="A59" s="1" t="s">
        <v>395</v>
      </c>
      <c r="B59" s="1" t="s">
        <v>396</v>
      </c>
      <c r="C59" s="13" t="s">
        <v>397</v>
      </c>
      <c r="E59" s="13">
        <v>13</v>
      </c>
    </row>
    <row r="60" spans="1:7" x14ac:dyDescent="0.15">
      <c r="A60" s="1" t="s">
        <v>398</v>
      </c>
      <c r="B60" s="1" t="s">
        <v>399</v>
      </c>
      <c r="C60" s="13" t="s">
        <v>400</v>
      </c>
      <c r="D60" s="13">
        <v>2</v>
      </c>
      <c r="E60" s="13">
        <v>46</v>
      </c>
      <c r="G60" s="13">
        <v>1</v>
      </c>
    </row>
    <row r="61" spans="1:7" x14ac:dyDescent="0.15">
      <c r="A61" s="1" t="s">
        <v>401</v>
      </c>
      <c r="B61" s="1" t="s">
        <v>307</v>
      </c>
      <c r="C61" s="13" t="s">
        <v>402</v>
      </c>
      <c r="E61" s="13">
        <v>3</v>
      </c>
      <c r="G61" s="13">
        <v>1</v>
      </c>
    </row>
    <row r="62" spans="1:7" x14ac:dyDescent="0.15">
      <c r="A62" s="1" t="s">
        <v>403</v>
      </c>
      <c r="G62" s="13">
        <v>5</v>
      </c>
    </row>
    <row r="63" spans="1:7" x14ac:dyDescent="0.15">
      <c r="A63" s="1" t="s">
        <v>404</v>
      </c>
      <c r="B63" s="1" t="s">
        <v>405</v>
      </c>
      <c r="C63" s="13" t="s">
        <v>406</v>
      </c>
      <c r="D63" s="13">
        <v>3</v>
      </c>
      <c r="E63" s="13">
        <v>2</v>
      </c>
      <c r="G63" s="13">
        <v>1</v>
      </c>
    </row>
    <row r="64" spans="1:7" x14ac:dyDescent="0.15">
      <c r="A64" s="1" t="s">
        <v>407</v>
      </c>
      <c r="B64" s="1" t="s">
        <v>408</v>
      </c>
      <c r="C64" s="13" t="s">
        <v>409</v>
      </c>
      <c r="D64" s="13">
        <v>1</v>
      </c>
    </row>
    <row r="65" spans="1:7" x14ac:dyDescent="0.15">
      <c r="A65" s="1" t="s">
        <v>410</v>
      </c>
      <c r="B65" s="1" t="s">
        <v>411</v>
      </c>
      <c r="C65" s="13" t="s">
        <v>412</v>
      </c>
      <c r="D65" s="13">
        <v>2</v>
      </c>
      <c r="E65" s="13">
        <v>4</v>
      </c>
    </row>
    <row r="66" spans="1:7" x14ac:dyDescent="0.15">
      <c r="A66" s="1" t="s">
        <v>413</v>
      </c>
      <c r="B66" s="1" t="s">
        <v>310</v>
      </c>
      <c r="C66" s="13" t="s">
        <v>414</v>
      </c>
      <c r="F66" s="13">
        <v>2</v>
      </c>
    </row>
    <row r="67" spans="1:7" x14ac:dyDescent="0.15">
      <c r="A67" s="1" t="s">
        <v>415</v>
      </c>
      <c r="B67" s="1" t="s">
        <v>279</v>
      </c>
      <c r="C67" s="13" t="s">
        <v>416</v>
      </c>
      <c r="E67" s="13">
        <v>2</v>
      </c>
      <c r="F67" s="13">
        <v>2</v>
      </c>
      <c r="G67" s="13">
        <v>6</v>
      </c>
    </row>
    <row r="68" spans="1:7" x14ac:dyDescent="0.15">
      <c r="A68" s="1" t="s">
        <v>417</v>
      </c>
      <c r="B68" s="1" t="s">
        <v>418</v>
      </c>
      <c r="C68" s="13" t="s">
        <v>419</v>
      </c>
      <c r="F68" s="13">
        <v>1</v>
      </c>
    </row>
    <row r="69" spans="1:7" x14ac:dyDescent="0.15">
      <c r="A69" s="1" t="s">
        <v>420</v>
      </c>
      <c r="B69" s="1" t="s">
        <v>421</v>
      </c>
      <c r="C69" s="13" t="s">
        <v>422</v>
      </c>
      <c r="G69" s="13">
        <v>1</v>
      </c>
    </row>
    <row r="70" spans="1:7" x14ac:dyDescent="0.15">
      <c r="A70" s="1" t="s">
        <v>423</v>
      </c>
      <c r="B70" s="1" t="s">
        <v>318</v>
      </c>
      <c r="C70" s="13" t="s">
        <v>424</v>
      </c>
      <c r="E70" s="13">
        <v>1</v>
      </c>
    </row>
    <row r="71" spans="1:7" x14ac:dyDescent="0.15">
      <c r="A71" s="1" t="s">
        <v>425</v>
      </c>
      <c r="B71" s="1" t="s">
        <v>426</v>
      </c>
      <c r="C71" s="13" t="s">
        <v>427</v>
      </c>
      <c r="D71" s="13">
        <v>5</v>
      </c>
      <c r="E71" s="13">
        <v>1</v>
      </c>
      <c r="F71" s="13">
        <v>1</v>
      </c>
    </row>
    <row r="72" spans="1:7" x14ac:dyDescent="0.15">
      <c r="A72" s="1" t="s">
        <v>428</v>
      </c>
      <c r="B72" s="1" t="s">
        <v>429</v>
      </c>
      <c r="C72" s="13" t="s">
        <v>430</v>
      </c>
      <c r="E72" s="13">
        <v>1</v>
      </c>
    </row>
    <row r="73" spans="1:7" x14ac:dyDescent="0.15">
      <c r="A73" s="1" t="s">
        <v>431</v>
      </c>
      <c r="G73" s="13">
        <v>1</v>
      </c>
    </row>
    <row r="74" spans="1:7" x14ac:dyDescent="0.15">
      <c r="A74" s="1" t="s">
        <v>432</v>
      </c>
      <c r="B74" s="1" t="s">
        <v>433</v>
      </c>
      <c r="C74" s="13" t="s">
        <v>434</v>
      </c>
      <c r="D74" s="13">
        <v>1</v>
      </c>
    </row>
    <row r="75" spans="1:7" x14ac:dyDescent="0.15">
      <c r="A75" s="1" t="s">
        <v>435</v>
      </c>
      <c r="B75" s="1" t="s">
        <v>436</v>
      </c>
      <c r="C75" s="13" t="s">
        <v>437</v>
      </c>
      <c r="D75" s="13">
        <v>2</v>
      </c>
      <c r="F75" s="13">
        <v>2</v>
      </c>
      <c r="G75" s="13">
        <v>1</v>
      </c>
    </row>
    <row r="76" spans="1:7" x14ac:dyDescent="0.15">
      <c r="A76" s="1" t="s">
        <v>438</v>
      </c>
      <c r="B76" s="1" t="s">
        <v>439</v>
      </c>
      <c r="C76" s="13" t="s">
        <v>440</v>
      </c>
      <c r="E76" s="13">
        <v>1</v>
      </c>
    </row>
    <row r="77" spans="1:7" x14ac:dyDescent="0.15">
      <c r="A77" s="1" t="s">
        <v>441</v>
      </c>
      <c r="B77" s="1" t="s">
        <v>442</v>
      </c>
      <c r="C77" s="13" t="s">
        <v>443</v>
      </c>
      <c r="F77" s="13">
        <v>1</v>
      </c>
    </row>
    <row r="78" spans="1:7" x14ac:dyDescent="0.15">
      <c r="A78" s="1" t="s">
        <v>444</v>
      </c>
      <c r="B78" s="1" t="s">
        <v>445</v>
      </c>
      <c r="C78" s="13" t="s">
        <v>446</v>
      </c>
      <c r="G78" s="13">
        <v>1</v>
      </c>
    </row>
    <row r="79" spans="1:7" x14ac:dyDescent="0.15">
      <c r="A79" s="1" t="s">
        <v>447</v>
      </c>
      <c r="B79" s="1" t="s">
        <v>448</v>
      </c>
      <c r="C79" s="13" t="s">
        <v>449</v>
      </c>
      <c r="F79" s="13">
        <v>1</v>
      </c>
    </row>
    <row r="80" spans="1:7" x14ac:dyDescent="0.15">
      <c r="A80" s="1" t="s">
        <v>66</v>
      </c>
      <c r="B80" s="1" t="s">
        <v>347</v>
      </c>
      <c r="C80" s="13" t="s">
        <v>450</v>
      </c>
      <c r="D80" s="13">
        <v>2</v>
      </c>
      <c r="E80" s="13">
        <v>1</v>
      </c>
    </row>
    <row r="81" spans="1:7" x14ac:dyDescent="0.15">
      <c r="A81" s="1" t="s">
        <v>451</v>
      </c>
      <c r="B81" s="1" t="s">
        <v>452</v>
      </c>
      <c r="C81" s="13" t="s">
        <v>453</v>
      </c>
      <c r="D81" s="13">
        <v>4</v>
      </c>
      <c r="E81" s="13">
        <v>18</v>
      </c>
      <c r="G81" s="13">
        <v>1</v>
      </c>
    </row>
    <row r="82" spans="1:7" x14ac:dyDescent="0.15">
      <c r="A82" s="1" t="s">
        <v>454</v>
      </c>
      <c r="B82" s="1" t="s">
        <v>455</v>
      </c>
      <c r="C82" s="13" t="s">
        <v>456</v>
      </c>
      <c r="G82" s="13">
        <v>1</v>
      </c>
    </row>
    <row r="83" spans="1:7" x14ac:dyDescent="0.15">
      <c r="A83" s="1" t="s">
        <v>457</v>
      </c>
      <c r="B83" s="1" t="s">
        <v>310</v>
      </c>
      <c r="C83" s="13" t="s">
        <v>458</v>
      </c>
      <c r="D83" s="13">
        <v>2</v>
      </c>
      <c r="E83" s="13">
        <v>3</v>
      </c>
      <c r="F83" s="13">
        <v>4</v>
      </c>
      <c r="G83" s="13">
        <v>3</v>
      </c>
    </row>
    <row r="84" spans="1:7" x14ac:dyDescent="0.15">
      <c r="A84" s="1" t="s">
        <v>459</v>
      </c>
      <c r="B84" s="1" t="s">
        <v>307</v>
      </c>
      <c r="C84" s="13" t="s">
        <v>460</v>
      </c>
      <c r="G84" s="13">
        <v>7</v>
      </c>
    </row>
    <row r="85" spans="1:7" x14ac:dyDescent="0.15">
      <c r="A85" s="1" t="s">
        <v>461</v>
      </c>
      <c r="B85" s="1" t="s">
        <v>462</v>
      </c>
      <c r="C85" s="13" t="s">
        <v>463</v>
      </c>
      <c r="E85" s="13">
        <v>15</v>
      </c>
      <c r="F85" s="13">
        <v>4</v>
      </c>
      <c r="G85" s="13">
        <v>8</v>
      </c>
    </row>
    <row r="86" spans="1:7" x14ac:dyDescent="0.15">
      <c r="A86" s="1" t="s">
        <v>464</v>
      </c>
      <c r="B86" s="1" t="s">
        <v>465</v>
      </c>
      <c r="C86" s="13" t="s">
        <v>466</v>
      </c>
      <c r="E86" s="13">
        <v>1</v>
      </c>
      <c r="F86" s="13">
        <v>2</v>
      </c>
    </row>
    <row r="87" spans="1:7" x14ac:dyDescent="0.15">
      <c r="A87" s="1" t="s">
        <v>467</v>
      </c>
      <c r="C87" s="13" t="s">
        <v>468</v>
      </c>
      <c r="D87" s="13">
        <v>1</v>
      </c>
    </row>
    <row r="88" spans="1:7" x14ac:dyDescent="0.15">
      <c r="A88" s="1" t="s">
        <v>469</v>
      </c>
      <c r="B88" s="1" t="s">
        <v>310</v>
      </c>
      <c r="C88" s="13" t="s">
        <v>470</v>
      </c>
      <c r="D88" s="13">
        <v>1</v>
      </c>
      <c r="G88" s="13">
        <v>4</v>
      </c>
    </row>
    <row r="89" spans="1:7" x14ac:dyDescent="0.15">
      <c r="A89" s="1" t="s">
        <v>471</v>
      </c>
      <c r="B89" s="1" t="s">
        <v>310</v>
      </c>
      <c r="C89" s="13" t="s">
        <v>472</v>
      </c>
      <c r="D89" s="13">
        <v>1</v>
      </c>
    </row>
    <row r="90" spans="1:7" x14ac:dyDescent="0.15">
      <c r="A90" s="1" t="s">
        <v>473</v>
      </c>
      <c r="B90" s="1" t="s">
        <v>307</v>
      </c>
      <c r="C90" s="13" t="s">
        <v>474</v>
      </c>
      <c r="D90" s="13">
        <v>1</v>
      </c>
      <c r="F90" s="13">
        <v>1</v>
      </c>
    </row>
    <row r="91" spans="1:7" x14ac:dyDescent="0.15">
      <c r="A91" s="1" t="s">
        <v>475</v>
      </c>
      <c r="B91" s="1" t="s">
        <v>385</v>
      </c>
      <c r="C91" s="13" t="s">
        <v>476</v>
      </c>
      <c r="D91" s="13">
        <v>2</v>
      </c>
    </row>
    <row r="92" spans="1:7" x14ac:dyDescent="0.15">
      <c r="A92" s="1" t="s">
        <v>477</v>
      </c>
      <c r="B92" s="1" t="s">
        <v>478</v>
      </c>
      <c r="C92" s="13" t="s">
        <v>479</v>
      </c>
      <c r="D92" s="13">
        <v>3</v>
      </c>
      <c r="E92" s="13">
        <v>1</v>
      </c>
      <c r="F92" s="13">
        <v>10</v>
      </c>
      <c r="G92" s="13">
        <v>16</v>
      </c>
    </row>
    <row r="93" spans="1:7" x14ac:dyDescent="0.15">
      <c r="A93" s="1" t="s">
        <v>480</v>
      </c>
      <c r="B93" s="1" t="s">
        <v>481</v>
      </c>
      <c r="C93" s="13" t="s">
        <v>482</v>
      </c>
      <c r="D93" s="13">
        <v>1</v>
      </c>
    </row>
    <row r="94" spans="1:7" x14ac:dyDescent="0.15">
      <c r="A94" s="1" t="s">
        <v>483</v>
      </c>
      <c r="D94" s="13">
        <v>1</v>
      </c>
    </row>
    <row r="95" spans="1:7" x14ac:dyDescent="0.15">
      <c r="A95" s="1" t="s">
        <v>484</v>
      </c>
      <c r="B95" s="1" t="s">
        <v>307</v>
      </c>
      <c r="C95" s="13" t="s">
        <v>485</v>
      </c>
      <c r="E95" s="13">
        <v>1</v>
      </c>
    </row>
    <row r="96" spans="1:7" x14ac:dyDescent="0.15">
      <c r="A96" s="1" t="s">
        <v>486</v>
      </c>
      <c r="B96" s="1" t="s">
        <v>487</v>
      </c>
      <c r="C96" s="13" t="s">
        <v>488</v>
      </c>
      <c r="E96" s="13">
        <v>1</v>
      </c>
    </row>
    <row r="97" spans="1:7" x14ac:dyDescent="0.15">
      <c r="A97" s="1" t="s">
        <v>489</v>
      </c>
      <c r="B97" s="1" t="s">
        <v>490</v>
      </c>
      <c r="C97" s="13" t="s">
        <v>491</v>
      </c>
      <c r="D97" s="13">
        <v>1</v>
      </c>
    </row>
    <row r="98" spans="1:7" x14ac:dyDescent="0.15">
      <c r="A98" s="1" t="s">
        <v>492</v>
      </c>
      <c r="B98" s="1" t="s">
        <v>385</v>
      </c>
      <c r="C98" s="13" t="s">
        <v>493</v>
      </c>
      <c r="D98" s="13">
        <v>1</v>
      </c>
    </row>
    <row r="99" spans="1:7" x14ac:dyDescent="0.15">
      <c r="A99" s="1" t="s">
        <v>494</v>
      </c>
      <c r="B99" s="1" t="s">
        <v>307</v>
      </c>
      <c r="C99" s="13" t="s">
        <v>495</v>
      </c>
      <c r="E99" s="13">
        <v>7</v>
      </c>
    </row>
    <row r="100" spans="1:7" x14ac:dyDescent="0.15">
      <c r="A100" s="1" t="s">
        <v>496</v>
      </c>
      <c r="B100" s="1" t="s">
        <v>490</v>
      </c>
      <c r="C100" s="13" t="s">
        <v>497</v>
      </c>
      <c r="E100" s="13">
        <v>1</v>
      </c>
    </row>
    <row r="101" spans="1:7" x14ac:dyDescent="0.15">
      <c r="A101" s="1" t="s">
        <v>498</v>
      </c>
      <c r="B101" s="1" t="s">
        <v>499</v>
      </c>
      <c r="C101" s="13" t="s">
        <v>500</v>
      </c>
      <c r="E101" s="13">
        <v>5</v>
      </c>
    </row>
    <row r="102" spans="1:7" x14ac:dyDescent="0.15">
      <c r="A102" s="1" t="s">
        <v>501</v>
      </c>
      <c r="F102" s="13">
        <v>1</v>
      </c>
    </row>
    <row r="103" spans="1:7" x14ac:dyDescent="0.15">
      <c r="A103" s="1" t="s">
        <v>502</v>
      </c>
      <c r="B103" s="1" t="s">
        <v>292</v>
      </c>
      <c r="C103" s="13" t="s">
        <v>503</v>
      </c>
      <c r="D103" s="13">
        <v>5</v>
      </c>
      <c r="E103" s="13">
        <v>1</v>
      </c>
      <c r="F103" s="13">
        <v>2</v>
      </c>
      <c r="G103" s="13">
        <v>7</v>
      </c>
    </row>
    <row r="104" spans="1:7" x14ac:dyDescent="0.15">
      <c r="A104" s="1" t="s">
        <v>504</v>
      </c>
      <c r="C104" s="13" t="s">
        <v>505</v>
      </c>
      <c r="G104" s="13">
        <v>12</v>
      </c>
    </row>
    <row r="105" spans="1:7" x14ac:dyDescent="0.15">
      <c r="C105" s="13" t="s">
        <v>506</v>
      </c>
      <c r="E105" s="13">
        <v>8</v>
      </c>
    </row>
    <row r="106" spans="1:7" x14ac:dyDescent="0.15">
      <c r="A106" s="1" t="s">
        <v>507</v>
      </c>
      <c r="B106" s="1" t="s">
        <v>508</v>
      </c>
      <c r="C106" s="13" t="s">
        <v>509</v>
      </c>
      <c r="E106" s="13">
        <v>2</v>
      </c>
    </row>
    <row r="107" spans="1:7" x14ac:dyDescent="0.15">
      <c r="A107" s="1" t="s">
        <v>510</v>
      </c>
      <c r="B107" s="1" t="s">
        <v>490</v>
      </c>
      <c r="C107" s="13" t="s">
        <v>511</v>
      </c>
      <c r="E107" s="13">
        <v>1</v>
      </c>
    </row>
    <row r="108" spans="1:7" x14ac:dyDescent="0.15">
      <c r="A108" s="1" t="s">
        <v>512</v>
      </c>
      <c r="B108" s="1" t="s">
        <v>499</v>
      </c>
      <c r="C108" s="13" t="s">
        <v>513</v>
      </c>
      <c r="E108" s="13">
        <v>1</v>
      </c>
    </row>
    <row r="109" spans="1:7" x14ac:dyDescent="0.15">
      <c r="A109" s="1" t="s">
        <v>514</v>
      </c>
      <c r="B109" s="1" t="s">
        <v>307</v>
      </c>
      <c r="C109" s="13" t="s">
        <v>515</v>
      </c>
      <c r="E109" s="13">
        <v>2</v>
      </c>
    </row>
    <row r="110" spans="1:7" x14ac:dyDescent="0.15">
      <c r="A110" s="1" t="s">
        <v>516</v>
      </c>
      <c r="B110" s="1" t="s">
        <v>307</v>
      </c>
      <c r="C110" s="13" t="s">
        <v>517</v>
      </c>
      <c r="G110" s="13">
        <v>1</v>
      </c>
    </row>
    <row r="111" spans="1:7" x14ac:dyDescent="0.15">
      <c r="A111" s="1" t="s">
        <v>518</v>
      </c>
      <c r="B111" s="1" t="s">
        <v>292</v>
      </c>
      <c r="C111" s="13" t="s">
        <v>519</v>
      </c>
      <c r="E111" s="13">
        <v>11</v>
      </c>
      <c r="F111" s="13">
        <v>1</v>
      </c>
    </row>
    <row r="112" spans="1:7" x14ac:dyDescent="0.15">
      <c r="A112" s="1" t="s">
        <v>520</v>
      </c>
      <c r="B112" s="1" t="s">
        <v>521</v>
      </c>
      <c r="C112" s="13" t="s">
        <v>522</v>
      </c>
      <c r="E112" s="13">
        <v>57</v>
      </c>
      <c r="F112" s="13">
        <v>1</v>
      </c>
    </row>
    <row r="113" spans="1:7" x14ac:dyDescent="0.15">
      <c r="A113" s="1" t="s">
        <v>523</v>
      </c>
      <c r="B113" s="1" t="s">
        <v>385</v>
      </c>
      <c r="C113" s="13" t="s">
        <v>524</v>
      </c>
      <c r="G113" s="13">
        <v>1</v>
      </c>
    </row>
    <row r="114" spans="1:7" x14ac:dyDescent="0.15">
      <c r="A114" s="1" t="s">
        <v>525</v>
      </c>
      <c r="B114" s="1" t="s">
        <v>526</v>
      </c>
      <c r="C114" s="13" t="s">
        <v>527</v>
      </c>
      <c r="G114" s="13">
        <v>1</v>
      </c>
    </row>
    <row r="115" spans="1:7" x14ac:dyDescent="0.15">
      <c r="A115" s="1" t="s">
        <v>528</v>
      </c>
      <c r="B115" s="1" t="s">
        <v>490</v>
      </c>
      <c r="C115" s="13" t="s">
        <v>529</v>
      </c>
      <c r="E115" s="13">
        <v>2</v>
      </c>
    </row>
    <row r="116" spans="1:7" x14ac:dyDescent="0.15">
      <c r="A116" s="1" t="s">
        <v>530</v>
      </c>
      <c r="B116" s="1" t="s">
        <v>499</v>
      </c>
      <c r="C116" s="13" t="s">
        <v>531</v>
      </c>
      <c r="D116" s="13">
        <v>1</v>
      </c>
      <c r="E116" s="13">
        <v>2</v>
      </c>
    </row>
    <row r="117" spans="1:7" x14ac:dyDescent="0.15">
      <c r="A117" s="1" t="s">
        <v>532</v>
      </c>
      <c r="B117" s="1" t="s">
        <v>490</v>
      </c>
      <c r="C117" s="13" t="s">
        <v>533</v>
      </c>
      <c r="F117" s="13">
        <v>1</v>
      </c>
    </row>
    <row r="118" spans="1:7" x14ac:dyDescent="0.15">
      <c r="A118" s="1" t="s">
        <v>534</v>
      </c>
      <c r="B118" s="1" t="s">
        <v>535</v>
      </c>
      <c r="C118" s="13" t="s">
        <v>536</v>
      </c>
      <c r="E118" s="13">
        <v>2</v>
      </c>
    </row>
    <row r="119" spans="1:7" x14ac:dyDescent="0.15">
      <c r="A119" s="1" t="s">
        <v>537</v>
      </c>
      <c r="E119" s="13">
        <v>1</v>
      </c>
      <c r="F119" s="13">
        <v>1</v>
      </c>
    </row>
    <row r="120" spans="1:7" x14ac:dyDescent="0.15">
      <c r="A120" s="1" t="s">
        <v>538</v>
      </c>
      <c r="C120" s="13" t="s">
        <v>539</v>
      </c>
      <c r="D120" s="13">
        <v>1</v>
      </c>
    </row>
    <row r="121" spans="1:7" x14ac:dyDescent="0.15">
      <c r="G121" s="13">
        <v>1</v>
      </c>
    </row>
    <row r="122" spans="1:7" x14ac:dyDescent="0.15">
      <c r="A122" s="1" t="s">
        <v>540</v>
      </c>
      <c r="B122" s="1" t="s">
        <v>541</v>
      </c>
      <c r="C122" s="13" t="s">
        <v>542</v>
      </c>
      <c r="E122" s="13">
        <v>1</v>
      </c>
    </row>
    <row r="123" spans="1:7" x14ac:dyDescent="0.15">
      <c r="A123" s="1" t="s">
        <v>543</v>
      </c>
      <c r="B123" s="1" t="s">
        <v>544</v>
      </c>
      <c r="C123" s="13" t="s">
        <v>545</v>
      </c>
      <c r="E123" s="13">
        <v>1</v>
      </c>
    </row>
    <row r="124" spans="1:7" x14ac:dyDescent="0.15">
      <c r="A124" s="1" t="s">
        <v>546</v>
      </c>
      <c r="B124" s="1" t="s">
        <v>547</v>
      </c>
      <c r="C124" s="13" t="s">
        <v>548</v>
      </c>
      <c r="E124" s="13">
        <v>1</v>
      </c>
    </row>
    <row r="125" spans="1:7" x14ac:dyDescent="0.15">
      <c r="A125" s="1" t="s">
        <v>549</v>
      </c>
      <c r="B125" s="1" t="s">
        <v>550</v>
      </c>
      <c r="C125" s="13" t="s">
        <v>551</v>
      </c>
      <c r="E125" s="13">
        <v>1</v>
      </c>
    </row>
    <row r="126" spans="1:7" x14ac:dyDescent="0.15">
      <c r="A126" s="1" t="s">
        <v>552</v>
      </c>
      <c r="B126" s="1" t="s">
        <v>499</v>
      </c>
      <c r="C126" s="13" t="s">
        <v>553</v>
      </c>
      <c r="E126" s="13">
        <v>2</v>
      </c>
    </row>
    <row r="127" spans="1:7" x14ac:dyDescent="0.15">
      <c r="A127" s="1" t="s">
        <v>554</v>
      </c>
      <c r="B127" s="1" t="s">
        <v>285</v>
      </c>
      <c r="C127" s="13" t="s">
        <v>555</v>
      </c>
      <c r="E127" s="13">
        <v>4</v>
      </c>
    </row>
    <row r="128" spans="1:7" x14ac:dyDescent="0.15">
      <c r="A128" s="1" t="s">
        <v>556</v>
      </c>
      <c r="B128" s="1" t="s">
        <v>285</v>
      </c>
      <c r="C128" s="13" t="s">
        <v>557</v>
      </c>
      <c r="E128" s="13">
        <v>3</v>
      </c>
    </row>
    <row r="129" spans="1:7" x14ac:dyDescent="0.15">
      <c r="A129" s="1" t="s">
        <v>558</v>
      </c>
      <c r="B129" s="1" t="s">
        <v>421</v>
      </c>
      <c r="C129" s="13" t="s">
        <v>559</v>
      </c>
      <c r="E129" s="13">
        <v>2</v>
      </c>
    </row>
    <row r="130" spans="1:7" x14ac:dyDescent="0.15">
      <c r="A130" s="1" t="s">
        <v>560</v>
      </c>
      <c r="B130" s="1" t="s">
        <v>285</v>
      </c>
      <c r="C130" s="13" t="s">
        <v>561</v>
      </c>
      <c r="E130" s="13">
        <v>6</v>
      </c>
    </row>
    <row r="131" spans="1:7" x14ac:dyDescent="0.15">
      <c r="A131" s="1" t="s">
        <v>562</v>
      </c>
      <c r="B131" s="1" t="s">
        <v>273</v>
      </c>
      <c r="C131" s="13" t="s">
        <v>563</v>
      </c>
      <c r="D131" s="13">
        <v>1</v>
      </c>
      <c r="F131" s="13">
        <v>7</v>
      </c>
      <c r="G131" s="13">
        <v>1</v>
      </c>
    </row>
    <row r="132" spans="1:7" x14ac:dyDescent="0.15">
      <c r="A132" s="1" t="s">
        <v>564</v>
      </c>
      <c r="B132" s="1" t="s">
        <v>565</v>
      </c>
      <c r="C132" s="13" t="s">
        <v>566</v>
      </c>
      <c r="D132" s="13">
        <v>1</v>
      </c>
      <c r="E132" s="13">
        <v>1</v>
      </c>
    </row>
    <row r="133" spans="1:7" x14ac:dyDescent="0.15">
      <c r="A133" s="1" t="s">
        <v>567</v>
      </c>
      <c r="B133" s="1" t="s">
        <v>568</v>
      </c>
      <c r="C133" s="13" t="s">
        <v>569</v>
      </c>
      <c r="D133" s="13">
        <v>1</v>
      </c>
    </row>
    <row r="134" spans="1:7" x14ac:dyDescent="0.15">
      <c r="A134" s="1" t="s">
        <v>570</v>
      </c>
      <c r="D134" s="13">
        <v>2</v>
      </c>
    </row>
    <row r="135" spans="1:7" x14ac:dyDescent="0.15">
      <c r="A135" s="1" t="s">
        <v>571</v>
      </c>
      <c r="C135" s="13" t="s">
        <v>572</v>
      </c>
      <c r="G135" s="13">
        <v>2</v>
      </c>
    </row>
    <row r="136" spans="1:7" x14ac:dyDescent="0.15">
      <c r="A136" s="1" t="s">
        <v>573</v>
      </c>
      <c r="C136" s="13" t="s">
        <v>572</v>
      </c>
      <c r="E136" s="13">
        <v>1</v>
      </c>
    </row>
    <row r="137" spans="1:7" x14ac:dyDescent="0.15">
      <c r="A137" s="1" t="s">
        <v>574</v>
      </c>
      <c r="B137" s="1" t="s">
        <v>575</v>
      </c>
      <c r="C137" s="13" t="s">
        <v>576</v>
      </c>
      <c r="D137" s="13">
        <v>6</v>
      </c>
      <c r="E137" s="13">
        <v>1</v>
      </c>
      <c r="G137" s="13">
        <v>1</v>
      </c>
    </row>
    <row r="138" spans="1:7" x14ac:dyDescent="0.15">
      <c r="A138" s="1" t="s">
        <v>80</v>
      </c>
      <c r="B138" s="1" t="s">
        <v>577</v>
      </c>
      <c r="C138" s="13" t="s">
        <v>578</v>
      </c>
      <c r="E138" s="13">
        <v>1</v>
      </c>
      <c r="F138" s="13">
        <v>50</v>
      </c>
    </row>
    <row r="139" spans="1:7" x14ac:dyDescent="0.15">
      <c r="A139" s="1" t="s">
        <v>579</v>
      </c>
      <c r="B139" s="1" t="s">
        <v>580</v>
      </c>
      <c r="C139" s="13" t="s">
        <v>581</v>
      </c>
      <c r="D139" s="13">
        <v>1</v>
      </c>
      <c r="F139" s="13">
        <v>1</v>
      </c>
    </row>
    <row r="140" spans="1:7" x14ac:dyDescent="0.15">
      <c r="A140" s="1" t="s">
        <v>582</v>
      </c>
      <c r="B140" s="1" t="s">
        <v>583</v>
      </c>
      <c r="C140" s="13" t="s">
        <v>584</v>
      </c>
      <c r="G140" s="13">
        <v>8</v>
      </c>
    </row>
    <row r="141" spans="1:7" x14ac:dyDescent="0.15">
      <c r="A141" s="1" t="s">
        <v>223</v>
      </c>
      <c r="B141" s="1" t="s">
        <v>585</v>
      </c>
      <c r="C141" s="13" t="s">
        <v>586</v>
      </c>
      <c r="D141" s="13">
        <v>1</v>
      </c>
    </row>
    <row r="142" spans="1:7" x14ac:dyDescent="0.15">
      <c r="A142" s="1" t="s">
        <v>587</v>
      </c>
      <c r="B142" s="1" t="s">
        <v>588</v>
      </c>
      <c r="C142" s="13" t="s">
        <v>589</v>
      </c>
      <c r="D142" s="13">
        <v>1</v>
      </c>
    </row>
    <row r="143" spans="1:7" x14ac:dyDescent="0.15">
      <c r="A143" s="1" t="s">
        <v>590</v>
      </c>
      <c r="B143" s="1" t="s">
        <v>526</v>
      </c>
      <c r="C143" s="13" t="s">
        <v>591</v>
      </c>
      <c r="D143" s="13">
        <v>56</v>
      </c>
      <c r="E143" s="13">
        <v>5</v>
      </c>
      <c r="F143" s="13">
        <v>1</v>
      </c>
    </row>
    <row r="144" spans="1:7" x14ac:dyDescent="0.15">
      <c r="A144" s="1" t="s">
        <v>592</v>
      </c>
      <c r="B144" s="1" t="s">
        <v>318</v>
      </c>
      <c r="C144" s="13" t="s">
        <v>593</v>
      </c>
      <c r="D144" s="13">
        <v>72</v>
      </c>
      <c r="E144" s="13">
        <v>2</v>
      </c>
    </row>
    <row r="145" spans="1:7" x14ac:dyDescent="0.15">
      <c r="A145" s="1" t="s">
        <v>594</v>
      </c>
      <c r="B145" s="1" t="s">
        <v>276</v>
      </c>
      <c r="C145" s="13" t="s">
        <v>595</v>
      </c>
      <c r="D145" s="13">
        <v>2</v>
      </c>
    </row>
    <row r="146" spans="1:7" x14ac:dyDescent="0.15">
      <c r="A146" s="1" t="s">
        <v>596</v>
      </c>
      <c r="C146" s="13" t="s">
        <v>597</v>
      </c>
      <c r="D146" s="13">
        <v>2</v>
      </c>
    </row>
    <row r="147" spans="1:7" x14ac:dyDescent="0.15">
      <c r="A147" s="1" t="s">
        <v>598</v>
      </c>
      <c r="B147" s="1" t="s">
        <v>318</v>
      </c>
      <c r="C147" s="13" t="s">
        <v>599</v>
      </c>
      <c r="D147" s="13">
        <v>8</v>
      </c>
    </row>
    <row r="148" spans="1:7" x14ac:dyDescent="0.15">
      <c r="A148" s="1" t="s">
        <v>600</v>
      </c>
      <c r="B148" s="1" t="s">
        <v>601</v>
      </c>
      <c r="C148" s="13" t="s">
        <v>602</v>
      </c>
      <c r="D148" s="13">
        <v>46</v>
      </c>
      <c r="E148" s="13">
        <v>2</v>
      </c>
      <c r="G148" s="13">
        <v>19</v>
      </c>
    </row>
    <row r="149" spans="1:7" x14ac:dyDescent="0.15">
      <c r="A149" s="1" t="s">
        <v>603</v>
      </c>
      <c r="C149" s="13" t="s">
        <v>604</v>
      </c>
      <c r="D149" s="13">
        <v>1</v>
      </c>
      <c r="G149" s="13">
        <v>2</v>
      </c>
    </row>
    <row r="150" spans="1:7" x14ac:dyDescent="0.15">
      <c r="A150" s="1" t="s">
        <v>605</v>
      </c>
      <c r="B150" s="1" t="s">
        <v>385</v>
      </c>
      <c r="C150" s="13" t="s">
        <v>606</v>
      </c>
      <c r="D150" s="13">
        <v>4</v>
      </c>
    </row>
    <row r="151" spans="1:7" x14ac:dyDescent="0.15">
      <c r="A151" s="1" t="s">
        <v>607</v>
      </c>
      <c r="B151" s="1" t="s">
        <v>608</v>
      </c>
      <c r="C151" s="13" t="s">
        <v>609</v>
      </c>
      <c r="D151" s="13">
        <v>5</v>
      </c>
      <c r="E151" s="13">
        <v>1</v>
      </c>
    </row>
    <row r="152" spans="1:7" x14ac:dyDescent="0.15">
      <c r="A152" s="1" t="s">
        <v>610</v>
      </c>
      <c r="B152" s="1" t="s">
        <v>508</v>
      </c>
      <c r="C152" s="13" t="s">
        <v>611</v>
      </c>
      <c r="E152" s="13">
        <v>2</v>
      </c>
    </row>
    <row r="153" spans="1:7" x14ac:dyDescent="0.15">
      <c r="A153" s="1" t="s">
        <v>612</v>
      </c>
      <c r="B153" s="1" t="s">
        <v>310</v>
      </c>
      <c r="C153" s="13" t="s">
        <v>613</v>
      </c>
      <c r="E153" s="13">
        <v>13</v>
      </c>
    </row>
    <row r="154" spans="1:7" x14ac:dyDescent="0.15">
      <c r="A154" s="1" t="s">
        <v>614</v>
      </c>
      <c r="B154" s="1" t="s">
        <v>615</v>
      </c>
      <c r="C154" s="13" t="s">
        <v>616</v>
      </c>
      <c r="D154" s="13">
        <v>1</v>
      </c>
    </row>
    <row r="155" spans="1:7" x14ac:dyDescent="0.15">
      <c r="A155" s="1" t="s">
        <v>617</v>
      </c>
      <c r="B155" s="1" t="s">
        <v>618</v>
      </c>
      <c r="C155" s="13" t="s">
        <v>619</v>
      </c>
      <c r="D155" s="13">
        <v>1</v>
      </c>
      <c r="E155" s="13">
        <v>21</v>
      </c>
    </row>
    <row r="156" spans="1:7" x14ac:dyDescent="0.15">
      <c r="A156" s="1" t="s">
        <v>620</v>
      </c>
      <c r="B156" s="1" t="s">
        <v>615</v>
      </c>
      <c r="C156" s="13" t="s">
        <v>621</v>
      </c>
      <c r="E156" s="13">
        <v>11</v>
      </c>
      <c r="F156" s="13">
        <v>2</v>
      </c>
    </row>
    <row r="157" spans="1:7" x14ac:dyDescent="0.15">
      <c r="A157" s="1" t="s">
        <v>69</v>
      </c>
      <c r="B157" s="1" t="s">
        <v>622</v>
      </c>
      <c r="C157" s="13" t="s">
        <v>623</v>
      </c>
      <c r="D157" s="13">
        <v>2</v>
      </c>
      <c r="E157" s="13">
        <v>6</v>
      </c>
    </row>
    <row r="158" spans="1:7" x14ac:dyDescent="0.15">
      <c r="A158" s="1" t="s">
        <v>624</v>
      </c>
      <c r="B158" s="1" t="s">
        <v>625</v>
      </c>
      <c r="C158" s="13" t="s">
        <v>626</v>
      </c>
      <c r="D158" s="13">
        <v>1</v>
      </c>
      <c r="F158" s="13">
        <v>1</v>
      </c>
    </row>
    <row r="159" spans="1:7" x14ac:dyDescent="0.15">
      <c r="A159" s="1" t="s">
        <v>627</v>
      </c>
      <c r="B159" s="1" t="s">
        <v>628</v>
      </c>
      <c r="C159" s="13" t="s">
        <v>629</v>
      </c>
      <c r="D159" s="13">
        <v>3</v>
      </c>
      <c r="E159" s="13">
        <v>1</v>
      </c>
      <c r="G159" s="13">
        <v>1</v>
      </c>
    </row>
    <row r="160" spans="1:7" x14ac:dyDescent="0.15">
      <c r="A160" s="1" t="s">
        <v>97</v>
      </c>
      <c r="D160" s="13">
        <v>406</v>
      </c>
      <c r="E160" s="13">
        <v>406</v>
      </c>
      <c r="F160" s="13">
        <v>412</v>
      </c>
      <c r="G160" s="13">
        <v>432</v>
      </c>
    </row>
  </sheetData>
  <autoFilter ref="A2:G160"/>
  <phoneticPr fontId="6" type="noConversion"/>
  <pageMargins left="0.7" right="0.7" top="0.75" bottom="0.75" header="0.3" footer="0.3"/>
  <pageSetup paperSize="9" orientation="landscape" horizontalDpi="0" verticalDpi="0"/>
  <headerFooter>
    <oddHeader>&amp;CKiselalger artlista Oxunda vattendrag 2016</oddHeader>
    <oddFooter>Sida &amp;P</oddFooter>
  </headerFooter>
  <extLst>
    <ext xmlns:mx="http://schemas.microsoft.com/office/mac/excel/2008/main" uri="{64002731-A6B0-56B0-2670-7721B7C09600}">
      <mx:PLV Mode="1" OnePage="0" WScale="10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8"/>
  <sheetViews>
    <sheetView view="pageLayout" workbookViewId="0">
      <selection activeCell="L42" sqref="L42"/>
    </sheetView>
  </sheetViews>
  <sheetFormatPr baseColWidth="10" defaultRowHeight="11" x14ac:dyDescent="0.15"/>
  <cols>
    <col min="1" max="1" width="10.6640625" style="1" bestFit="1" customWidth="1"/>
    <col min="2" max="2" width="16.83203125" style="1" bestFit="1" customWidth="1"/>
    <col min="3" max="3" width="8.83203125" style="1" bestFit="1" customWidth="1"/>
    <col min="4" max="4" width="10.6640625" style="1" bestFit="1" customWidth="1"/>
    <col min="5" max="5" width="17.1640625" style="1" bestFit="1" customWidth="1"/>
    <col min="6" max="6" width="11.33203125" style="1" bestFit="1" customWidth="1"/>
    <col min="7" max="11" width="8.1640625" style="13" customWidth="1"/>
    <col min="12" max="16384" width="10.83203125" style="1"/>
  </cols>
  <sheetData>
    <row r="1" spans="1:11" x14ac:dyDescent="0.15">
      <c r="A1" s="1" t="s">
        <v>1636</v>
      </c>
    </row>
    <row r="2" spans="1:11" ht="12" thickBot="1" x14ac:dyDescent="0.2">
      <c r="A2" s="3" t="s">
        <v>1544</v>
      </c>
      <c r="B2" s="3" t="s">
        <v>17</v>
      </c>
      <c r="C2" s="3" t="s">
        <v>1379</v>
      </c>
      <c r="D2" s="3" t="s">
        <v>1380</v>
      </c>
      <c r="E2" s="3" t="s">
        <v>1637</v>
      </c>
      <c r="F2" s="3" t="s">
        <v>1638</v>
      </c>
      <c r="G2" s="32" t="s">
        <v>255</v>
      </c>
      <c r="H2" s="32" t="s">
        <v>256</v>
      </c>
      <c r="I2" s="32" t="s">
        <v>257</v>
      </c>
      <c r="J2" s="32" t="s">
        <v>738</v>
      </c>
      <c r="K2" s="32" t="s">
        <v>258</v>
      </c>
    </row>
    <row r="3" spans="1:11" x14ac:dyDescent="0.15">
      <c r="A3" s="1" t="s">
        <v>1545</v>
      </c>
      <c r="B3" s="1" t="s">
        <v>14</v>
      </c>
      <c r="C3" s="1" t="s">
        <v>15</v>
      </c>
      <c r="D3" s="1" t="s">
        <v>15</v>
      </c>
      <c r="E3" s="1" t="s">
        <v>15</v>
      </c>
      <c r="G3" s="33">
        <v>1.6</v>
      </c>
      <c r="H3" s="33">
        <v>8</v>
      </c>
      <c r="I3" s="33">
        <v>198.4</v>
      </c>
      <c r="J3" s="33">
        <v>20</v>
      </c>
      <c r="K3" s="33">
        <v>19.2</v>
      </c>
    </row>
    <row r="4" spans="1:11" x14ac:dyDescent="0.15">
      <c r="A4" s="6" t="s">
        <v>1546</v>
      </c>
      <c r="B4" s="6"/>
      <c r="C4" s="6"/>
      <c r="D4" s="6"/>
      <c r="E4" s="6"/>
      <c r="F4" s="6"/>
      <c r="G4" s="34">
        <v>1.6</v>
      </c>
      <c r="H4" s="34">
        <v>8</v>
      </c>
      <c r="I4" s="34">
        <v>198.4</v>
      </c>
      <c r="J4" s="34">
        <v>20</v>
      </c>
      <c r="K4" s="34">
        <v>19.2</v>
      </c>
    </row>
    <row r="5" spans="1:11" x14ac:dyDescent="0.15">
      <c r="A5" s="1" t="s">
        <v>1547</v>
      </c>
      <c r="B5" s="1" t="s">
        <v>5</v>
      </c>
      <c r="D5" s="1" t="s">
        <v>1381</v>
      </c>
      <c r="E5" s="1" t="s">
        <v>6</v>
      </c>
      <c r="G5" s="33">
        <v>2765.6</v>
      </c>
      <c r="H5" s="33">
        <v>19.2</v>
      </c>
      <c r="I5" s="33">
        <v>229.6</v>
      </c>
      <c r="J5" s="33">
        <v>93.6</v>
      </c>
      <c r="K5" s="33">
        <v>211.2</v>
      </c>
    </row>
    <row r="6" spans="1:11" x14ac:dyDescent="0.15">
      <c r="E6" s="1" t="s">
        <v>1382</v>
      </c>
      <c r="G6" s="33">
        <v>14.4</v>
      </c>
      <c r="H6" s="33"/>
      <c r="I6" s="33">
        <v>8</v>
      </c>
      <c r="J6" s="33"/>
      <c r="K6" s="33">
        <v>43.2</v>
      </c>
    </row>
    <row r="7" spans="1:11" x14ac:dyDescent="0.15">
      <c r="B7" s="1" t="s">
        <v>1548</v>
      </c>
      <c r="D7" s="1" t="s">
        <v>1383</v>
      </c>
      <c r="E7" s="1" t="s">
        <v>1384</v>
      </c>
      <c r="F7" s="1" t="s">
        <v>1385</v>
      </c>
      <c r="G7" s="33"/>
      <c r="H7" s="33"/>
      <c r="I7" s="33"/>
      <c r="J7" s="33">
        <v>3.2</v>
      </c>
      <c r="K7" s="33"/>
    </row>
    <row r="8" spans="1:11" x14ac:dyDescent="0.15">
      <c r="A8" s="6" t="s">
        <v>1549</v>
      </c>
      <c r="B8" s="6"/>
      <c r="C8" s="6"/>
      <c r="D8" s="6"/>
      <c r="E8" s="6"/>
      <c r="F8" s="6"/>
      <c r="G8" s="34">
        <v>2780</v>
      </c>
      <c r="H8" s="34">
        <v>19.2</v>
      </c>
      <c r="I8" s="34">
        <v>237.6</v>
      </c>
      <c r="J8" s="34">
        <v>96.8</v>
      </c>
      <c r="K8" s="34">
        <v>254.39999999999998</v>
      </c>
    </row>
    <row r="9" spans="1:11" x14ac:dyDescent="0.15">
      <c r="A9" s="1" t="s">
        <v>1550</v>
      </c>
      <c r="B9" s="1" t="s">
        <v>1551</v>
      </c>
      <c r="D9" s="1" t="s">
        <v>1386</v>
      </c>
      <c r="E9" s="1" t="s">
        <v>13</v>
      </c>
      <c r="G9" s="33"/>
      <c r="H9" s="33"/>
      <c r="I9" s="33"/>
      <c r="J9" s="33">
        <v>0.8</v>
      </c>
      <c r="K9" s="33"/>
    </row>
    <row r="10" spans="1:11" x14ac:dyDescent="0.15">
      <c r="B10" s="1" t="s">
        <v>1552</v>
      </c>
      <c r="C10" s="1" t="s">
        <v>7</v>
      </c>
      <c r="D10" s="1" t="s">
        <v>1387</v>
      </c>
      <c r="E10" s="1" t="s">
        <v>7</v>
      </c>
      <c r="G10" s="33">
        <v>1.6</v>
      </c>
      <c r="H10" s="33">
        <v>11.2</v>
      </c>
      <c r="I10" s="33"/>
      <c r="J10" s="33">
        <v>12</v>
      </c>
      <c r="K10" s="33"/>
    </row>
    <row r="11" spans="1:11" x14ac:dyDescent="0.15">
      <c r="B11" s="1" t="s">
        <v>1553</v>
      </c>
      <c r="C11" s="1" t="s">
        <v>1388</v>
      </c>
      <c r="D11" s="1" t="s">
        <v>1389</v>
      </c>
      <c r="E11" s="1" t="s">
        <v>1390</v>
      </c>
      <c r="G11" s="33">
        <v>0.8</v>
      </c>
      <c r="H11" s="33"/>
      <c r="I11" s="33">
        <v>0.8</v>
      </c>
      <c r="J11" s="33"/>
      <c r="K11" s="33"/>
    </row>
    <row r="12" spans="1:11" x14ac:dyDescent="0.15">
      <c r="B12" s="1" t="s">
        <v>1554</v>
      </c>
      <c r="C12" s="1" t="s">
        <v>1391</v>
      </c>
      <c r="D12" s="1" t="s">
        <v>1392</v>
      </c>
      <c r="E12" s="1" t="s">
        <v>1393</v>
      </c>
      <c r="F12" s="1" t="s">
        <v>1394</v>
      </c>
      <c r="G12" s="33">
        <v>1782.4</v>
      </c>
      <c r="H12" s="33">
        <v>15.2</v>
      </c>
      <c r="I12" s="33">
        <v>3.2</v>
      </c>
      <c r="J12" s="33">
        <v>995.2</v>
      </c>
      <c r="K12" s="33">
        <v>42.4</v>
      </c>
    </row>
    <row r="13" spans="1:11" x14ac:dyDescent="0.15">
      <c r="B13" s="1" t="s">
        <v>1555</v>
      </c>
      <c r="C13" s="1" t="s">
        <v>1395</v>
      </c>
      <c r="D13" s="1" t="s">
        <v>1396</v>
      </c>
      <c r="E13" s="1" t="s">
        <v>1397</v>
      </c>
      <c r="F13" s="1" t="s">
        <v>1394</v>
      </c>
      <c r="G13" s="33">
        <v>60.8</v>
      </c>
      <c r="H13" s="33"/>
      <c r="I13" s="33">
        <v>412.8</v>
      </c>
      <c r="J13" s="33"/>
      <c r="K13" s="33"/>
    </row>
    <row r="14" spans="1:11" x14ac:dyDescent="0.15">
      <c r="A14" s="6" t="s">
        <v>1556</v>
      </c>
      <c r="B14" s="6"/>
      <c r="C14" s="6"/>
      <c r="D14" s="6"/>
      <c r="E14" s="6"/>
      <c r="F14" s="6"/>
      <c r="G14" s="34">
        <v>1845.6000000000001</v>
      </c>
      <c r="H14" s="34">
        <v>26.4</v>
      </c>
      <c r="I14" s="34">
        <v>416.8</v>
      </c>
      <c r="J14" s="34">
        <v>1008</v>
      </c>
      <c r="K14" s="34">
        <v>42.4</v>
      </c>
    </row>
    <row r="15" spans="1:11" x14ac:dyDescent="0.15">
      <c r="A15" s="1" t="s">
        <v>1557</v>
      </c>
      <c r="B15" s="1" t="s">
        <v>1558</v>
      </c>
      <c r="D15" s="1" t="s">
        <v>1398</v>
      </c>
      <c r="E15" s="1" t="s">
        <v>1399</v>
      </c>
      <c r="F15" s="1" t="s">
        <v>1400</v>
      </c>
      <c r="G15" s="33"/>
      <c r="H15" s="33"/>
      <c r="I15" s="33">
        <v>0.8</v>
      </c>
      <c r="J15" s="33"/>
      <c r="K15" s="33"/>
    </row>
    <row r="16" spans="1:11" x14ac:dyDescent="0.15">
      <c r="B16" s="1" t="s">
        <v>1559</v>
      </c>
      <c r="D16" s="1" t="s">
        <v>1401</v>
      </c>
      <c r="E16" s="1" t="s">
        <v>1402</v>
      </c>
      <c r="F16" s="1" t="s">
        <v>1394</v>
      </c>
      <c r="G16" s="33"/>
      <c r="H16" s="33"/>
      <c r="I16" s="33"/>
      <c r="J16" s="33">
        <v>16</v>
      </c>
      <c r="K16" s="33"/>
    </row>
    <row r="17" spans="1:11" x14ac:dyDescent="0.15">
      <c r="B17" s="1" t="s">
        <v>1560</v>
      </c>
      <c r="D17" s="1" t="s">
        <v>1403</v>
      </c>
      <c r="E17" s="1" t="s">
        <v>1404</v>
      </c>
      <c r="F17" s="1" t="s">
        <v>1394</v>
      </c>
      <c r="G17" s="33">
        <v>0</v>
      </c>
      <c r="H17" s="33"/>
      <c r="I17" s="33">
        <v>7.2</v>
      </c>
      <c r="J17" s="33">
        <v>1.6</v>
      </c>
      <c r="K17" s="33">
        <v>0.8</v>
      </c>
    </row>
    <row r="18" spans="1:11" x14ac:dyDescent="0.15">
      <c r="B18" s="1" t="s">
        <v>1561</v>
      </c>
      <c r="D18" s="1" t="s">
        <v>1405</v>
      </c>
      <c r="E18" s="1" t="s">
        <v>1406</v>
      </c>
      <c r="F18" s="1" t="s">
        <v>1407</v>
      </c>
      <c r="G18" s="33"/>
      <c r="H18" s="33"/>
      <c r="I18" s="33"/>
      <c r="J18" s="33">
        <v>13.6</v>
      </c>
      <c r="K18" s="33">
        <v>0.8</v>
      </c>
    </row>
    <row r="19" spans="1:11" x14ac:dyDescent="0.15">
      <c r="B19" s="1" t="s">
        <v>1562</v>
      </c>
      <c r="D19" s="1" t="s">
        <v>1408</v>
      </c>
      <c r="E19" s="1" t="s">
        <v>1409</v>
      </c>
      <c r="F19" s="1" t="s">
        <v>1410</v>
      </c>
      <c r="G19" s="33">
        <v>3.2</v>
      </c>
      <c r="H19" s="33"/>
      <c r="I19" s="33">
        <v>23.2</v>
      </c>
      <c r="J19" s="33">
        <v>1.6</v>
      </c>
      <c r="K19" s="33"/>
    </row>
    <row r="20" spans="1:11" x14ac:dyDescent="0.15">
      <c r="B20" s="1" t="s">
        <v>1563</v>
      </c>
      <c r="D20" s="1" t="s">
        <v>1411</v>
      </c>
      <c r="E20" s="1" t="s">
        <v>1412</v>
      </c>
      <c r="F20" s="1" t="s">
        <v>1394</v>
      </c>
      <c r="G20" s="33"/>
      <c r="H20" s="33"/>
      <c r="I20" s="33">
        <v>2.4</v>
      </c>
      <c r="J20" s="33"/>
      <c r="K20" s="33"/>
    </row>
    <row r="21" spans="1:11" x14ac:dyDescent="0.15">
      <c r="B21" s="1" t="s">
        <v>1564</v>
      </c>
      <c r="D21" s="1" t="s">
        <v>1405</v>
      </c>
      <c r="E21" s="1" t="s">
        <v>1413</v>
      </c>
      <c r="F21" s="1" t="s">
        <v>1394</v>
      </c>
      <c r="G21" s="33">
        <v>0.8</v>
      </c>
      <c r="H21" s="33"/>
      <c r="I21" s="33">
        <v>1.6</v>
      </c>
      <c r="J21" s="33"/>
      <c r="K21" s="33"/>
    </row>
    <row r="22" spans="1:11" x14ac:dyDescent="0.15">
      <c r="B22" s="1" t="s">
        <v>1565</v>
      </c>
      <c r="D22" s="1" t="s">
        <v>1405</v>
      </c>
      <c r="E22" s="1" t="s">
        <v>1414</v>
      </c>
      <c r="F22" s="1" t="s">
        <v>1394</v>
      </c>
      <c r="G22" s="33"/>
      <c r="H22" s="33"/>
      <c r="I22" s="33"/>
      <c r="J22" s="33">
        <v>20</v>
      </c>
      <c r="K22" s="33">
        <v>4.8</v>
      </c>
    </row>
    <row r="23" spans="1:11" x14ac:dyDescent="0.15">
      <c r="B23" s="1" t="s">
        <v>1566</v>
      </c>
      <c r="D23" s="1" t="s">
        <v>1415</v>
      </c>
      <c r="E23" s="1" t="s">
        <v>1416</v>
      </c>
      <c r="F23" s="1" t="s">
        <v>1394</v>
      </c>
      <c r="G23" s="33"/>
      <c r="H23" s="33"/>
      <c r="I23" s="33"/>
      <c r="J23" s="33">
        <v>2.4</v>
      </c>
      <c r="K23" s="33"/>
    </row>
    <row r="24" spans="1:11" x14ac:dyDescent="0.15">
      <c r="B24" s="1" t="s">
        <v>1567</v>
      </c>
      <c r="D24" s="1" t="s">
        <v>1398</v>
      </c>
      <c r="E24" s="1" t="s">
        <v>1417</v>
      </c>
      <c r="F24" s="1" t="s">
        <v>1418</v>
      </c>
      <c r="G24" s="33"/>
      <c r="H24" s="33"/>
      <c r="I24" s="33">
        <v>1.6</v>
      </c>
      <c r="J24" s="33"/>
      <c r="K24" s="33"/>
    </row>
    <row r="25" spans="1:11" x14ac:dyDescent="0.15">
      <c r="B25" s="1" t="s">
        <v>1568</v>
      </c>
      <c r="D25" s="1" t="s">
        <v>1419</v>
      </c>
      <c r="E25" s="1" t="s">
        <v>1420</v>
      </c>
      <c r="F25" s="1" t="s">
        <v>1394</v>
      </c>
      <c r="G25" s="33"/>
      <c r="H25" s="33"/>
      <c r="I25" s="33"/>
      <c r="J25" s="33">
        <v>2.4</v>
      </c>
      <c r="K25" s="33"/>
    </row>
    <row r="26" spans="1:11" x14ac:dyDescent="0.15">
      <c r="B26" s="1" t="s">
        <v>1569</v>
      </c>
      <c r="D26" s="1" t="s">
        <v>1398</v>
      </c>
      <c r="E26" s="1" t="s">
        <v>1421</v>
      </c>
      <c r="F26" s="1" t="s">
        <v>1394</v>
      </c>
      <c r="G26" s="33"/>
      <c r="H26" s="33"/>
      <c r="I26" s="33">
        <v>1.6</v>
      </c>
      <c r="J26" s="33"/>
      <c r="K26" s="33"/>
    </row>
    <row r="27" spans="1:11" x14ac:dyDescent="0.15">
      <c r="A27" s="6" t="s">
        <v>1570</v>
      </c>
      <c r="B27" s="6"/>
      <c r="C27" s="6"/>
      <c r="D27" s="6"/>
      <c r="E27" s="6"/>
      <c r="F27" s="6"/>
      <c r="G27" s="34">
        <v>4</v>
      </c>
      <c r="H27" s="34"/>
      <c r="I27" s="34">
        <v>38.400000000000006</v>
      </c>
      <c r="J27" s="34">
        <v>57.6</v>
      </c>
      <c r="K27" s="34">
        <v>6.4</v>
      </c>
    </row>
    <row r="28" spans="1:11" x14ac:dyDescent="0.15">
      <c r="A28" s="1" t="s">
        <v>1571</v>
      </c>
      <c r="B28" s="1" t="s">
        <v>1572</v>
      </c>
      <c r="D28" s="1" t="s">
        <v>1422</v>
      </c>
      <c r="E28" s="1" t="s">
        <v>1423</v>
      </c>
      <c r="F28" s="1" t="s">
        <v>1407</v>
      </c>
      <c r="G28" s="33"/>
      <c r="H28" s="33"/>
      <c r="I28" s="33"/>
      <c r="J28" s="33">
        <v>0.8</v>
      </c>
      <c r="K28" s="33"/>
    </row>
    <row r="29" spans="1:11" x14ac:dyDescent="0.15">
      <c r="B29" s="1" t="s">
        <v>1573</v>
      </c>
      <c r="D29" s="1" t="s">
        <v>1424</v>
      </c>
      <c r="E29" s="1" t="s">
        <v>1425</v>
      </c>
      <c r="F29" s="1" t="s">
        <v>1394</v>
      </c>
      <c r="G29" s="33"/>
      <c r="H29" s="33"/>
      <c r="I29" s="33"/>
      <c r="J29" s="33">
        <v>18.399999999999999</v>
      </c>
      <c r="K29" s="33"/>
    </row>
    <row r="30" spans="1:11" x14ac:dyDescent="0.15">
      <c r="B30" s="1" t="s">
        <v>1574</v>
      </c>
      <c r="D30" s="1" t="s">
        <v>1424</v>
      </c>
      <c r="E30" s="1" t="s">
        <v>1424</v>
      </c>
      <c r="G30" s="33"/>
      <c r="H30" s="33"/>
      <c r="I30" s="33"/>
      <c r="J30" s="33">
        <v>1.6</v>
      </c>
      <c r="K30" s="33"/>
    </row>
    <row r="31" spans="1:11" x14ac:dyDescent="0.15">
      <c r="B31" s="1" t="s">
        <v>1575</v>
      </c>
      <c r="D31" s="1" t="s">
        <v>1422</v>
      </c>
      <c r="E31" s="1" t="s">
        <v>1426</v>
      </c>
      <c r="F31" s="1" t="s">
        <v>1427</v>
      </c>
      <c r="G31" s="33"/>
      <c r="H31" s="33"/>
      <c r="I31" s="33"/>
      <c r="J31" s="33">
        <v>3.2</v>
      </c>
      <c r="K31" s="33"/>
    </row>
    <row r="32" spans="1:11" x14ac:dyDescent="0.15">
      <c r="B32" s="1" t="s">
        <v>1576</v>
      </c>
      <c r="D32" s="1" t="s">
        <v>1428</v>
      </c>
      <c r="E32" s="1" t="s">
        <v>1429</v>
      </c>
      <c r="F32" s="1" t="s">
        <v>1427</v>
      </c>
      <c r="G32" s="33">
        <v>28.8</v>
      </c>
      <c r="H32" s="33"/>
      <c r="I32" s="33"/>
      <c r="J32" s="33">
        <v>1.6</v>
      </c>
      <c r="K32" s="33"/>
    </row>
    <row r="33" spans="1:11" x14ac:dyDescent="0.15">
      <c r="A33" s="6" t="s">
        <v>1577</v>
      </c>
      <c r="B33" s="6"/>
      <c r="C33" s="6"/>
      <c r="D33" s="6"/>
      <c r="E33" s="6"/>
      <c r="F33" s="6"/>
      <c r="G33" s="34">
        <v>28.8</v>
      </c>
      <c r="H33" s="34"/>
      <c r="I33" s="34"/>
      <c r="J33" s="34">
        <v>25.6</v>
      </c>
      <c r="K33" s="34"/>
    </row>
    <row r="34" spans="1:11" x14ac:dyDescent="0.15">
      <c r="A34" s="1" t="s">
        <v>16</v>
      </c>
      <c r="B34" s="1" t="s">
        <v>1578</v>
      </c>
      <c r="D34" s="1" t="s">
        <v>16</v>
      </c>
      <c r="E34" s="1" t="s">
        <v>16</v>
      </c>
      <c r="G34" s="33">
        <v>1505.6</v>
      </c>
      <c r="H34" s="33"/>
      <c r="I34" s="33"/>
      <c r="J34" s="33">
        <v>3139.2</v>
      </c>
      <c r="K34" s="33"/>
    </row>
    <row r="35" spans="1:11" x14ac:dyDescent="0.15">
      <c r="A35" s="6" t="s">
        <v>1579</v>
      </c>
      <c r="B35" s="6"/>
      <c r="C35" s="6"/>
      <c r="D35" s="6"/>
      <c r="E35" s="6"/>
      <c r="F35" s="6"/>
      <c r="G35" s="34">
        <v>1505.6</v>
      </c>
      <c r="H35" s="34"/>
      <c r="I35" s="34"/>
      <c r="J35" s="34">
        <v>3139.2</v>
      </c>
      <c r="K35" s="34"/>
    </row>
    <row r="36" spans="1:11" x14ac:dyDescent="0.15">
      <c r="A36" s="1" t="s">
        <v>1580</v>
      </c>
      <c r="B36" s="1" t="s">
        <v>1581</v>
      </c>
      <c r="C36" s="1" t="s">
        <v>1430</v>
      </c>
      <c r="D36" s="1" t="s">
        <v>1431</v>
      </c>
      <c r="E36" s="1" t="s">
        <v>1432</v>
      </c>
      <c r="F36" s="1" t="s">
        <v>1394</v>
      </c>
      <c r="G36" s="33">
        <v>2.4</v>
      </c>
      <c r="H36" s="33">
        <v>0.8</v>
      </c>
      <c r="I36" s="33"/>
      <c r="J36" s="33">
        <v>1.6</v>
      </c>
      <c r="K36" s="33"/>
    </row>
    <row r="37" spans="1:11" x14ac:dyDescent="0.15">
      <c r="B37" s="1" t="s">
        <v>1582</v>
      </c>
      <c r="C37" s="1" t="s">
        <v>1433</v>
      </c>
      <c r="D37" s="1" t="s">
        <v>1434</v>
      </c>
      <c r="E37" s="1" t="s">
        <v>1435</v>
      </c>
      <c r="F37" s="1" t="s">
        <v>1394</v>
      </c>
      <c r="G37" s="33"/>
      <c r="H37" s="33"/>
      <c r="I37" s="33"/>
      <c r="J37" s="33">
        <v>2.4</v>
      </c>
      <c r="K37" s="33"/>
    </row>
    <row r="38" spans="1:11" x14ac:dyDescent="0.15">
      <c r="B38" s="1" t="s">
        <v>1583</v>
      </c>
      <c r="C38" s="1" t="s">
        <v>1436</v>
      </c>
      <c r="D38" s="1" t="s">
        <v>1437</v>
      </c>
      <c r="E38" s="1" t="s">
        <v>1438</v>
      </c>
      <c r="F38" s="1" t="s">
        <v>1394</v>
      </c>
      <c r="G38" s="33"/>
      <c r="H38" s="33"/>
      <c r="I38" s="33">
        <v>2.4</v>
      </c>
      <c r="J38" s="33"/>
      <c r="K38" s="33"/>
    </row>
    <row r="39" spans="1:11" x14ac:dyDescent="0.15">
      <c r="B39" s="1" t="s">
        <v>1584</v>
      </c>
      <c r="C39" s="1" t="s">
        <v>1436</v>
      </c>
      <c r="D39" s="1" t="s">
        <v>1437</v>
      </c>
      <c r="E39" s="1" t="s">
        <v>1439</v>
      </c>
      <c r="F39" s="1" t="s">
        <v>1440</v>
      </c>
      <c r="G39" s="33"/>
      <c r="H39" s="33"/>
      <c r="I39" s="33">
        <v>0.8</v>
      </c>
      <c r="J39" s="33"/>
      <c r="K39" s="33"/>
    </row>
    <row r="40" spans="1:11" x14ac:dyDescent="0.15">
      <c r="B40" s="1" t="s">
        <v>1585</v>
      </c>
      <c r="C40" s="1" t="s">
        <v>1441</v>
      </c>
      <c r="D40" s="1" t="s">
        <v>1442</v>
      </c>
      <c r="E40" s="1" t="s">
        <v>1442</v>
      </c>
      <c r="G40" s="33"/>
      <c r="H40" s="33"/>
      <c r="I40" s="33">
        <v>3.2</v>
      </c>
      <c r="J40" s="33"/>
      <c r="K40" s="33"/>
    </row>
    <row r="41" spans="1:11" x14ac:dyDescent="0.15">
      <c r="B41" s="1" t="s">
        <v>1586</v>
      </c>
      <c r="C41" s="1" t="s">
        <v>1443</v>
      </c>
      <c r="D41" s="1" t="s">
        <v>1444</v>
      </c>
      <c r="E41" s="1" t="s">
        <v>1445</v>
      </c>
      <c r="F41" s="1" t="s">
        <v>1446</v>
      </c>
      <c r="G41" s="33"/>
      <c r="H41" s="33"/>
      <c r="I41" s="33">
        <v>2144.8000000000002</v>
      </c>
      <c r="J41" s="33">
        <v>1.6</v>
      </c>
      <c r="K41" s="33"/>
    </row>
    <row r="42" spans="1:11" x14ac:dyDescent="0.15">
      <c r="B42" s="1" t="s">
        <v>1587</v>
      </c>
      <c r="C42" s="1" t="s">
        <v>1447</v>
      </c>
      <c r="D42" s="1" t="s">
        <v>1448</v>
      </c>
      <c r="E42" s="1" t="s">
        <v>1449</v>
      </c>
      <c r="F42" s="1" t="s">
        <v>1450</v>
      </c>
      <c r="G42" s="33"/>
      <c r="H42" s="33">
        <v>5.6</v>
      </c>
      <c r="I42" s="33"/>
      <c r="J42" s="33"/>
      <c r="K42" s="33"/>
    </row>
    <row r="43" spans="1:11" x14ac:dyDescent="0.15">
      <c r="B43" s="1" t="s">
        <v>1588</v>
      </c>
      <c r="C43" s="1" t="s">
        <v>1436</v>
      </c>
      <c r="D43" s="1" t="s">
        <v>1451</v>
      </c>
      <c r="E43" s="1" t="s">
        <v>1451</v>
      </c>
      <c r="G43" s="33"/>
      <c r="H43" s="33"/>
      <c r="I43" s="33"/>
      <c r="J43" s="33">
        <v>1.6</v>
      </c>
      <c r="K43" s="33"/>
    </row>
    <row r="44" spans="1:11" x14ac:dyDescent="0.15">
      <c r="B44" s="1" t="s">
        <v>1589</v>
      </c>
      <c r="C44" s="1" t="s">
        <v>1441</v>
      </c>
      <c r="D44" s="1" t="s">
        <v>1452</v>
      </c>
      <c r="E44" s="1" t="s">
        <v>1453</v>
      </c>
      <c r="G44" s="33"/>
      <c r="H44" s="33"/>
      <c r="I44" s="33">
        <v>4</v>
      </c>
      <c r="J44" s="33">
        <v>1.6</v>
      </c>
      <c r="K44" s="33">
        <v>20</v>
      </c>
    </row>
    <row r="45" spans="1:11" x14ac:dyDescent="0.15">
      <c r="B45" s="1" t="s">
        <v>1590</v>
      </c>
      <c r="C45" s="1" t="s">
        <v>1441</v>
      </c>
      <c r="D45" s="1" t="s">
        <v>1454</v>
      </c>
      <c r="E45" s="1" t="s">
        <v>1454</v>
      </c>
      <c r="G45" s="33"/>
      <c r="H45" s="33"/>
      <c r="I45" s="33"/>
      <c r="J45" s="33"/>
      <c r="K45" s="33">
        <v>0.8</v>
      </c>
    </row>
    <row r="46" spans="1:11" x14ac:dyDescent="0.15">
      <c r="B46" s="1" t="s">
        <v>1591</v>
      </c>
      <c r="C46" s="1" t="s">
        <v>1441</v>
      </c>
      <c r="D46" s="1" t="s">
        <v>3</v>
      </c>
      <c r="E46" s="1" t="s">
        <v>3</v>
      </c>
      <c r="G46" s="33">
        <v>1630.4</v>
      </c>
      <c r="H46" s="33">
        <v>31.2</v>
      </c>
      <c r="I46" s="33">
        <v>133.6</v>
      </c>
      <c r="J46" s="33">
        <v>728.8</v>
      </c>
      <c r="K46" s="33">
        <v>185.6</v>
      </c>
    </row>
    <row r="47" spans="1:11" x14ac:dyDescent="0.15">
      <c r="B47" s="1" t="s">
        <v>1592</v>
      </c>
      <c r="C47" s="1" t="s">
        <v>1441</v>
      </c>
      <c r="D47" s="1" t="s">
        <v>1455</v>
      </c>
      <c r="E47" s="1" t="s">
        <v>1456</v>
      </c>
      <c r="G47" s="33"/>
      <c r="H47" s="33"/>
      <c r="I47" s="33">
        <v>0.8</v>
      </c>
      <c r="J47" s="33"/>
      <c r="K47" s="33"/>
    </row>
    <row r="48" spans="1:11" x14ac:dyDescent="0.15">
      <c r="E48" s="1" t="s">
        <v>1455</v>
      </c>
      <c r="G48" s="33"/>
      <c r="H48" s="33">
        <v>1.6</v>
      </c>
      <c r="I48" s="33">
        <v>1.6</v>
      </c>
      <c r="J48" s="33"/>
      <c r="K48" s="33"/>
    </row>
    <row r="49" spans="2:11" x14ac:dyDescent="0.15">
      <c r="B49" s="1" t="s">
        <v>1593</v>
      </c>
      <c r="C49" s="1" t="s">
        <v>1436</v>
      </c>
      <c r="D49" s="1" t="s">
        <v>1457</v>
      </c>
      <c r="E49" s="1" t="s">
        <v>1458</v>
      </c>
      <c r="F49" s="1" t="s">
        <v>1385</v>
      </c>
      <c r="G49" s="33"/>
      <c r="H49" s="33"/>
      <c r="I49" s="33"/>
      <c r="J49" s="33">
        <v>32</v>
      </c>
      <c r="K49" s="33"/>
    </row>
    <row r="50" spans="2:11" x14ac:dyDescent="0.15">
      <c r="B50" s="1" t="s">
        <v>1594</v>
      </c>
      <c r="C50" s="1" t="s">
        <v>1459</v>
      </c>
      <c r="D50" s="1" t="s">
        <v>1460</v>
      </c>
      <c r="E50" s="1" t="s">
        <v>1461</v>
      </c>
      <c r="F50" s="1" t="s">
        <v>1462</v>
      </c>
      <c r="G50" s="33"/>
      <c r="H50" s="33"/>
      <c r="I50" s="33"/>
      <c r="J50" s="33"/>
      <c r="K50" s="33">
        <v>0.8</v>
      </c>
    </row>
    <row r="51" spans="2:11" x14ac:dyDescent="0.15">
      <c r="B51" s="1" t="s">
        <v>1595</v>
      </c>
      <c r="C51" s="1" t="s">
        <v>1433</v>
      </c>
      <c r="D51" s="1" t="s">
        <v>1463</v>
      </c>
      <c r="E51" s="1" t="s">
        <v>1464</v>
      </c>
      <c r="G51" s="33"/>
      <c r="H51" s="33">
        <v>4</v>
      </c>
      <c r="I51" s="33"/>
      <c r="J51" s="33"/>
      <c r="K51" s="33">
        <v>6.4</v>
      </c>
    </row>
    <row r="52" spans="2:11" x14ac:dyDescent="0.15">
      <c r="E52" s="1" t="s">
        <v>1463</v>
      </c>
      <c r="G52" s="33"/>
      <c r="H52" s="33"/>
      <c r="I52" s="33"/>
      <c r="J52" s="33"/>
      <c r="K52" s="33">
        <v>0.8</v>
      </c>
    </row>
    <row r="53" spans="2:11" x14ac:dyDescent="0.15">
      <c r="B53" s="1" t="s">
        <v>1596</v>
      </c>
      <c r="C53" s="1" t="s">
        <v>1433</v>
      </c>
      <c r="D53" s="1" t="s">
        <v>1465</v>
      </c>
      <c r="E53" s="1" t="s">
        <v>1466</v>
      </c>
      <c r="F53" s="1" t="s">
        <v>1467</v>
      </c>
      <c r="G53" s="33">
        <v>3.2</v>
      </c>
      <c r="H53" s="33">
        <v>3.2</v>
      </c>
      <c r="I53" s="33">
        <v>1.6</v>
      </c>
      <c r="J53" s="33">
        <v>0.8</v>
      </c>
      <c r="K53" s="33"/>
    </row>
    <row r="54" spans="2:11" x14ac:dyDescent="0.15">
      <c r="E54" s="1" t="s">
        <v>1465</v>
      </c>
      <c r="G54" s="33">
        <v>7.2</v>
      </c>
      <c r="H54" s="33">
        <v>18.399999999999999</v>
      </c>
      <c r="I54" s="33">
        <v>35.200000000000003</v>
      </c>
      <c r="J54" s="33">
        <v>4.8</v>
      </c>
      <c r="K54" s="33">
        <v>1.6</v>
      </c>
    </row>
    <row r="55" spans="2:11" x14ac:dyDescent="0.15">
      <c r="E55" s="1" t="s">
        <v>1468</v>
      </c>
      <c r="G55" s="33">
        <v>2.4</v>
      </c>
      <c r="H55" s="33"/>
      <c r="I55" s="33"/>
      <c r="J55" s="33">
        <v>0.8</v>
      </c>
      <c r="K55" s="33"/>
    </row>
    <row r="56" spans="2:11" x14ac:dyDescent="0.15">
      <c r="B56" s="1" t="s">
        <v>1597</v>
      </c>
      <c r="C56" s="1" t="s">
        <v>1441</v>
      </c>
      <c r="D56" s="1" t="s">
        <v>1469</v>
      </c>
      <c r="E56" s="1" t="s">
        <v>1470</v>
      </c>
      <c r="G56" s="33"/>
      <c r="H56" s="33"/>
      <c r="I56" s="33">
        <v>0.8</v>
      </c>
      <c r="J56" s="33"/>
      <c r="K56" s="33"/>
    </row>
    <row r="57" spans="2:11" x14ac:dyDescent="0.15">
      <c r="B57" s="1" t="s">
        <v>1598</v>
      </c>
      <c r="C57" s="1" t="s">
        <v>1436</v>
      </c>
      <c r="D57" s="1" t="s">
        <v>1437</v>
      </c>
      <c r="E57" s="1" t="s">
        <v>1471</v>
      </c>
      <c r="G57" s="33"/>
      <c r="H57" s="33">
        <v>0.8</v>
      </c>
      <c r="I57" s="33"/>
      <c r="J57" s="33"/>
      <c r="K57" s="33"/>
    </row>
    <row r="58" spans="2:11" x14ac:dyDescent="0.15">
      <c r="B58" s="1" t="s">
        <v>1599</v>
      </c>
      <c r="C58" s="1" t="s">
        <v>1441</v>
      </c>
      <c r="D58" s="1" t="s">
        <v>1472</v>
      </c>
      <c r="E58" s="1" t="s">
        <v>1472</v>
      </c>
      <c r="G58" s="33">
        <v>153.6</v>
      </c>
      <c r="H58" s="33"/>
      <c r="I58" s="33">
        <v>1.6</v>
      </c>
      <c r="J58" s="33"/>
      <c r="K58" s="33">
        <v>27.2</v>
      </c>
    </row>
    <row r="59" spans="2:11" x14ac:dyDescent="0.15">
      <c r="B59" s="1" t="s">
        <v>1600</v>
      </c>
      <c r="C59" s="1" t="s">
        <v>1447</v>
      </c>
      <c r="D59" s="1" t="s">
        <v>1448</v>
      </c>
      <c r="E59" s="1" t="s">
        <v>1473</v>
      </c>
      <c r="G59" s="33">
        <v>0.8</v>
      </c>
      <c r="H59" s="33">
        <v>37.6</v>
      </c>
      <c r="I59" s="33">
        <v>25.6</v>
      </c>
      <c r="J59" s="33"/>
      <c r="K59" s="33"/>
    </row>
    <row r="60" spans="2:11" x14ac:dyDescent="0.15">
      <c r="B60" s="1" t="s">
        <v>1601</v>
      </c>
      <c r="C60" s="1" t="s">
        <v>1441</v>
      </c>
      <c r="D60" s="1" t="s">
        <v>1454</v>
      </c>
      <c r="E60" s="1" t="s">
        <v>1474</v>
      </c>
      <c r="G60" s="33">
        <v>0.8</v>
      </c>
      <c r="H60" s="33"/>
      <c r="I60" s="33">
        <v>17.600000000000001</v>
      </c>
      <c r="J60" s="33"/>
      <c r="K60" s="33"/>
    </row>
    <row r="61" spans="2:11" x14ac:dyDescent="0.15">
      <c r="B61" s="1" t="s">
        <v>1602</v>
      </c>
      <c r="C61" s="1" t="s">
        <v>1433</v>
      </c>
      <c r="D61" s="1" t="s">
        <v>1434</v>
      </c>
      <c r="E61" s="1" t="s">
        <v>1475</v>
      </c>
      <c r="F61" s="1" t="s">
        <v>1476</v>
      </c>
      <c r="G61" s="33"/>
      <c r="H61" s="33"/>
      <c r="I61" s="33"/>
      <c r="J61" s="33">
        <v>0.8</v>
      </c>
      <c r="K61" s="33"/>
    </row>
    <row r="62" spans="2:11" x14ac:dyDescent="0.15">
      <c r="E62" s="1" t="s">
        <v>1477</v>
      </c>
      <c r="F62" s="1" t="s">
        <v>1462</v>
      </c>
      <c r="G62" s="33"/>
      <c r="H62" s="33"/>
      <c r="I62" s="33"/>
      <c r="J62" s="33">
        <v>2.4</v>
      </c>
      <c r="K62" s="33"/>
    </row>
    <row r="63" spans="2:11" x14ac:dyDescent="0.15">
      <c r="E63" s="1" t="s">
        <v>1478</v>
      </c>
      <c r="F63" s="1" t="s">
        <v>1479</v>
      </c>
      <c r="G63" s="33"/>
      <c r="H63" s="33"/>
      <c r="I63" s="33"/>
      <c r="J63" s="33"/>
      <c r="K63" s="33">
        <v>2.4</v>
      </c>
    </row>
    <row r="64" spans="2:11" x14ac:dyDescent="0.15">
      <c r="B64" s="1" t="s">
        <v>1603</v>
      </c>
      <c r="C64" s="1" t="s">
        <v>1433</v>
      </c>
      <c r="D64" s="1" t="s">
        <v>1434</v>
      </c>
      <c r="E64" s="1" t="s">
        <v>1434</v>
      </c>
      <c r="G64" s="33"/>
      <c r="H64" s="33"/>
      <c r="I64" s="33"/>
      <c r="J64" s="33">
        <v>0.8</v>
      </c>
      <c r="K64" s="33"/>
    </row>
    <row r="65" spans="2:11" x14ac:dyDescent="0.15">
      <c r="B65" s="1" t="s">
        <v>1604</v>
      </c>
      <c r="C65" s="1" t="s">
        <v>1436</v>
      </c>
      <c r="D65" s="1" t="s">
        <v>1480</v>
      </c>
      <c r="E65" s="1" t="s">
        <v>1481</v>
      </c>
      <c r="F65" s="1" t="s">
        <v>1482</v>
      </c>
      <c r="G65" s="33"/>
      <c r="H65" s="33"/>
      <c r="I65" s="33"/>
      <c r="J65" s="33">
        <v>2.4</v>
      </c>
      <c r="K65" s="33"/>
    </row>
    <row r="66" spans="2:11" x14ac:dyDescent="0.15">
      <c r="B66" s="1" t="s">
        <v>1605</v>
      </c>
      <c r="C66" s="1" t="s">
        <v>1433</v>
      </c>
      <c r="D66" s="1" t="s">
        <v>1483</v>
      </c>
      <c r="E66" s="1" t="s">
        <v>1484</v>
      </c>
      <c r="G66" s="33">
        <v>3.2</v>
      </c>
      <c r="H66" s="33"/>
      <c r="I66" s="33"/>
      <c r="J66" s="33"/>
      <c r="K66" s="33">
        <v>0.8</v>
      </c>
    </row>
    <row r="67" spans="2:11" x14ac:dyDescent="0.15">
      <c r="E67" s="1" t="s">
        <v>1485</v>
      </c>
      <c r="F67" s="1" t="s">
        <v>1479</v>
      </c>
      <c r="G67" s="33"/>
      <c r="H67" s="33"/>
      <c r="I67" s="33">
        <v>0.8</v>
      </c>
      <c r="J67" s="33"/>
      <c r="K67" s="33"/>
    </row>
    <row r="68" spans="2:11" x14ac:dyDescent="0.15">
      <c r="B68" s="1" t="s">
        <v>1606</v>
      </c>
      <c r="C68" s="1" t="s">
        <v>1433</v>
      </c>
      <c r="D68" s="1" t="s">
        <v>1463</v>
      </c>
      <c r="E68" s="1" t="s">
        <v>1486</v>
      </c>
      <c r="F68" s="1" t="s">
        <v>1394</v>
      </c>
      <c r="G68" s="33"/>
      <c r="H68" s="33"/>
      <c r="I68" s="33"/>
      <c r="J68" s="33">
        <v>130.4</v>
      </c>
      <c r="K68" s="33">
        <v>12.8</v>
      </c>
    </row>
    <row r="69" spans="2:11" x14ac:dyDescent="0.15">
      <c r="B69" s="1" t="s">
        <v>1607</v>
      </c>
      <c r="C69" s="1" t="s">
        <v>1443</v>
      </c>
      <c r="D69" s="1" t="s">
        <v>1487</v>
      </c>
      <c r="E69" s="1" t="s">
        <v>1443</v>
      </c>
      <c r="G69" s="33"/>
      <c r="H69" s="33"/>
      <c r="I69" s="33">
        <v>0.8</v>
      </c>
      <c r="J69" s="33"/>
      <c r="K69" s="33"/>
    </row>
    <row r="70" spans="2:11" x14ac:dyDescent="0.15">
      <c r="D70" s="1" t="s">
        <v>1444</v>
      </c>
      <c r="E70" s="1" t="s">
        <v>1488</v>
      </c>
      <c r="G70" s="33"/>
      <c r="H70" s="33">
        <v>1.6</v>
      </c>
      <c r="I70" s="33"/>
      <c r="J70" s="33"/>
      <c r="K70" s="33"/>
    </row>
    <row r="71" spans="2:11" x14ac:dyDescent="0.15">
      <c r="D71" s="1" t="s">
        <v>1489</v>
      </c>
      <c r="E71" s="1" t="s">
        <v>1490</v>
      </c>
      <c r="G71" s="33">
        <v>3.2</v>
      </c>
      <c r="H71" s="33"/>
      <c r="I71" s="33">
        <v>23.2</v>
      </c>
      <c r="J71" s="33"/>
      <c r="K71" s="33">
        <v>0.8</v>
      </c>
    </row>
    <row r="72" spans="2:11" x14ac:dyDescent="0.15">
      <c r="D72" s="1" t="s">
        <v>1491</v>
      </c>
      <c r="E72" s="1" t="s">
        <v>1492</v>
      </c>
      <c r="G72" s="33">
        <v>0.8</v>
      </c>
      <c r="H72" s="33">
        <v>0.8</v>
      </c>
      <c r="I72" s="33"/>
      <c r="J72" s="33"/>
      <c r="K72" s="33"/>
    </row>
    <row r="73" spans="2:11" x14ac:dyDescent="0.15">
      <c r="B73" s="1" t="s">
        <v>10</v>
      </c>
      <c r="C73" s="1" t="s">
        <v>1459</v>
      </c>
      <c r="D73" s="1" t="s">
        <v>1493</v>
      </c>
      <c r="E73" s="1" t="s">
        <v>1494</v>
      </c>
      <c r="F73" s="1" t="s">
        <v>1495</v>
      </c>
      <c r="G73" s="33"/>
      <c r="H73" s="33"/>
      <c r="I73" s="33"/>
      <c r="J73" s="33">
        <v>355.2</v>
      </c>
      <c r="K73" s="33">
        <v>491.2</v>
      </c>
    </row>
    <row r="74" spans="2:11" x14ac:dyDescent="0.15">
      <c r="E74" s="1" t="s">
        <v>1496</v>
      </c>
      <c r="F74" s="1" t="s">
        <v>1497</v>
      </c>
      <c r="G74" s="33"/>
      <c r="H74" s="33"/>
      <c r="I74" s="33"/>
      <c r="J74" s="33">
        <v>0.8</v>
      </c>
      <c r="K74" s="33"/>
    </row>
    <row r="75" spans="2:11" x14ac:dyDescent="0.15">
      <c r="B75" s="1" t="s">
        <v>1608</v>
      </c>
      <c r="C75" s="1" t="s">
        <v>1459</v>
      </c>
      <c r="D75" s="1" t="s">
        <v>1493</v>
      </c>
      <c r="E75" s="1" t="s">
        <v>11</v>
      </c>
      <c r="F75" s="1" t="s">
        <v>1394</v>
      </c>
      <c r="G75" s="33"/>
      <c r="H75" s="33"/>
      <c r="I75" s="33"/>
      <c r="J75" s="33">
        <v>1078.4000000000001</v>
      </c>
      <c r="K75" s="33">
        <v>17.600000000000001</v>
      </c>
    </row>
    <row r="76" spans="2:11" x14ac:dyDescent="0.15">
      <c r="B76" s="1" t="s">
        <v>1609</v>
      </c>
      <c r="C76" s="1" t="s">
        <v>1441</v>
      </c>
      <c r="D76" s="1" t="s">
        <v>1498</v>
      </c>
      <c r="E76" s="1" t="s">
        <v>1499</v>
      </c>
      <c r="G76" s="33">
        <v>7.2</v>
      </c>
      <c r="H76" s="33"/>
      <c r="I76" s="33"/>
      <c r="J76" s="33"/>
      <c r="K76" s="33"/>
    </row>
    <row r="77" spans="2:11" x14ac:dyDescent="0.15">
      <c r="B77" s="1" t="s">
        <v>1610</v>
      </c>
      <c r="C77" s="1" t="s">
        <v>1433</v>
      </c>
      <c r="D77" s="1" t="s">
        <v>1500</v>
      </c>
      <c r="E77" s="1" t="s">
        <v>1501</v>
      </c>
      <c r="G77" s="33"/>
      <c r="H77" s="33"/>
      <c r="I77" s="33"/>
      <c r="J77" s="33">
        <v>160</v>
      </c>
      <c r="K77" s="33"/>
    </row>
    <row r="78" spans="2:11" x14ac:dyDescent="0.15">
      <c r="E78" s="1" t="s">
        <v>1502</v>
      </c>
      <c r="G78" s="33"/>
      <c r="H78" s="33"/>
      <c r="I78" s="33"/>
      <c r="J78" s="33">
        <v>1.6</v>
      </c>
      <c r="K78" s="33"/>
    </row>
    <row r="79" spans="2:11" x14ac:dyDescent="0.15">
      <c r="B79" s="1" t="s">
        <v>1611</v>
      </c>
      <c r="C79" s="1" t="s">
        <v>1433</v>
      </c>
      <c r="D79" s="1" t="s">
        <v>1483</v>
      </c>
      <c r="E79" s="1" t="s">
        <v>1503</v>
      </c>
      <c r="F79" s="1" t="s">
        <v>1479</v>
      </c>
      <c r="G79" s="33">
        <v>0.8</v>
      </c>
      <c r="H79" s="33">
        <v>38.4</v>
      </c>
      <c r="I79" s="33">
        <v>521.6</v>
      </c>
      <c r="J79" s="33"/>
      <c r="K79" s="33">
        <v>54.4</v>
      </c>
    </row>
    <row r="80" spans="2:11" x14ac:dyDescent="0.15">
      <c r="B80" s="1" t="s">
        <v>1612</v>
      </c>
      <c r="C80" s="1" t="s">
        <v>1441</v>
      </c>
      <c r="D80" s="1" t="s">
        <v>1504</v>
      </c>
      <c r="E80" s="1" t="s">
        <v>1504</v>
      </c>
      <c r="G80" s="33"/>
      <c r="H80" s="33"/>
      <c r="I80" s="33"/>
      <c r="J80" s="33">
        <v>3.2</v>
      </c>
      <c r="K80" s="33"/>
    </row>
    <row r="81" spans="2:11" x14ac:dyDescent="0.15">
      <c r="B81" s="1" t="s">
        <v>1613</v>
      </c>
      <c r="C81" s="1" t="s">
        <v>1459</v>
      </c>
      <c r="D81" s="1" t="s">
        <v>1505</v>
      </c>
      <c r="E81" s="1" t="s">
        <v>1506</v>
      </c>
      <c r="F81" s="1" t="s">
        <v>1507</v>
      </c>
      <c r="G81" s="33"/>
      <c r="H81" s="33">
        <v>17.600000000000001</v>
      </c>
      <c r="I81" s="33"/>
      <c r="J81" s="33"/>
      <c r="K81" s="33">
        <v>73.599999999999994</v>
      </c>
    </row>
    <row r="82" spans="2:11" x14ac:dyDescent="0.15">
      <c r="B82" s="1" t="s">
        <v>1614</v>
      </c>
      <c r="C82" s="1" t="s">
        <v>1459</v>
      </c>
      <c r="D82" s="1" t="s">
        <v>1508</v>
      </c>
      <c r="E82" s="1" t="s">
        <v>1509</v>
      </c>
      <c r="F82" s="1" t="s">
        <v>1510</v>
      </c>
      <c r="G82" s="33">
        <v>0.8</v>
      </c>
      <c r="H82" s="33"/>
      <c r="I82" s="33">
        <v>4</v>
      </c>
      <c r="J82" s="33"/>
      <c r="K82" s="33"/>
    </row>
    <row r="83" spans="2:11" x14ac:dyDescent="0.15">
      <c r="B83" s="1" t="s">
        <v>1615</v>
      </c>
      <c r="C83" s="1" t="s">
        <v>1433</v>
      </c>
      <c r="D83" s="1" t="s">
        <v>1463</v>
      </c>
      <c r="E83" s="1" t="s">
        <v>1511</v>
      </c>
      <c r="F83" s="1" t="s">
        <v>1512</v>
      </c>
      <c r="G83" s="33"/>
      <c r="H83" s="33">
        <v>20.8</v>
      </c>
      <c r="I83" s="33"/>
      <c r="J83" s="33"/>
      <c r="K83" s="33">
        <v>15.2</v>
      </c>
    </row>
    <row r="84" spans="2:11" x14ac:dyDescent="0.15">
      <c r="E84" s="1" t="s">
        <v>1513</v>
      </c>
      <c r="F84" s="1" t="s">
        <v>1514</v>
      </c>
      <c r="G84" s="33"/>
      <c r="H84" s="33"/>
      <c r="I84" s="33"/>
      <c r="J84" s="33">
        <v>0.8</v>
      </c>
      <c r="K84" s="33">
        <v>4</v>
      </c>
    </row>
    <row r="85" spans="2:11" x14ac:dyDescent="0.15">
      <c r="E85" s="1" t="s">
        <v>1515</v>
      </c>
      <c r="G85" s="33"/>
      <c r="H85" s="33">
        <v>1.6</v>
      </c>
      <c r="I85" s="33"/>
      <c r="J85" s="33"/>
      <c r="K85" s="33">
        <v>0.8</v>
      </c>
    </row>
    <row r="86" spans="2:11" x14ac:dyDescent="0.15">
      <c r="B86" s="1" t="s">
        <v>1616</v>
      </c>
      <c r="C86" s="1" t="s">
        <v>1516</v>
      </c>
      <c r="D86" s="1" t="s">
        <v>1517</v>
      </c>
      <c r="E86" s="1" t="s">
        <v>1518</v>
      </c>
      <c r="G86" s="33"/>
      <c r="H86" s="33"/>
      <c r="I86" s="33"/>
      <c r="J86" s="33">
        <v>5.6</v>
      </c>
      <c r="K86" s="33">
        <v>1.6</v>
      </c>
    </row>
    <row r="87" spans="2:11" x14ac:dyDescent="0.15">
      <c r="B87" s="1" t="s">
        <v>1617</v>
      </c>
      <c r="C87" s="1" t="s">
        <v>1441</v>
      </c>
      <c r="D87" s="1" t="s">
        <v>1519</v>
      </c>
      <c r="E87" s="1" t="s">
        <v>12</v>
      </c>
      <c r="G87" s="33">
        <v>4.8</v>
      </c>
      <c r="H87" s="33">
        <v>23.2</v>
      </c>
      <c r="I87" s="33">
        <v>20.8</v>
      </c>
      <c r="J87" s="33">
        <v>65.599999999999994</v>
      </c>
      <c r="K87" s="33">
        <v>35.200000000000003</v>
      </c>
    </row>
    <row r="88" spans="2:11" x14ac:dyDescent="0.15">
      <c r="B88" s="1" t="s">
        <v>1618</v>
      </c>
      <c r="C88" s="1" t="s">
        <v>1433</v>
      </c>
      <c r="D88" s="1" t="s">
        <v>1463</v>
      </c>
      <c r="E88" s="1" t="s">
        <v>1520</v>
      </c>
      <c r="F88" s="1" t="s">
        <v>1479</v>
      </c>
      <c r="G88" s="33"/>
      <c r="H88" s="33"/>
      <c r="I88" s="33"/>
      <c r="J88" s="33"/>
      <c r="K88" s="33">
        <v>0.8</v>
      </c>
    </row>
    <row r="89" spans="2:11" x14ac:dyDescent="0.15">
      <c r="B89" s="1" t="s">
        <v>1619</v>
      </c>
      <c r="C89" s="1" t="s">
        <v>1433</v>
      </c>
      <c r="D89" s="1" t="s">
        <v>1521</v>
      </c>
      <c r="E89" s="1" t="s">
        <v>1522</v>
      </c>
      <c r="G89" s="33"/>
      <c r="H89" s="33">
        <v>0.8</v>
      </c>
      <c r="I89" s="33"/>
      <c r="J89" s="33"/>
      <c r="K89" s="33"/>
    </row>
    <row r="90" spans="2:11" x14ac:dyDescent="0.15">
      <c r="B90" s="1" t="s">
        <v>1620</v>
      </c>
      <c r="C90" s="1" t="s">
        <v>1433</v>
      </c>
      <c r="D90" s="1" t="s">
        <v>1521</v>
      </c>
      <c r="E90" s="1" t="s">
        <v>1523</v>
      </c>
      <c r="F90" s="1" t="s">
        <v>1476</v>
      </c>
      <c r="G90" s="33"/>
      <c r="H90" s="33">
        <v>1.6</v>
      </c>
      <c r="I90" s="33">
        <v>4.8</v>
      </c>
      <c r="J90" s="33">
        <v>1.6</v>
      </c>
      <c r="K90" s="33">
        <v>2.4</v>
      </c>
    </row>
    <row r="91" spans="2:11" x14ac:dyDescent="0.15">
      <c r="E91" s="1" t="s">
        <v>1524</v>
      </c>
      <c r="F91" s="1" t="s">
        <v>1525</v>
      </c>
      <c r="G91" s="33"/>
      <c r="H91" s="33"/>
      <c r="I91" s="33">
        <v>0.8</v>
      </c>
      <c r="J91" s="33"/>
      <c r="K91" s="33"/>
    </row>
    <row r="92" spans="2:11" x14ac:dyDescent="0.15">
      <c r="B92" s="1" t="s">
        <v>1621</v>
      </c>
      <c r="C92" s="1" t="s">
        <v>1441</v>
      </c>
      <c r="D92" s="1" t="s">
        <v>101</v>
      </c>
      <c r="E92" s="1" t="s">
        <v>1441</v>
      </c>
      <c r="G92" s="33"/>
      <c r="H92" s="33">
        <v>0.8</v>
      </c>
      <c r="I92" s="33"/>
      <c r="J92" s="33"/>
      <c r="K92" s="33"/>
    </row>
    <row r="93" spans="2:11" x14ac:dyDescent="0.15">
      <c r="B93" s="1" t="s">
        <v>1622</v>
      </c>
      <c r="C93" s="1" t="s">
        <v>1526</v>
      </c>
      <c r="D93" s="1" t="s">
        <v>1527</v>
      </c>
      <c r="E93" s="1" t="s">
        <v>1528</v>
      </c>
      <c r="F93" s="1" t="s">
        <v>1529</v>
      </c>
      <c r="G93" s="33"/>
      <c r="H93" s="33"/>
      <c r="I93" s="33">
        <v>0.8</v>
      </c>
      <c r="J93" s="33"/>
      <c r="K93" s="33"/>
    </row>
    <row r="94" spans="2:11" x14ac:dyDescent="0.15">
      <c r="B94" s="1" t="s">
        <v>1623</v>
      </c>
      <c r="C94" s="1" t="s">
        <v>1443</v>
      </c>
      <c r="D94" s="1" t="s">
        <v>1530</v>
      </c>
      <c r="E94" s="1" t="s">
        <v>1531</v>
      </c>
      <c r="G94" s="33"/>
      <c r="H94" s="33"/>
      <c r="I94" s="33"/>
      <c r="J94" s="33">
        <v>0.8</v>
      </c>
      <c r="K94" s="33"/>
    </row>
    <row r="95" spans="2:11" x14ac:dyDescent="0.15">
      <c r="B95" s="1" t="s">
        <v>1624</v>
      </c>
      <c r="C95" s="1" t="s">
        <v>1459</v>
      </c>
      <c r="D95" s="1" t="s">
        <v>1508</v>
      </c>
      <c r="E95" s="1" t="s">
        <v>1508</v>
      </c>
      <c r="G95" s="33"/>
      <c r="H95" s="33"/>
      <c r="I95" s="33"/>
      <c r="J95" s="33"/>
      <c r="K95" s="33">
        <v>1.6</v>
      </c>
    </row>
    <row r="96" spans="2:11" x14ac:dyDescent="0.15">
      <c r="E96" s="1" t="s">
        <v>1532</v>
      </c>
      <c r="G96" s="33"/>
      <c r="H96" s="33">
        <v>0.8</v>
      </c>
      <c r="I96" s="33"/>
      <c r="J96" s="33"/>
      <c r="K96" s="33"/>
    </row>
    <row r="97" spans="1:11" x14ac:dyDescent="0.15">
      <c r="E97" s="1" t="s">
        <v>1533</v>
      </c>
      <c r="F97" s="1" t="s">
        <v>1534</v>
      </c>
      <c r="G97" s="33"/>
      <c r="H97" s="33"/>
      <c r="I97" s="33"/>
      <c r="J97" s="33">
        <v>0.8</v>
      </c>
      <c r="K97" s="33"/>
    </row>
    <row r="98" spans="1:11" x14ac:dyDescent="0.15">
      <c r="A98" s="6" t="s">
        <v>1625</v>
      </c>
      <c r="B98" s="6"/>
      <c r="C98" s="6"/>
      <c r="D98" s="6"/>
      <c r="E98" s="6"/>
      <c r="F98" s="6"/>
      <c r="G98" s="34">
        <v>1821.6000000000001</v>
      </c>
      <c r="H98" s="34">
        <v>211.20000000000002</v>
      </c>
      <c r="I98" s="34">
        <v>2951.2000000000007</v>
      </c>
      <c r="J98" s="34">
        <v>2587.1999999999998</v>
      </c>
      <c r="K98" s="34">
        <v>958.40000000000009</v>
      </c>
    </row>
    <row r="99" spans="1:11" x14ac:dyDescent="0.15">
      <c r="A99" s="1" t="s">
        <v>9</v>
      </c>
      <c r="B99" s="1" t="s">
        <v>8</v>
      </c>
      <c r="C99" s="1" t="s">
        <v>1387</v>
      </c>
      <c r="D99" s="1" t="s">
        <v>1387</v>
      </c>
      <c r="E99" s="1" t="s">
        <v>9</v>
      </c>
      <c r="G99" s="33">
        <v>52</v>
      </c>
      <c r="H99" s="33">
        <v>16</v>
      </c>
      <c r="I99" s="33">
        <v>14.4</v>
      </c>
      <c r="J99" s="33">
        <v>53.6</v>
      </c>
      <c r="K99" s="33"/>
    </row>
    <row r="100" spans="1:11" x14ac:dyDescent="0.15">
      <c r="A100" s="6" t="s">
        <v>1626</v>
      </c>
      <c r="B100" s="6"/>
      <c r="C100" s="6"/>
      <c r="D100" s="6"/>
      <c r="E100" s="6"/>
      <c r="F100" s="6"/>
      <c r="G100" s="34">
        <v>52</v>
      </c>
      <c r="H100" s="34">
        <v>16</v>
      </c>
      <c r="I100" s="34">
        <v>14.4</v>
      </c>
      <c r="J100" s="34">
        <v>53.6</v>
      </c>
      <c r="K100" s="34"/>
    </row>
    <row r="101" spans="1:11" x14ac:dyDescent="0.15">
      <c r="A101" s="1" t="s">
        <v>4</v>
      </c>
      <c r="B101" s="1" t="s">
        <v>1627</v>
      </c>
      <c r="D101" s="1" t="s">
        <v>1387</v>
      </c>
      <c r="E101" s="1" t="s">
        <v>4</v>
      </c>
      <c r="G101" s="33">
        <v>22528.799999999999</v>
      </c>
      <c r="H101" s="33">
        <v>76.8</v>
      </c>
      <c r="I101" s="33">
        <v>176.8</v>
      </c>
      <c r="J101" s="33">
        <v>3510.4</v>
      </c>
      <c r="K101" s="33">
        <v>198.4</v>
      </c>
    </row>
    <row r="102" spans="1:11" x14ac:dyDescent="0.15">
      <c r="B102" s="1" t="s">
        <v>1628</v>
      </c>
      <c r="D102" s="1" t="s">
        <v>1535</v>
      </c>
      <c r="E102" s="1" t="s">
        <v>1536</v>
      </c>
      <c r="F102" s="1" t="s">
        <v>1537</v>
      </c>
      <c r="G102" s="33">
        <v>4.8</v>
      </c>
      <c r="H102" s="33">
        <v>2.4</v>
      </c>
      <c r="I102" s="33">
        <v>2.4</v>
      </c>
      <c r="J102" s="33"/>
      <c r="K102" s="33"/>
    </row>
    <row r="103" spans="1:11" x14ac:dyDescent="0.15">
      <c r="A103" s="6" t="s">
        <v>1629</v>
      </c>
      <c r="B103" s="6"/>
      <c r="C103" s="6"/>
      <c r="D103" s="6"/>
      <c r="E103" s="6"/>
      <c r="F103" s="6"/>
      <c r="G103" s="34">
        <v>22533.599999999999</v>
      </c>
      <c r="H103" s="34">
        <v>79.2</v>
      </c>
      <c r="I103" s="34">
        <v>179.20000000000002</v>
      </c>
      <c r="J103" s="34">
        <v>3510.4</v>
      </c>
      <c r="K103" s="34">
        <v>198.4</v>
      </c>
    </row>
    <row r="104" spans="1:11" x14ac:dyDescent="0.15">
      <c r="A104" s="1" t="s">
        <v>1630</v>
      </c>
      <c r="B104" s="1" t="s">
        <v>1631</v>
      </c>
      <c r="C104" s="1" t="s">
        <v>1538</v>
      </c>
      <c r="D104" s="1" t="s">
        <v>1539</v>
      </c>
      <c r="E104" s="1" t="s">
        <v>1540</v>
      </c>
      <c r="G104" s="33"/>
      <c r="H104" s="33"/>
      <c r="I104" s="33"/>
      <c r="J104" s="33">
        <v>0.8</v>
      </c>
      <c r="K104" s="33"/>
    </row>
    <row r="105" spans="1:11" x14ac:dyDescent="0.15">
      <c r="B105" s="1" t="s">
        <v>1632</v>
      </c>
      <c r="C105" s="1" t="s">
        <v>1538</v>
      </c>
      <c r="D105" s="1" t="s">
        <v>1541</v>
      </c>
      <c r="E105" s="1" t="s">
        <v>1542</v>
      </c>
      <c r="F105" s="1" t="s">
        <v>1407</v>
      </c>
      <c r="G105" s="33">
        <v>0</v>
      </c>
      <c r="H105" s="33"/>
      <c r="I105" s="33">
        <v>16</v>
      </c>
      <c r="J105" s="33">
        <v>5.6</v>
      </c>
      <c r="K105" s="33"/>
    </row>
    <row r="106" spans="1:11" x14ac:dyDescent="0.15">
      <c r="B106" s="1" t="s">
        <v>1633</v>
      </c>
      <c r="C106" s="1" t="s">
        <v>1538</v>
      </c>
      <c r="D106" s="1" t="s">
        <v>1539</v>
      </c>
      <c r="E106" s="1" t="s">
        <v>1543</v>
      </c>
      <c r="G106" s="33"/>
      <c r="H106" s="33"/>
      <c r="I106" s="33">
        <v>1.6</v>
      </c>
      <c r="J106" s="33">
        <v>2.4</v>
      </c>
      <c r="K106" s="33"/>
    </row>
    <row r="107" spans="1:11" x14ac:dyDescent="0.15">
      <c r="B107" s="1" t="s">
        <v>1634</v>
      </c>
      <c r="C107" s="1" t="s">
        <v>1538</v>
      </c>
      <c r="D107" s="1" t="s">
        <v>1539</v>
      </c>
      <c r="E107" s="1" t="s">
        <v>1539</v>
      </c>
      <c r="G107" s="33"/>
      <c r="H107" s="33"/>
      <c r="I107" s="33"/>
      <c r="J107" s="33">
        <v>6.4</v>
      </c>
      <c r="K107" s="33"/>
    </row>
    <row r="108" spans="1:11" x14ac:dyDescent="0.15">
      <c r="A108" s="6" t="s">
        <v>1635</v>
      </c>
      <c r="B108" s="6"/>
      <c r="C108" s="6"/>
      <c r="D108" s="6"/>
      <c r="E108" s="6"/>
      <c r="F108" s="6"/>
      <c r="G108" s="34">
        <v>0</v>
      </c>
      <c r="H108" s="34"/>
      <c r="I108" s="34">
        <v>17.600000000000001</v>
      </c>
      <c r="J108" s="34">
        <v>15.2</v>
      </c>
      <c r="K108" s="34"/>
    </row>
  </sheetData>
  <autoFilter ref="A2:K108"/>
  <phoneticPr fontId="6" type="noConversion"/>
  <pageMargins left="0.7" right="0.7" top="0.75" bottom="0.75" header="0.3" footer="0.3"/>
  <pageSetup paperSize="9" orientation="landscape" horizontalDpi="0" verticalDpi="0"/>
  <headerFooter>
    <oddHeader>&amp;CBottenfauna artlistor Oxunda vattendrag 2014</oddHeader>
    <oddFooter>Sida &amp;P</oddFooter>
  </headerFooter>
  <extLst>
    <ext xmlns:mx="http://schemas.microsoft.com/office/mac/excel/2008/main" uri="{64002731-A6B0-56B0-2670-7721B7C09600}">
      <mx:PLV Mode="1" OnePage="0" WScale="10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C3271"/>
  <sheetViews>
    <sheetView workbookViewId="0">
      <pane ySplit="1560" topLeftCell="A923" activePane="bottomLeft"/>
      <selection activeCell="B1" sqref="B1:C1048576"/>
      <selection pane="bottomLeft" activeCell="E942" sqref="E942"/>
    </sheetView>
  </sheetViews>
  <sheetFormatPr baseColWidth="10" defaultRowHeight="14" x14ac:dyDescent="0.2"/>
  <cols>
    <col min="1" max="7" width="10.83203125" style="21"/>
    <col min="8" max="8" width="18.83203125" style="21" customWidth="1"/>
    <col min="9" max="9" width="11.83203125" style="21" customWidth="1"/>
    <col min="10" max="10" width="18.1640625" style="21" customWidth="1"/>
    <col min="11" max="16384" width="10.83203125" style="21"/>
  </cols>
  <sheetData>
    <row r="1" spans="1:107" x14ac:dyDescent="0.2">
      <c r="A1" s="14" t="s">
        <v>631</v>
      </c>
      <c r="B1" s="15" t="s">
        <v>632</v>
      </c>
      <c r="C1" s="15" t="s">
        <v>633</v>
      </c>
      <c r="D1" s="15" t="s">
        <v>634</v>
      </c>
      <c r="E1" s="16" t="s">
        <v>635</v>
      </c>
      <c r="F1" s="14" t="s">
        <v>636</v>
      </c>
      <c r="G1" s="14" t="s">
        <v>637</v>
      </c>
      <c r="H1" s="14" t="s">
        <v>638</v>
      </c>
      <c r="I1" s="14" t="s">
        <v>0</v>
      </c>
      <c r="J1" s="14" t="s">
        <v>639</v>
      </c>
      <c r="K1" s="14" t="s">
        <v>640</v>
      </c>
      <c r="L1" s="14" t="s">
        <v>641</v>
      </c>
      <c r="M1" s="14" t="s">
        <v>642</v>
      </c>
      <c r="N1" s="14" t="s">
        <v>643</v>
      </c>
      <c r="O1" s="17" t="s">
        <v>644</v>
      </c>
      <c r="P1" s="17" t="s">
        <v>645</v>
      </c>
      <c r="Q1" s="18" t="s">
        <v>646</v>
      </c>
      <c r="R1" s="14" t="s">
        <v>647</v>
      </c>
      <c r="S1" s="14" t="s">
        <v>648</v>
      </c>
      <c r="T1" s="19" t="s">
        <v>649</v>
      </c>
      <c r="U1" s="18" t="s">
        <v>650</v>
      </c>
      <c r="V1" s="18" t="s">
        <v>651</v>
      </c>
      <c r="W1" s="20" t="s">
        <v>652</v>
      </c>
      <c r="X1" s="18" t="s">
        <v>653</v>
      </c>
      <c r="Y1" s="17" t="s">
        <v>654</v>
      </c>
      <c r="Z1" s="19" t="s">
        <v>655</v>
      </c>
      <c r="AA1" s="14" t="s">
        <v>647</v>
      </c>
      <c r="AB1" s="18" t="s">
        <v>656</v>
      </c>
      <c r="AC1" s="17" t="s">
        <v>657</v>
      </c>
      <c r="AD1" s="14" t="s">
        <v>658</v>
      </c>
      <c r="AE1" s="14" t="s">
        <v>659</v>
      </c>
      <c r="AF1" s="14" t="s">
        <v>660</v>
      </c>
      <c r="AG1" s="17" t="s">
        <v>661</v>
      </c>
      <c r="AH1" s="17" t="s">
        <v>662</v>
      </c>
      <c r="AI1" s="18" t="s">
        <v>663</v>
      </c>
      <c r="AJ1" s="18" t="s">
        <v>664</v>
      </c>
      <c r="AK1" s="14" t="s">
        <v>665</v>
      </c>
      <c r="AL1" s="14" t="s">
        <v>666</v>
      </c>
      <c r="AM1" s="14" t="s">
        <v>667</v>
      </c>
      <c r="AN1" s="14" t="s">
        <v>668</v>
      </c>
      <c r="AO1" s="14" t="s">
        <v>669</v>
      </c>
      <c r="AP1" s="14" t="s">
        <v>670</v>
      </c>
      <c r="AQ1" s="14" t="s">
        <v>671</v>
      </c>
      <c r="AR1" s="14" t="s">
        <v>672</v>
      </c>
      <c r="AS1" s="14" t="s">
        <v>673</v>
      </c>
      <c r="AT1" s="14" t="s">
        <v>674</v>
      </c>
      <c r="AU1" s="14" t="s">
        <v>675</v>
      </c>
      <c r="AV1" s="14" t="s">
        <v>676</v>
      </c>
      <c r="AW1" s="14" t="s">
        <v>677</v>
      </c>
      <c r="AX1" s="14" t="s">
        <v>678</v>
      </c>
      <c r="AY1" s="14" t="s">
        <v>679</v>
      </c>
      <c r="AZ1" s="14" t="s">
        <v>680</v>
      </c>
      <c r="BA1" s="14" t="s">
        <v>681</v>
      </c>
      <c r="BB1" s="14" t="s">
        <v>682</v>
      </c>
      <c r="BC1" s="14" t="s">
        <v>683</v>
      </c>
      <c r="BD1" s="14" t="s">
        <v>684</v>
      </c>
      <c r="BE1" s="14" t="s">
        <v>685</v>
      </c>
      <c r="BF1" s="14" t="s">
        <v>686</v>
      </c>
      <c r="BG1" s="14" t="s">
        <v>687</v>
      </c>
      <c r="BH1" s="14" t="s">
        <v>688</v>
      </c>
      <c r="BI1" s="14" t="s">
        <v>689</v>
      </c>
      <c r="BJ1" s="14" t="s">
        <v>690</v>
      </c>
      <c r="BK1" s="14" t="s">
        <v>691</v>
      </c>
      <c r="BL1" s="14" t="s">
        <v>692</v>
      </c>
      <c r="BM1" s="14" t="s">
        <v>693</v>
      </c>
      <c r="BN1" s="14" t="s">
        <v>694</v>
      </c>
      <c r="BO1" s="14" t="s">
        <v>695</v>
      </c>
      <c r="BP1" s="14" t="s">
        <v>696</v>
      </c>
      <c r="BQ1" s="14" t="s">
        <v>697</v>
      </c>
      <c r="BR1" s="14" t="s">
        <v>698</v>
      </c>
      <c r="BS1" s="14" t="s">
        <v>699</v>
      </c>
      <c r="BT1" s="14" t="s">
        <v>700</v>
      </c>
      <c r="BU1" s="14" t="s">
        <v>701</v>
      </c>
      <c r="BV1" s="14" t="s">
        <v>702</v>
      </c>
      <c r="BW1" s="14" t="s">
        <v>703</v>
      </c>
      <c r="BX1" s="14" t="s">
        <v>704</v>
      </c>
      <c r="BY1" s="14" t="s">
        <v>705</v>
      </c>
      <c r="BZ1" s="14" t="s">
        <v>706</v>
      </c>
      <c r="CA1" s="14" t="s">
        <v>707</v>
      </c>
      <c r="CB1" s="14" t="s">
        <v>708</v>
      </c>
      <c r="CC1" s="14" t="s">
        <v>709</v>
      </c>
      <c r="CD1" s="14" t="s">
        <v>710</v>
      </c>
      <c r="CE1" s="14" t="s">
        <v>711</v>
      </c>
      <c r="CF1" s="14" t="s">
        <v>712</v>
      </c>
      <c r="CG1" s="14" t="s">
        <v>713</v>
      </c>
      <c r="CH1" s="14" t="s">
        <v>714</v>
      </c>
      <c r="CI1" s="14" t="s">
        <v>715</v>
      </c>
      <c r="CJ1" s="14" t="s">
        <v>716</v>
      </c>
      <c r="CK1" s="14" t="s">
        <v>717</v>
      </c>
      <c r="CL1" s="14" t="s">
        <v>718</v>
      </c>
      <c r="CM1" s="14" t="s">
        <v>719</v>
      </c>
      <c r="CN1" s="14" t="s">
        <v>720</v>
      </c>
      <c r="CO1" s="14" t="s">
        <v>721</v>
      </c>
      <c r="CP1" s="14" t="s">
        <v>722</v>
      </c>
      <c r="CQ1" s="14" t="s">
        <v>723</v>
      </c>
      <c r="CR1" s="14" t="s">
        <v>724</v>
      </c>
      <c r="CS1" s="14" t="s">
        <v>725</v>
      </c>
      <c r="CT1" s="14" t="s">
        <v>726</v>
      </c>
      <c r="CU1" s="14" t="s">
        <v>727</v>
      </c>
      <c r="CV1" s="14" t="s">
        <v>728</v>
      </c>
      <c r="CW1" s="14" t="s">
        <v>729</v>
      </c>
      <c r="CX1" s="14" t="s">
        <v>730</v>
      </c>
      <c r="CY1" s="14" t="s">
        <v>731</v>
      </c>
      <c r="CZ1" s="14" t="s">
        <v>732</v>
      </c>
      <c r="DA1" s="14" t="s">
        <v>733</v>
      </c>
      <c r="DB1" s="14" t="s">
        <v>734</v>
      </c>
      <c r="DC1" s="14" t="s">
        <v>735</v>
      </c>
    </row>
    <row r="2" spans="1:107" s="22" customFormat="1" x14ac:dyDescent="0.2">
      <c r="B2" s="23">
        <f t="shared" ref="B2:B65" si="0">YEAR(E2)</f>
        <v>1968</v>
      </c>
      <c r="C2" s="23">
        <f t="shared" ref="C2:C65" si="1">MONTH(E2)</f>
        <v>1</v>
      </c>
      <c r="D2" s="24" t="s">
        <v>736</v>
      </c>
      <c r="E2" s="25" t="s">
        <v>737</v>
      </c>
      <c r="F2" s="22">
        <v>6606238</v>
      </c>
      <c r="G2" s="22">
        <v>661152</v>
      </c>
      <c r="H2" s="26" t="s">
        <v>738</v>
      </c>
      <c r="J2" s="22" t="str">
        <f>CONCATENATE(H2," ",I2)</f>
        <v xml:space="preserve">Oxundaån </v>
      </c>
      <c r="K2" s="22" t="s">
        <v>739</v>
      </c>
      <c r="L2" s="22">
        <v>0.5</v>
      </c>
      <c r="M2" s="22">
        <v>0.5</v>
      </c>
      <c r="O2" s="22">
        <v>1</v>
      </c>
      <c r="P2" s="22">
        <v>3.4</v>
      </c>
      <c r="T2" s="22">
        <v>2.3010000000000002</v>
      </c>
      <c r="U2" s="22">
        <v>1457</v>
      </c>
      <c r="V2" s="22">
        <f t="shared" ref="V2:V42" si="2">U2 * (1/((10^((0.0901821 + (2729.92 /(273.15 + O2)))-AC2)+1)))</f>
        <v>2.0649101928462406</v>
      </c>
      <c r="W2" s="22">
        <v>8.1000000000000003E-2</v>
      </c>
      <c r="X2" s="22">
        <v>470</v>
      </c>
      <c r="AB2" s="22">
        <v>744</v>
      </c>
      <c r="AC2" s="22">
        <v>7.2</v>
      </c>
      <c r="AE2" s="22">
        <v>40.799999999999997</v>
      </c>
      <c r="AI2" s="22">
        <v>545</v>
      </c>
      <c r="AK2" s="22">
        <v>53.3</v>
      </c>
      <c r="AM2" s="22">
        <v>10.596100000000002</v>
      </c>
      <c r="AN2" s="22">
        <v>8.0586000000000002</v>
      </c>
      <c r="AO2" s="22">
        <v>27.615550000000002</v>
      </c>
      <c r="AP2" s="22">
        <v>22.96294</v>
      </c>
      <c r="AQ2" s="22">
        <v>79.474699999999984</v>
      </c>
      <c r="AR2" s="22">
        <v>4.04</v>
      </c>
      <c r="BI2" s="27"/>
    </row>
    <row r="3" spans="1:107" s="22" customFormat="1" x14ac:dyDescent="0.2">
      <c r="B3" s="23">
        <f t="shared" si="0"/>
        <v>1969</v>
      </c>
      <c r="C3" s="23">
        <f t="shared" si="1"/>
        <v>1</v>
      </c>
      <c r="D3" s="24" t="s">
        <v>736</v>
      </c>
      <c r="E3" s="25" t="s">
        <v>740</v>
      </c>
      <c r="F3" s="22">
        <v>6606238</v>
      </c>
      <c r="G3" s="22">
        <v>661152</v>
      </c>
      <c r="H3" s="26" t="s">
        <v>738</v>
      </c>
      <c r="J3" s="22" t="str">
        <f t="shared" ref="J3:J66" si="3">CONCATENATE(H3," ",I3)</f>
        <v xml:space="preserve">Oxundaån </v>
      </c>
      <c r="K3" s="22" t="s">
        <v>739</v>
      </c>
      <c r="L3" s="22">
        <v>0.5</v>
      </c>
      <c r="M3" s="22">
        <v>0.5</v>
      </c>
      <c r="O3" s="22">
        <v>1.3</v>
      </c>
      <c r="P3" s="22">
        <v>2.9</v>
      </c>
      <c r="T3" s="22">
        <v>2.0550000000000002</v>
      </c>
      <c r="U3" s="22">
        <v>1854</v>
      </c>
      <c r="V3" s="22">
        <f t="shared" si="2"/>
        <v>1.6621206249072249</v>
      </c>
      <c r="W3" s="22">
        <v>8.2000000000000003E-2</v>
      </c>
      <c r="X3" s="22">
        <v>420</v>
      </c>
      <c r="AB3" s="22">
        <v>752</v>
      </c>
      <c r="AC3" s="22">
        <v>6.99</v>
      </c>
      <c r="AE3" s="22">
        <v>24</v>
      </c>
      <c r="AI3" s="22">
        <v>513</v>
      </c>
      <c r="AK3" s="22">
        <v>53.9</v>
      </c>
      <c r="AM3" s="22">
        <v>10.948000000000002</v>
      </c>
      <c r="AN3" s="22">
        <v>8.8571999999999989</v>
      </c>
      <c r="AO3" s="22">
        <v>30.345200000000002</v>
      </c>
      <c r="AP3" s="22">
        <v>25.807500000000001</v>
      </c>
      <c r="AQ3" s="22">
        <v>88.171749999999989</v>
      </c>
      <c r="AR3" s="22">
        <v>3.53</v>
      </c>
      <c r="BI3" s="27"/>
    </row>
    <row r="4" spans="1:107" s="22" customFormat="1" x14ac:dyDescent="0.2">
      <c r="B4" s="23">
        <f t="shared" si="0"/>
        <v>1970</v>
      </c>
      <c r="C4" s="23">
        <f t="shared" si="1"/>
        <v>1</v>
      </c>
      <c r="D4" s="24" t="s">
        <v>736</v>
      </c>
      <c r="E4" s="25" t="s">
        <v>741</v>
      </c>
      <c r="F4" s="22">
        <v>6606238</v>
      </c>
      <c r="G4" s="22">
        <v>661152</v>
      </c>
      <c r="H4" s="26" t="s">
        <v>738</v>
      </c>
      <c r="J4" s="22" t="str">
        <f t="shared" si="3"/>
        <v xml:space="preserve">Oxundaån </v>
      </c>
      <c r="K4" s="22" t="s">
        <v>739</v>
      </c>
      <c r="L4" s="22">
        <v>0.5</v>
      </c>
      <c r="M4" s="22">
        <v>0.5</v>
      </c>
      <c r="O4" s="22">
        <v>1.1000000000000001</v>
      </c>
      <c r="P4" s="22">
        <v>2.4</v>
      </c>
      <c r="T4" s="22">
        <v>2.1659999999999999</v>
      </c>
      <c r="U4" s="22">
        <v>673</v>
      </c>
      <c r="V4" s="22">
        <f t="shared" si="2"/>
        <v>0.8378427463482655</v>
      </c>
      <c r="W4" s="22">
        <v>8.1000000000000003E-2</v>
      </c>
      <c r="X4" s="22">
        <v>680</v>
      </c>
      <c r="AB4" s="22">
        <v>800</v>
      </c>
      <c r="AC4" s="22">
        <v>7.14</v>
      </c>
      <c r="AE4" s="22">
        <v>9.4</v>
      </c>
      <c r="AI4" s="22">
        <v>763</v>
      </c>
      <c r="AK4" s="22">
        <v>55.78</v>
      </c>
      <c r="AM4" s="22">
        <v>11.026199999999999</v>
      </c>
      <c r="AN4" s="22">
        <v>9.0628999999999991</v>
      </c>
      <c r="AO4" s="22">
        <v>39.81035</v>
      </c>
      <c r="AP4" s="22">
        <v>33.53828</v>
      </c>
      <c r="AQ4" s="22">
        <v>97.685649999999995</v>
      </c>
      <c r="AR4" s="22">
        <v>2.13</v>
      </c>
      <c r="BI4" s="27"/>
    </row>
    <row r="5" spans="1:107" s="22" customFormat="1" x14ac:dyDescent="0.2">
      <c r="B5" s="23">
        <f t="shared" si="0"/>
        <v>1971</v>
      </c>
      <c r="C5" s="23">
        <f t="shared" si="1"/>
        <v>1</v>
      </c>
      <c r="D5" s="24" t="s">
        <v>736</v>
      </c>
      <c r="E5" s="25" t="s">
        <v>742</v>
      </c>
      <c r="F5" s="22">
        <v>6606238</v>
      </c>
      <c r="G5" s="22">
        <v>661152</v>
      </c>
      <c r="H5" s="26" t="s">
        <v>738</v>
      </c>
      <c r="J5" s="22" t="str">
        <f t="shared" si="3"/>
        <v xml:space="preserve">Oxundaån </v>
      </c>
      <c r="K5" s="22" t="s">
        <v>739</v>
      </c>
      <c r="L5" s="22">
        <v>0.5</v>
      </c>
      <c r="M5" s="22">
        <v>0.5</v>
      </c>
      <c r="O5" s="22">
        <v>1</v>
      </c>
      <c r="P5" s="22">
        <v>8.92</v>
      </c>
      <c r="T5" s="22">
        <v>1.875</v>
      </c>
      <c r="U5" s="22">
        <v>619</v>
      </c>
      <c r="V5" s="22">
        <f t="shared" si="2"/>
        <v>1.2672379929057005</v>
      </c>
      <c r="W5" s="22">
        <v>0.06</v>
      </c>
      <c r="X5" s="22">
        <v>122</v>
      </c>
      <c r="AB5" s="22">
        <v>460</v>
      </c>
      <c r="AC5" s="22">
        <v>7.36</v>
      </c>
      <c r="AE5" s="22">
        <v>11.4</v>
      </c>
      <c r="AI5" s="22">
        <v>158</v>
      </c>
      <c r="AK5" s="22">
        <v>62</v>
      </c>
      <c r="AM5" s="22">
        <v>9.8140999999999998</v>
      </c>
      <c r="AN5" s="22">
        <v>11.954799999999999</v>
      </c>
      <c r="AO5" s="22">
        <v>31.515050000000002</v>
      </c>
      <c r="AP5" s="22">
        <v>23.329979999999999</v>
      </c>
      <c r="AQ5" s="22">
        <v>122.28724999999999</v>
      </c>
      <c r="AR5" s="22">
        <v>2.7</v>
      </c>
      <c r="BI5" s="27"/>
    </row>
    <row r="6" spans="1:107" s="22" customFormat="1" x14ac:dyDescent="0.2">
      <c r="B6" s="23">
        <f t="shared" si="0"/>
        <v>1972</v>
      </c>
      <c r="C6" s="23">
        <f t="shared" si="1"/>
        <v>1</v>
      </c>
      <c r="D6" s="24" t="s">
        <v>736</v>
      </c>
      <c r="E6" s="25" t="s">
        <v>743</v>
      </c>
      <c r="F6" s="22">
        <v>6606238</v>
      </c>
      <c r="G6" s="22">
        <v>661152</v>
      </c>
      <c r="H6" s="26" t="s">
        <v>738</v>
      </c>
      <c r="J6" s="22" t="str">
        <f t="shared" si="3"/>
        <v xml:space="preserve">Oxundaån </v>
      </c>
      <c r="K6" s="22" t="s">
        <v>739</v>
      </c>
      <c r="L6" s="22">
        <v>0.5</v>
      </c>
      <c r="M6" s="22">
        <v>0.5</v>
      </c>
      <c r="O6" s="22">
        <v>1.5</v>
      </c>
      <c r="P6" s="22">
        <v>6.89</v>
      </c>
      <c r="T6" s="22">
        <v>2.226</v>
      </c>
      <c r="U6" s="22">
        <v>425</v>
      </c>
      <c r="V6" s="22">
        <f t="shared" si="2"/>
        <v>1.0174980231293942</v>
      </c>
      <c r="W6" s="22">
        <v>2.9000000000000001E-2</v>
      </c>
      <c r="X6" s="22">
        <v>130</v>
      </c>
      <c r="AB6" s="22">
        <v>595</v>
      </c>
      <c r="AC6" s="22">
        <v>7.41</v>
      </c>
      <c r="AE6" s="22">
        <v>21.9</v>
      </c>
      <c r="AI6" s="22">
        <v>176</v>
      </c>
      <c r="AK6" s="22">
        <v>68.64</v>
      </c>
      <c r="AM6" s="22">
        <v>7.9763999999999999</v>
      </c>
      <c r="AN6" s="22">
        <v>15.1008</v>
      </c>
      <c r="AO6" s="22">
        <v>36.513500000000001</v>
      </c>
      <c r="AP6" s="22">
        <v>26.151599999999998</v>
      </c>
      <c r="AQ6" s="22">
        <v>139.00864999999999</v>
      </c>
      <c r="AR6" s="22">
        <v>2.42</v>
      </c>
      <c r="BI6" s="27"/>
    </row>
    <row r="7" spans="1:107" s="22" customFormat="1" x14ac:dyDescent="0.2">
      <c r="B7" s="23">
        <f t="shared" si="0"/>
        <v>1973</v>
      </c>
      <c r="C7" s="23">
        <f t="shared" si="1"/>
        <v>1</v>
      </c>
      <c r="D7" s="24" t="s">
        <v>736</v>
      </c>
      <c r="E7" s="25" t="s">
        <v>744</v>
      </c>
      <c r="F7" s="22">
        <v>6606238</v>
      </c>
      <c r="G7" s="22">
        <v>661152</v>
      </c>
      <c r="H7" s="26" t="s">
        <v>738</v>
      </c>
      <c r="J7" s="22" t="str">
        <f t="shared" si="3"/>
        <v xml:space="preserve">Oxundaån </v>
      </c>
      <c r="K7" s="22" t="s">
        <v>739</v>
      </c>
      <c r="L7" s="22">
        <v>0.5</v>
      </c>
      <c r="M7" s="22">
        <v>0.5</v>
      </c>
      <c r="O7" s="22">
        <v>1.8</v>
      </c>
      <c r="P7" s="22">
        <v>10.74</v>
      </c>
      <c r="T7" s="22">
        <v>2.1309999999999998</v>
      </c>
      <c r="U7" s="22">
        <v>405</v>
      </c>
      <c r="V7" s="22">
        <f t="shared" si="2"/>
        <v>2.0713761353939812</v>
      </c>
      <c r="W7" s="22">
        <v>2.8000000000000001E-2</v>
      </c>
      <c r="X7" s="22">
        <v>150</v>
      </c>
      <c r="AB7" s="22">
        <v>455</v>
      </c>
      <c r="AC7" s="22">
        <v>7.73</v>
      </c>
      <c r="AE7" s="22">
        <v>4.5</v>
      </c>
      <c r="AI7" s="22">
        <v>162</v>
      </c>
      <c r="AK7" s="22">
        <v>65.039999999999992</v>
      </c>
      <c r="AM7" s="22">
        <v>7.898200000000001</v>
      </c>
      <c r="AN7" s="22">
        <v>14.205399999999999</v>
      </c>
      <c r="AO7" s="22">
        <v>34.280149999999999</v>
      </c>
      <c r="AP7" s="22">
        <v>28.07856</v>
      </c>
      <c r="AQ7" s="22">
        <v>133.4829</v>
      </c>
      <c r="AR7" s="22">
        <v>1.65</v>
      </c>
      <c r="BI7" s="27"/>
    </row>
    <row r="8" spans="1:107" s="22" customFormat="1" x14ac:dyDescent="0.2">
      <c r="B8" s="23">
        <f t="shared" si="0"/>
        <v>1974</v>
      </c>
      <c r="C8" s="23">
        <f t="shared" si="1"/>
        <v>1</v>
      </c>
      <c r="D8" s="24" t="s">
        <v>736</v>
      </c>
      <c r="E8" s="25" t="s">
        <v>745</v>
      </c>
      <c r="F8" s="22">
        <v>6606238</v>
      </c>
      <c r="G8" s="22">
        <v>661152</v>
      </c>
      <c r="H8" s="26" t="s">
        <v>738</v>
      </c>
      <c r="J8" s="22" t="str">
        <f t="shared" si="3"/>
        <v xml:space="preserve">Oxundaån </v>
      </c>
      <c r="K8" s="22" t="s">
        <v>739</v>
      </c>
      <c r="L8" s="22">
        <v>0.5</v>
      </c>
      <c r="M8" s="22">
        <v>0.5</v>
      </c>
      <c r="O8" s="22">
        <v>1.2</v>
      </c>
      <c r="P8" s="22">
        <v>9.0299999999999994</v>
      </c>
      <c r="T8" s="22">
        <v>2.0510000000000002</v>
      </c>
      <c r="U8" s="22">
        <v>291</v>
      </c>
      <c r="V8" s="22">
        <f t="shared" si="2"/>
        <v>0.6952976890107978</v>
      </c>
      <c r="W8" s="22">
        <v>2.1000000000000001E-2</v>
      </c>
      <c r="X8" s="22">
        <v>102</v>
      </c>
      <c r="AB8" s="22">
        <v>420</v>
      </c>
      <c r="AC8" s="22">
        <v>7.42</v>
      </c>
      <c r="AE8" s="22">
        <v>9.5</v>
      </c>
      <c r="AI8" s="22">
        <v>138</v>
      </c>
      <c r="AK8" s="22">
        <v>74.400000000000006</v>
      </c>
      <c r="AM8" s="22">
        <v>8.4847000000000001</v>
      </c>
      <c r="AN8" s="22">
        <v>16.552800000000001</v>
      </c>
      <c r="AO8" s="22">
        <v>40.661150000000006</v>
      </c>
      <c r="AP8" s="22">
        <v>32.483040000000003</v>
      </c>
      <c r="AQ8" s="22">
        <v>162.69729999999998</v>
      </c>
      <c r="AR8" s="22">
        <v>1.61</v>
      </c>
      <c r="BI8" s="27"/>
    </row>
    <row r="9" spans="1:107" s="22" customFormat="1" x14ac:dyDescent="0.2">
      <c r="B9" s="23">
        <f t="shared" si="0"/>
        <v>1975</v>
      </c>
      <c r="C9" s="23">
        <f t="shared" si="1"/>
        <v>1</v>
      </c>
      <c r="D9" s="24" t="s">
        <v>736</v>
      </c>
      <c r="E9" s="25" t="s">
        <v>746</v>
      </c>
      <c r="F9" s="22">
        <v>6606238</v>
      </c>
      <c r="G9" s="22">
        <v>661152</v>
      </c>
      <c r="H9" s="26" t="s">
        <v>738</v>
      </c>
      <c r="J9" s="22" t="str">
        <f t="shared" si="3"/>
        <v xml:space="preserve">Oxundaån </v>
      </c>
      <c r="K9" s="22" t="s">
        <v>739</v>
      </c>
      <c r="L9" s="22">
        <v>0.5</v>
      </c>
      <c r="M9" s="22">
        <v>0.5</v>
      </c>
      <c r="O9" s="22">
        <v>0.8</v>
      </c>
      <c r="P9" s="22">
        <v>10.1</v>
      </c>
      <c r="T9" s="22">
        <v>1.659</v>
      </c>
      <c r="U9" s="22">
        <v>219</v>
      </c>
      <c r="V9" s="22">
        <f t="shared" si="2"/>
        <v>0.4833617669455591</v>
      </c>
      <c r="W9" s="22">
        <v>5.7000000000000002E-2</v>
      </c>
      <c r="X9" s="22">
        <v>33</v>
      </c>
      <c r="AB9" s="22">
        <v>1740</v>
      </c>
      <c r="AC9" s="22">
        <v>7.4</v>
      </c>
      <c r="AE9" s="22">
        <v>3.8</v>
      </c>
      <c r="AI9" s="22">
        <v>64</v>
      </c>
      <c r="AK9" s="22">
        <v>60.919999999999995</v>
      </c>
      <c r="AM9" s="22">
        <v>6.8033999999999999</v>
      </c>
      <c r="AN9" s="22">
        <v>12.4872</v>
      </c>
      <c r="AO9" s="22">
        <v>26.020300000000002</v>
      </c>
      <c r="AP9" s="22">
        <v>20.072500000000002</v>
      </c>
      <c r="AQ9" s="22">
        <v>126.61174999999999</v>
      </c>
      <c r="AR9" s="22">
        <v>5</v>
      </c>
      <c r="BI9" s="27"/>
    </row>
    <row r="10" spans="1:107" s="22" customFormat="1" x14ac:dyDescent="0.2">
      <c r="B10" s="23">
        <f t="shared" si="0"/>
        <v>1976</v>
      </c>
      <c r="C10" s="23">
        <f t="shared" si="1"/>
        <v>1</v>
      </c>
      <c r="D10" s="24" t="s">
        <v>736</v>
      </c>
      <c r="E10" s="25" t="s">
        <v>747</v>
      </c>
      <c r="F10" s="22">
        <v>6606238</v>
      </c>
      <c r="G10" s="22">
        <v>661152</v>
      </c>
      <c r="H10" s="26" t="s">
        <v>738</v>
      </c>
      <c r="J10" s="22" t="str">
        <f t="shared" si="3"/>
        <v xml:space="preserve">Oxundaån </v>
      </c>
      <c r="K10" s="22" t="s">
        <v>739</v>
      </c>
      <c r="L10" s="22">
        <v>0.5</v>
      </c>
      <c r="M10" s="22">
        <v>0.5</v>
      </c>
      <c r="O10" s="22">
        <v>0.6</v>
      </c>
      <c r="P10" s="22">
        <v>11.2</v>
      </c>
      <c r="T10" s="22">
        <v>2.399</v>
      </c>
      <c r="U10" s="22">
        <v>139</v>
      </c>
      <c r="V10" s="22">
        <f t="shared" si="2"/>
        <v>0.75536296931568103</v>
      </c>
      <c r="W10" s="22">
        <v>2.5999999999999999E-2</v>
      </c>
      <c r="X10" s="22">
        <v>40</v>
      </c>
      <c r="AB10" s="22">
        <v>325</v>
      </c>
      <c r="AC10" s="22">
        <v>7.8</v>
      </c>
      <c r="AE10" s="22">
        <v>3.3</v>
      </c>
      <c r="AI10" s="22">
        <v>58</v>
      </c>
      <c r="AK10" s="22">
        <v>69.800000000000011</v>
      </c>
      <c r="AM10" s="22">
        <v>7.0770999999999997</v>
      </c>
      <c r="AN10" s="22">
        <v>12.826000000000001</v>
      </c>
      <c r="AO10" s="22">
        <v>35.591800000000006</v>
      </c>
      <c r="AP10" s="22">
        <v>27.986800000000002</v>
      </c>
      <c r="AQ10" s="22">
        <v>115.75244999999998</v>
      </c>
      <c r="AR10" s="22">
        <v>0.98</v>
      </c>
      <c r="BI10" s="27"/>
    </row>
    <row r="11" spans="1:107" s="22" customFormat="1" x14ac:dyDescent="0.2">
      <c r="B11" s="23">
        <f t="shared" si="0"/>
        <v>1977</v>
      </c>
      <c r="C11" s="23">
        <f t="shared" si="1"/>
        <v>1</v>
      </c>
      <c r="D11" s="24" t="s">
        <v>736</v>
      </c>
      <c r="E11" s="25" t="s">
        <v>748</v>
      </c>
      <c r="F11" s="22">
        <v>6606238</v>
      </c>
      <c r="G11" s="22">
        <v>661152</v>
      </c>
      <c r="H11" s="26" t="s">
        <v>738</v>
      </c>
      <c r="J11" s="22" t="str">
        <f t="shared" si="3"/>
        <v xml:space="preserve">Oxundaån </v>
      </c>
      <c r="K11" s="22" t="s">
        <v>739</v>
      </c>
      <c r="L11" s="22">
        <v>0.5</v>
      </c>
      <c r="M11" s="22">
        <v>0.5</v>
      </c>
      <c r="O11" s="22">
        <v>0.5</v>
      </c>
      <c r="P11" s="22">
        <v>9.4</v>
      </c>
      <c r="T11" s="22">
        <v>1.9650000000000001</v>
      </c>
      <c r="U11" s="22">
        <v>253</v>
      </c>
      <c r="V11" s="22">
        <f t="shared" si="2"/>
        <v>0.68518203871830274</v>
      </c>
      <c r="W11" s="22">
        <v>3.5999999999999997E-2</v>
      </c>
      <c r="X11" s="22">
        <v>68</v>
      </c>
      <c r="AB11" s="22">
        <v>551</v>
      </c>
      <c r="AC11" s="22">
        <v>7.5</v>
      </c>
      <c r="AE11" s="22">
        <v>2.6</v>
      </c>
      <c r="AI11" s="22">
        <v>92</v>
      </c>
      <c r="AK11" s="22">
        <v>70.5</v>
      </c>
      <c r="AM11" s="22">
        <v>8.2110000000000003</v>
      </c>
      <c r="AN11" s="22">
        <v>14.641</v>
      </c>
      <c r="AO11" s="22">
        <v>88.625</v>
      </c>
      <c r="AP11" s="22">
        <v>29.133800000000001</v>
      </c>
      <c r="AQ11" s="22">
        <v>89.296120000000002</v>
      </c>
      <c r="AR11" s="22">
        <v>2.2999999999999998</v>
      </c>
      <c r="BI11" s="27"/>
    </row>
    <row r="12" spans="1:107" s="22" customFormat="1" x14ac:dyDescent="0.2">
      <c r="B12" s="23">
        <f t="shared" si="0"/>
        <v>1978</v>
      </c>
      <c r="C12" s="23">
        <f t="shared" si="1"/>
        <v>1</v>
      </c>
      <c r="D12" s="24" t="s">
        <v>736</v>
      </c>
      <c r="E12" s="25" t="s">
        <v>749</v>
      </c>
      <c r="F12" s="22">
        <v>6606238</v>
      </c>
      <c r="G12" s="22">
        <v>661152</v>
      </c>
      <c r="H12" s="26" t="s">
        <v>738</v>
      </c>
      <c r="J12" s="22" t="str">
        <f t="shared" si="3"/>
        <v xml:space="preserve">Oxundaån </v>
      </c>
      <c r="K12" s="22" t="s">
        <v>739</v>
      </c>
      <c r="L12" s="22">
        <v>0.5</v>
      </c>
      <c r="M12" s="22">
        <v>0.5</v>
      </c>
      <c r="O12" s="22">
        <v>0.8</v>
      </c>
      <c r="P12" s="22">
        <v>10.46</v>
      </c>
      <c r="T12" s="22">
        <v>1.7969999999999999</v>
      </c>
      <c r="U12" s="22">
        <v>136</v>
      </c>
      <c r="V12" s="22">
        <f t="shared" si="2"/>
        <v>0.22264611714720622</v>
      </c>
      <c r="W12" s="22">
        <v>4.2000000000000003E-2</v>
      </c>
      <c r="X12" s="22">
        <v>17</v>
      </c>
      <c r="AB12" s="22">
        <v>1180</v>
      </c>
      <c r="AC12" s="22">
        <v>7.27</v>
      </c>
      <c r="AE12" s="22">
        <v>3.8</v>
      </c>
      <c r="AI12" s="22">
        <v>41</v>
      </c>
      <c r="AK12" s="22">
        <v>74.599999999999994</v>
      </c>
      <c r="AM12" s="22">
        <v>7.3117000000000001</v>
      </c>
      <c r="AN12" s="22">
        <v>15.488</v>
      </c>
      <c r="AO12" s="22">
        <v>34.741</v>
      </c>
      <c r="AP12" s="22">
        <v>25.417520000000003</v>
      </c>
      <c r="AQ12" s="22">
        <v>152.89509999999999</v>
      </c>
      <c r="AR12" s="22">
        <v>4.5</v>
      </c>
      <c r="BI12" s="27"/>
    </row>
    <row r="13" spans="1:107" s="22" customFormat="1" x14ac:dyDescent="0.2">
      <c r="B13" s="23">
        <f t="shared" si="0"/>
        <v>1979</v>
      </c>
      <c r="C13" s="23">
        <f t="shared" si="1"/>
        <v>1</v>
      </c>
      <c r="D13" s="24" t="s">
        <v>736</v>
      </c>
      <c r="E13" s="25" t="s">
        <v>750</v>
      </c>
      <c r="F13" s="22">
        <v>6606238</v>
      </c>
      <c r="G13" s="22">
        <v>661152</v>
      </c>
      <c r="H13" s="26" t="s">
        <v>738</v>
      </c>
      <c r="J13" s="22" t="str">
        <f t="shared" si="3"/>
        <v xml:space="preserve">Oxundaån </v>
      </c>
      <c r="K13" s="22" t="s">
        <v>739</v>
      </c>
      <c r="L13" s="22">
        <v>0.5</v>
      </c>
      <c r="M13" s="22">
        <v>0.5</v>
      </c>
      <c r="O13" s="22">
        <v>1.5</v>
      </c>
      <c r="P13" s="22">
        <v>8.66</v>
      </c>
      <c r="T13" s="22">
        <v>2.2610000000000001</v>
      </c>
      <c r="U13" s="22">
        <v>32</v>
      </c>
      <c r="V13" s="22">
        <f t="shared" si="2"/>
        <v>0.10811000766328871</v>
      </c>
      <c r="W13" s="22">
        <v>3.6999999999999998E-2</v>
      </c>
      <c r="X13" s="22">
        <v>33</v>
      </c>
      <c r="AB13" s="22">
        <v>500</v>
      </c>
      <c r="AC13" s="22">
        <v>7.56</v>
      </c>
      <c r="AE13" s="22">
        <v>2.5</v>
      </c>
      <c r="AI13" s="22">
        <v>43</v>
      </c>
      <c r="AK13" s="22">
        <v>64.760000000000005</v>
      </c>
      <c r="AM13" s="22">
        <v>6.8815999999999997</v>
      </c>
      <c r="AN13" s="22">
        <v>11.349799999999998</v>
      </c>
      <c r="AO13" s="22">
        <v>33.393900000000002</v>
      </c>
      <c r="AP13" s="22">
        <v>22.251799999999999</v>
      </c>
      <c r="AQ13" s="22">
        <v>99.463499999999982</v>
      </c>
      <c r="AR13" s="22">
        <v>2.77</v>
      </c>
      <c r="BI13" s="27"/>
    </row>
    <row r="14" spans="1:107" s="22" customFormat="1" x14ac:dyDescent="0.2">
      <c r="B14" s="23">
        <f t="shared" si="0"/>
        <v>1980</v>
      </c>
      <c r="C14" s="23">
        <f t="shared" si="1"/>
        <v>1</v>
      </c>
      <c r="D14" s="24" t="s">
        <v>736</v>
      </c>
      <c r="E14" s="25" t="s">
        <v>751</v>
      </c>
      <c r="F14" s="22">
        <v>6606238</v>
      </c>
      <c r="G14" s="22">
        <v>661152</v>
      </c>
      <c r="H14" s="26" t="s">
        <v>738</v>
      </c>
      <c r="J14" s="22" t="str">
        <f t="shared" si="3"/>
        <v xml:space="preserve">Oxundaån </v>
      </c>
      <c r="K14" s="22" t="s">
        <v>739</v>
      </c>
      <c r="L14" s="22">
        <v>0.5</v>
      </c>
      <c r="M14" s="22">
        <v>0.5</v>
      </c>
      <c r="O14" s="22">
        <v>0.9</v>
      </c>
      <c r="P14" s="22">
        <v>10.1</v>
      </c>
      <c r="T14" s="22">
        <v>2.032</v>
      </c>
      <c r="U14" s="22">
        <v>284</v>
      </c>
      <c r="V14" s="22">
        <f t="shared" si="2"/>
        <v>0.85199588744091914</v>
      </c>
      <c r="W14" s="22">
        <v>4.9000000000000002E-2</v>
      </c>
      <c r="X14" s="22">
        <v>33</v>
      </c>
      <c r="AB14" s="22">
        <v>1050</v>
      </c>
      <c r="AC14" s="22">
        <v>7.53</v>
      </c>
      <c r="AE14" s="22">
        <v>10.5</v>
      </c>
      <c r="AI14" s="22">
        <v>66</v>
      </c>
      <c r="AK14" s="22">
        <v>62.1</v>
      </c>
      <c r="AM14" s="22">
        <v>6.4906000000000006</v>
      </c>
      <c r="AN14" s="22">
        <v>11.253</v>
      </c>
      <c r="AO14" s="22">
        <v>30.912400000000002</v>
      </c>
      <c r="AP14" s="22">
        <v>21.517720000000001</v>
      </c>
      <c r="AQ14" s="22">
        <v>101.62575000000001</v>
      </c>
      <c r="AR14" s="22">
        <v>4.2</v>
      </c>
      <c r="BI14" s="27"/>
    </row>
    <row r="15" spans="1:107" s="22" customFormat="1" x14ac:dyDescent="0.2">
      <c r="B15" s="23">
        <f t="shared" si="0"/>
        <v>1981</v>
      </c>
      <c r="C15" s="23">
        <f t="shared" si="1"/>
        <v>1</v>
      </c>
      <c r="D15" s="24" t="s">
        <v>736</v>
      </c>
      <c r="E15" s="25" t="s">
        <v>752</v>
      </c>
      <c r="F15" s="22">
        <v>6606238</v>
      </c>
      <c r="G15" s="22">
        <v>661152</v>
      </c>
      <c r="H15" s="26" t="s">
        <v>738</v>
      </c>
      <c r="J15" s="22" t="str">
        <f t="shared" si="3"/>
        <v xml:space="preserve">Oxundaån </v>
      </c>
      <c r="K15" s="22" t="s">
        <v>739</v>
      </c>
      <c r="L15" s="22">
        <v>0.5</v>
      </c>
      <c r="M15" s="22">
        <v>0.5</v>
      </c>
      <c r="O15" s="22">
        <v>1.2</v>
      </c>
      <c r="P15" s="22">
        <v>8.0399999999999991</v>
      </c>
      <c r="T15" s="22">
        <v>1.839</v>
      </c>
      <c r="U15" s="22">
        <v>359</v>
      </c>
      <c r="V15" s="22">
        <f t="shared" si="2"/>
        <v>0.50559073004775013</v>
      </c>
      <c r="W15" s="22">
        <v>8.5999999999999993E-2</v>
      </c>
      <c r="X15" s="22">
        <v>42</v>
      </c>
      <c r="AB15" s="22">
        <v>1320</v>
      </c>
      <c r="AC15" s="22">
        <v>7.19</v>
      </c>
      <c r="AE15" s="22">
        <v>17.399999999999999</v>
      </c>
      <c r="AI15" s="22">
        <v>100</v>
      </c>
      <c r="AK15" s="22">
        <v>54.1</v>
      </c>
      <c r="AM15" s="22">
        <v>5.3176000000000005</v>
      </c>
      <c r="AN15" s="22">
        <v>8.4094999999999995</v>
      </c>
      <c r="AO15" s="22">
        <v>22.15625</v>
      </c>
      <c r="AP15" s="22">
        <v>16.172699999999999</v>
      </c>
      <c r="AQ15" s="22">
        <v>74.093099999999993</v>
      </c>
      <c r="AR15" s="22">
        <v>6.4</v>
      </c>
      <c r="BI15" s="27"/>
    </row>
    <row r="16" spans="1:107" s="22" customFormat="1" x14ac:dyDescent="0.2">
      <c r="B16" s="23">
        <f t="shared" si="0"/>
        <v>1982</v>
      </c>
      <c r="C16" s="23">
        <f t="shared" si="1"/>
        <v>1</v>
      </c>
      <c r="D16" s="24" t="s">
        <v>736</v>
      </c>
      <c r="E16" s="25" t="s">
        <v>753</v>
      </c>
      <c r="F16" s="22">
        <v>6606238</v>
      </c>
      <c r="G16" s="22">
        <v>661152</v>
      </c>
      <c r="H16" s="26" t="s">
        <v>738</v>
      </c>
      <c r="J16" s="22" t="str">
        <f t="shared" si="3"/>
        <v xml:space="preserve">Oxundaån </v>
      </c>
      <c r="K16" s="22" t="s">
        <v>739</v>
      </c>
      <c r="L16" s="22">
        <v>0.5</v>
      </c>
      <c r="M16" s="22">
        <v>0.5</v>
      </c>
      <c r="O16" s="22">
        <v>0.6</v>
      </c>
      <c r="P16" s="22">
        <v>8.8000000000000007</v>
      </c>
      <c r="T16" s="22">
        <v>1.889</v>
      </c>
      <c r="U16" s="22">
        <v>274</v>
      </c>
      <c r="V16" s="22">
        <f t="shared" si="2"/>
        <v>0.58121357473884527</v>
      </c>
      <c r="W16" s="22">
        <v>6.6000000000000003E-2</v>
      </c>
      <c r="X16" s="22">
        <v>53</v>
      </c>
      <c r="AB16" s="22">
        <v>1140</v>
      </c>
      <c r="AC16" s="22">
        <v>7.39</v>
      </c>
      <c r="AE16" s="22">
        <v>10.3</v>
      </c>
      <c r="AI16" s="22">
        <v>85</v>
      </c>
      <c r="AK16" s="22">
        <v>54.800000000000004</v>
      </c>
      <c r="AM16" s="22">
        <v>5.6303999999999998</v>
      </c>
      <c r="AN16" s="22">
        <v>9.0749999999999993</v>
      </c>
      <c r="AO16" s="22">
        <v>25.843050000000002</v>
      </c>
      <c r="AP16" s="22">
        <v>18.122600000000002</v>
      </c>
      <c r="AQ16" s="22">
        <v>75.822900000000004</v>
      </c>
      <c r="AR16" s="22">
        <v>4.3499999999999996</v>
      </c>
      <c r="BI16" s="27"/>
    </row>
    <row r="17" spans="2:61" s="22" customFormat="1" x14ac:dyDescent="0.2">
      <c r="B17" s="23">
        <f t="shared" si="0"/>
        <v>1983</v>
      </c>
      <c r="C17" s="23">
        <f t="shared" si="1"/>
        <v>1</v>
      </c>
      <c r="D17" s="24" t="s">
        <v>736</v>
      </c>
      <c r="E17" s="25" t="s">
        <v>754</v>
      </c>
      <c r="F17" s="22">
        <v>6606238</v>
      </c>
      <c r="G17" s="22">
        <v>661152</v>
      </c>
      <c r="H17" s="26" t="s">
        <v>738</v>
      </c>
      <c r="J17" s="22" t="str">
        <f t="shared" si="3"/>
        <v xml:space="preserve">Oxundaån </v>
      </c>
      <c r="K17" s="22" t="s">
        <v>739</v>
      </c>
      <c r="L17" s="22">
        <v>0.5</v>
      </c>
      <c r="M17" s="22">
        <v>0.5</v>
      </c>
      <c r="O17" s="22">
        <v>1.8</v>
      </c>
      <c r="P17" s="22">
        <v>10.47</v>
      </c>
      <c r="T17" s="22">
        <v>2.1349999999999998</v>
      </c>
      <c r="U17" s="22">
        <v>11</v>
      </c>
      <c r="V17" s="22">
        <f t="shared" si="2"/>
        <v>5.2522442148062683E-2</v>
      </c>
      <c r="W17" s="22">
        <v>3.5000000000000003E-2</v>
      </c>
      <c r="X17" s="22">
        <v>39</v>
      </c>
      <c r="AB17" s="22">
        <v>465</v>
      </c>
      <c r="AC17" s="22">
        <v>7.7</v>
      </c>
      <c r="AE17" s="22">
        <v>1.6</v>
      </c>
      <c r="AI17" s="22">
        <v>75</v>
      </c>
      <c r="AK17" s="22">
        <v>53.8</v>
      </c>
      <c r="AM17" s="22">
        <v>5.1221000000000005</v>
      </c>
      <c r="AN17" s="22">
        <v>7.5746000000000002</v>
      </c>
      <c r="AO17" s="22">
        <v>29.281700000000001</v>
      </c>
      <c r="AP17" s="22">
        <v>20.55424</v>
      </c>
      <c r="AQ17" s="22">
        <v>65.996674999999996</v>
      </c>
      <c r="AR17" s="22">
        <v>2.95</v>
      </c>
      <c r="BI17" s="27"/>
    </row>
    <row r="18" spans="2:61" s="22" customFormat="1" x14ac:dyDescent="0.2">
      <c r="B18" s="23">
        <f t="shared" si="0"/>
        <v>1984</v>
      </c>
      <c r="C18" s="23">
        <f t="shared" si="1"/>
        <v>1</v>
      </c>
      <c r="D18" s="24" t="s">
        <v>736</v>
      </c>
      <c r="E18" s="25" t="s">
        <v>755</v>
      </c>
      <c r="F18" s="22">
        <v>6606238</v>
      </c>
      <c r="G18" s="22">
        <v>661152</v>
      </c>
      <c r="H18" s="26" t="s">
        <v>738</v>
      </c>
      <c r="J18" s="22" t="str">
        <f t="shared" si="3"/>
        <v xml:space="preserve">Oxundaån </v>
      </c>
      <c r="K18" s="22" t="s">
        <v>739</v>
      </c>
      <c r="L18" s="22">
        <v>0.5</v>
      </c>
      <c r="M18" s="22">
        <v>0.5</v>
      </c>
      <c r="O18" s="22">
        <v>0.9</v>
      </c>
      <c r="P18" s="22">
        <v>10.5</v>
      </c>
      <c r="R18" s="22">
        <v>49.4</v>
      </c>
      <c r="T18" s="22">
        <v>2.2919999999999998</v>
      </c>
      <c r="U18" s="22">
        <v>118</v>
      </c>
      <c r="V18" s="22">
        <f t="shared" si="2"/>
        <v>0.45564412427492523</v>
      </c>
      <c r="W18" s="22">
        <v>3.9E-2</v>
      </c>
      <c r="X18" s="22">
        <v>72</v>
      </c>
      <c r="AB18" s="22">
        <v>450</v>
      </c>
      <c r="AC18" s="22">
        <v>7.64</v>
      </c>
      <c r="AE18" s="22">
        <v>4.2</v>
      </c>
      <c r="AI18" s="22">
        <v>84</v>
      </c>
      <c r="AK18" s="22">
        <v>57.300000000000004</v>
      </c>
      <c r="AM18" s="22">
        <v>5.2394000000000007</v>
      </c>
      <c r="AN18" s="22">
        <v>9.4380000000000006</v>
      </c>
      <c r="AO18" s="22">
        <v>34.528300000000002</v>
      </c>
      <c r="AP18" s="22">
        <v>24.568740000000002</v>
      </c>
      <c r="AQ18" s="22">
        <v>70.152999999999992</v>
      </c>
      <c r="AR18" s="22">
        <v>1.9</v>
      </c>
      <c r="BI18" s="27"/>
    </row>
    <row r="19" spans="2:61" s="22" customFormat="1" x14ac:dyDescent="0.2">
      <c r="B19" s="23">
        <f t="shared" si="0"/>
        <v>1985</v>
      </c>
      <c r="C19" s="23">
        <f t="shared" si="1"/>
        <v>1</v>
      </c>
      <c r="D19" s="24" t="s">
        <v>736</v>
      </c>
      <c r="E19" s="25" t="s">
        <v>756</v>
      </c>
      <c r="F19" s="22">
        <v>6606238</v>
      </c>
      <c r="G19" s="22">
        <v>661152</v>
      </c>
      <c r="H19" s="26" t="s">
        <v>738</v>
      </c>
      <c r="J19" s="22" t="str">
        <f t="shared" si="3"/>
        <v xml:space="preserve">Oxundaån </v>
      </c>
      <c r="K19" s="22" t="s">
        <v>739</v>
      </c>
      <c r="L19" s="22">
        <v>0.5</v>
      </c>
      <c r="M19" s="22">
        <v>0.5</v>
      </c>
      <c r="O19" s="22">
        <v>0.7</v>
      </c>
      <c r="P19" s="22">
        <v>8.6999999999999993</v>
      </c>
      <c r="R19" s="22">
        <v>51.9</v>
      </c>
      <c r="T19" s="22">
        <v>1.9610000000000001</v>
      </c>
      <c r="U19" s="22">
        <v>110</v>
      </c>
      <c r="V19" s="22">
        <f t="shared" si="2"/>
        <v>0.25794197512894285</v>
      </c>
      <c r="W19" s="22">
        <v>6.8000000000000005E-2</v>
      </c>
      <c r="X19" s="22">
        <v>70</v>
      </c>
      <c r="AB19" s="22">
        <v>1290</v>
      </c>
      <c r="AC19" s="22">
        <v>7.43</v>
      </c>
      <c r="AE19" s="22">
        <v>3.2</v>
      </c>
      <c r="AI19" s="22">
        <v>94</v>
      </c>
      <c r="AK19" s="22">
        <v>63</v>
      </c>
      <c r="AM19" s="22">
        <v>5.6303999999999998</v>
      </c>
      <c r="AN19" s="22">
        <v>11.978999999999999</v>
      </c>
      <c r="AO19" s="22">
        <v>27.686450000000004</v>
      </c>
      <c r="AP19" s="22">
        <v>19.499000000000002</v>
      </c>
      <c r="AQ19" s="22">
        <v>98.98299999999999</v>
      </c>
      <c r="AR19" s="22">
        <v>6.2</v>
      </c>
      <c r="BI19" s="27"/>
    </row>
    <row r="20" spans="2:61" s="22" customFormat="1" x14ac:dyDescent="0.2">
      <c r="B20" s="23">
        <f t="shared" si="0"/>
        <v>1986</v>
      </c>
      <c r="C20" s="23">
        <f t="shared" si="1"/>
        <v>1</v>
      </c>
      <c r="D20" s="24" t="s">
        <v>736</v>
      </c>
      <c r="E20" s="25" t="s">
        <v>757</v>
      </c>
      <c r="F20" s="22">
        <v>6606238</v>
      </c>
      <c r="G20" s="22">
        <v>661152</v>
      </c>
      <c r="H20" s="26" t="s">
        <v>738</v>
      </c>
      <c r="J20" s="22" t="str">
        <f t="shared" si="3"/>
        <v xml:space="preserve">Oxundaån </v>
      </c>
      <c r="K20" s="22" t="s">
        <v>739</v>
      </c>
      <c r="L20" s="22">
        <v>0.5</v>
      </c>
      <c r="M20" s="22">
        <v>0.5</v>
      </c>
      <c r="O20" s="22">
        <v>0.8</v>
      </c>
      <c r="P20" s="22">
        <v>8.5299999999999994</v>
      </c>
      <c r="R20" s="22">
        <v>49.8</v>
      </c>
      <c r="T20" s="22">
        <v>2.1120000000000001</v>
      </c>
      <c r="U20" s="22">
        <v>168</v>
      </c>
      <c r="V20" s="22">
        <f t="shared" si="2"/>
        <v>0.35414458541214727</v>
      </c>
      <c r="W20" s="22">
        <v>4.7E-2</v>
      </c>
      <c r="X20" s="22">
        <v>60</v>
      </c>
      <c r="AB20" s="22">
        <v>1080</v>
      </c>
      <c r="AC20" s="22">
        <v>7.38</v>
      </c>
      <c r="AE20" s="22">
        <v>6.5</v>
      </c>
      <c r="AI20" s="22">
        <v>87</v>
      </c>
      <c r="AK20" s="22">
        <v>57</v>
      </c>
      <c r="AM20" s="22">
        <v>5.3958000000000004</v>
      </c>
      <c r="AN20" s="22">
        <v>11.253</v>
      </c>
      <c r="AO20" s="22">
        <v>30.487000000000002</v>
      </c>
      <c r="AP20" s="22">
        <v>22.366500000000002</v>
      </c>
      <c r="AQ20" s="22">
        <v>79.762999999999991</v>
      </c>
      <c r="AR20" s="22">
        <v>3.2</v>
      </c>
      <c r="BI20" s="27"/>
    </row>
    <row r="21" spans="2:61" s="22" customFormat="1" x14ac:dyDescent="0.2">
      <c r="B21" s="23">
        <f t="shared" si="0"/>
        <v>1987</v>
      </c>
      <c r="C21" s="23">
        <f t="shared" si="1"/>
        <v>1</v>
      </c>
      <c r="D21" s="24" t="s">
        <v>736</v>
      </c>
      <c r="E21" s="25" t="s">
        <v>758</v>
      </c>
      <c r="F21" s="22">
        <v>6606238</v>
      </c>
      <c r="G21" s="22">
        <v>661152</v>
      </c>
      <c r="H21" s="26" t="s">
        <v>738</v>
      </c>
      <c r="J21" s="22" t="str">
        <f t="shared" si="3"/>
        <v xml:space="preserve">Oxundaån </v>
      </c>
      <c r="K21" s="22" t="s">
        <v>739</v>
      </c>
      <c r="L21" s="22">
        <v>0.5</v>
      </c>
      <c r="M21" s="22">
        <v>0.5</v>
      </c>
      <c r="O21" s="22">
        <v>0.7</v>
      </c>
      <c r="P21" s="22">
        <v>10.47</v>
      </c>
      <c r="R21" s="22">
        <v>47.7</v>
      </c>
      <c r="T21" s="22">
        <v>2.137</v>
      </c>
      <c r="U21" s="22">
        <v>183</v>
      </c>
      <c r="V21" s="22">
        <f t="shared" si="2"/>
        <v>0.60556463584344178</v>
      </c>
      <c r="W21" s="22">
        <v>5.6000000000000001E-2</v>
      </c>
      <c r="X21" s="22">
        <v>39</v>
      </c>
      <c r="AB21" s="22">
        <v>640</v>
      </c>
      <c r="AC21" s="22">
        <v>7.58</v>
      </c>
      <c r="AE21" s="22">
        <v>3</v>
      </c>
      <c r="AI21" s="22">
        <v>62</v>
      </c>
      <c r="AK21" s="22">
        <v>57.300000000000004</v>
      </c>
      <c r="AM21" s="22">
        <v>5.0830000000000002</v>
      </c>
      <c r="AN21" s="22">
        <v>10.4665</v>
      </c>
      <c r="AO21" s="22">
        <v>29.423500000000001</v>
      </c>
      <c r="AP21" s="22">
        <v>20.646000000000001</v>
      </c>
      <c r="AQ21" s="22">
        <v>77.840999999999994</v>
      </c>
      <c r="AR21" s="22">
        <v>3.5</v>
      </c>
      <c r="BI21" s="27"/>
    </row>
    <row r="22" spans="2:61" s="22" customFormat="1" x14ac:dyDescent="0.2">
      <c r="B22" s="23">
        <f t="shared" si="0"/>
        <v>1988</v>
      </c>
      <c r="C22" s="23">
        <f t="shared" si="1"/>
        <v>1</v>
      </c>
      <c r="D22" s="24" t="s">
        <v>736</v>
      </c>
      <c r="E22" s="25" t="s">
        <v>759</v>
      </c>
      <c r="F22" s="22">
        <v>6606238</v>
      </c>
      <c r="G22" s="22">
        <v>661152</v>
      </c>
      <c r="H22" s="26" t="s">
        <v>738</v>
      </c>
      <c r="J22" s="22" t="str">
        <f t="shared" si="3"/>
        <v xml:space="preserve">Oxundaån </v>
      </c>
      <c r="K22" s="22" t="s">
        <v>739</v>
      </c>
      <c r="L22" s="22">
        <v>0.5</v>
      </c>
      <c r="M22" s="22">
        <v>0.5</v>
      </c>
      <c r="O22" s="22">
        <v>1</v>
      </c>
      <c r="P22" s="22">
        <v>9.32</v>
      </c>
      <c r="R22" s="22">
        <v>44.6</v>
      </c>
      <c r="T22" s="22">
        <v>2.19</v>
      </c>
      <c r="U22" s="22">
        <v>146</v>
      </c>
      <c r="V22" s="22">
        <f t="shared" si="2"/>
        <v>0.25447947811587251</v>
      </c>
      <c r="W22" s="22">
        <v>9.5000000000000001E-2</v>
      </c>
      <c r="X22" s="22">
        <v>44</v>
      </c>
      <c r="AB22" s="22">
        <v>860</v>
      </c>
      <c r="AC22" s="22">
        <v>7.29</v>
      </c>
      <c r="AE22" s="22">
        <v>9.1</v>
      </c>
      <c r="AI22" s="22">
        <v>64</v>
      </c>
      <c r="AJ22" s="22">
        <v>1600</v>
      </c>
      <c r="AK22" s="22">
        <v>52.9</v>
      </c>
      <c r="AM22" s="22">
        <v>4.6138000000000003</v>
      </c>
      <c r="AN22" s="22">
        <v>9.4984999999999999</v>
      </c>
      <c r="AO22" s="22">
        <v>27.651000000000003</v>
      </c>
      <c r="AP22" s="22">
        <v>20.187200000000001</v>
      </c>
      <c r="AQ22" s="22">
        <v>61.984499999999997</v>
      </c>
      <c r="AR22" s="22">
        <v>3.8</v>
      </c>
      <c r="BI22" s="27"/>
    </row>
    <row r="23" spans="2:61" s="22" customFormat="1" x14ac:dyDescent="0.2">
      <c r="B23" s="23">
        <f t="shared" si="0"/>
        <v>1989</v>
      </c>
      <c r="C23" s="23">
        <f t="shared" si="1"/>
        <v>1</v>
      </c>
      <c r="D23" s="24" t="s">
        <v>736</v>
      </c>
      <c r="E23" s="25" t="s">
        <v>760</v>
      </c>
      <c r="F23" s="22">
        <v>6606238</v>
      </c>
      <c r="G23" s="22">
        <v>661152</v>
      </c>
      <c r="H23" s="26" t="s">
        <v>738</v>
      </c>
      <c r="J23" s="22" t="str">
        <f t="shared" si="3"/>
        <v xml:space="preserve">Oxundaån </v>
      </c>
      <c r="K23" s="22" t="s">
        <v>739</v>
      </c>
      <c r="L23" s="22">
        <v>0.5</v>
      </c>
      <c r="M23" s="22">
        <v>0.5</v>
      </c>
      <c r="O23" s="22">
        <v>1.3</v>
      </c>
      <c r="P23" s="22">
        <v>8.75</v>
      </c>
      <c r="R23" s="22">
        <v>47.5</v>
      </c>
      <c r="T23" s="22">
        <v>2.09</v>
      </c>
      <c r="U23" s="22">
        <v>103</v>
      </c>
      <c r="V23" s="22">
        <f t="shared" si="2"/>
        <v>0.17181240295088082</v>
      </c>
      <c r="W23" s="22">
        <v>5.7000000000000002E-2</v>
      </c>
      <c r="X23" s="22">
        <v>44</v>
      </c>
      <c r="AB23" s="22">
        <v>1200</v>
      </c>
      <c r="AC23" s="22">
        <v>7.26</v>
      </c>
      <c r="AE23" s="22">
        <v>6.7</v>
      </c>
      <c r="AI23" s="22">
        <v>90</v>
      </c>
      <c r="AJ23" s="22">
        <v>1900</v>
      </c>
      <c r="AK23" s="22">
        <v>55.8</v>
      </c>
      <c r="AM23" s="22">
        <v>4.6920000000000002</v>
      </c>
      <c r="AN23" s="22">
        <v>9.68</v>
      </c>
      <c r="AO23" s="22">
        <v>31.550500000000003</v>
      </c>
      <c r="AP23" s="22">
        <v>22.366500000000002</v>
      </c>
      <c r="AQ23" s="22">
        <v>61.503999999999998</v>
      </c>
      <c r="AR23" s="22">
        <v>3.4</v>
      </c>
      <c r="BI23" s="27"/>
    </row>
    <row r="24" spans="2:61" s="22" customFormat="1" x14ac:dyDescent="0.2">
      <c r="B24" s="23">
        <f t="shared" si="0"/>
        <v>1990</v>
      </c>
      <c r="C24" s="23">
        <f t="shared" si="1"/>
        <v>1</v>
      </c>
      <c r="D24" s="24" t="s">
        <v>736</v>
      </c>
      <c r="E24" s="25" t="s">
        <v>761</v>
      </c>
      <c r="F24" s="22">
        <v>6606238</v>
      </c>
      <c r="G24" s="22">
        <v>661152</v>
      </c>
      <c r="H24" s="26" t="s">
        <v>738</v>
      </c>
      <c r="J24" s="22" t="str">
        <f t="shared" si="3"/>
        <v xml:space="preserve">Oxundaån </v>
      </c>
      <c r="K24" s="22" t="s">
        <v>739</v>
      </c>
      <c r="L24" s="22">
        <v>0.5</v>
      </c>
      <c r="M24" s="22">
        <v>0.5</v>
      </c>
      <c r="O24" s="22">
        <v>1.3</v>
      </c>
      <c r="P24" s="22">
        <v>8.65</v>
      </c>
      <c r="R24" s="22">
        <v>53.7</v>
      </c>
      <c r="T24" s="22">
        <v>2.484</v>
      </c>
      <c r="U24" s="22">
        <v>69</v>
      </c>
      <c r="V24" s="22">
        <f t="shared" si="2"/>
        <v>0.19080458668416339</v>
      </c>
      <c r="W24" s="22">
        <v>2.9000000000000001E-2</v>
      </c>
      <c r="X24" s="22">
        <v>36</v>
      </c>
      <c r="AB24" s="22">
        <v>307</v>
      </c>
      <c r="AC24" s="22">
        <v>7.48</v>
      </c>
      <c r="AE24" s="22">
        <v>2.2999999999999998</v>
      </c>
      <c r="AI24" s="22">
        <v>67</v>
      </c>
      <c r="AJ24" s="22">
        <v>967</v>
      </c>
      <c r="AK24" s="22">
        <v>62.1</v>
      </c>
      <c r="AM24" s="22">
        <v>7.3508000000000004</v>
      </c>
      <c r="AN24" s="22">
        <v>10.805299999999999</v>
      </c>
      <c r="AO24" s="22">
        <v>36.478050000000003</v>
      </c>
      <c r="AP24" s="22">
        <v>23.811720000000001</v>
      </c>
      <c r="AQ24" s="22">
        <v>71.738650000000007</v>
      </c>
      <c r="AR24" s="22">
        <v>1.25</v>
      </c>
      <c r="BI24" s="27"/>
    </row>
    <row r="25" spans="2:61" s="22" customFormat="1" x14ac:dyDescent="0.2">
      <c r="B25" s="23">
        <f t="shared" si="0"/>
        <v>1991</v>
      </c>
      <c r="C25" s="23">
        <f t="shared" si="1"/>
        <v>1</v>
      </c>
      <c r="D25" s="24" t="s">
        <v>736</v>
      </c>
      <c r="E25" s="25" t="s">
        <v>762</v>
      </c>
      <c r="F25" s="22">
        <v>6606238</v>
      </c>
      <c r="G25" s="22">
        <v>661152</v>
      </c>
      <c r="H25" s="26" t="s">
        <v>738</v>
      </c>
      <c r="J25" s="22" t="str">
        <f t="shared" si="3"/>
        <v xml:space="preserve">Oxundaån </v>
      </c>
      <c r="K25" s="22" t="s">
        <v>739</v>
      </c>
      <c r="L25" s="22">
        <v>0.5</v>
      </c>
      <c r="M25" s="22">
        <v>0.5</v>
      </c>
      <c r="O25" s="22">
        <v>0.9</v>
      </c>
      <c r="P25" s="22">
        <v>9.02</v>
      </c>
      <c r="R25" s="22">
        <v>49.3</v>
      </c>
      <c r="T25" s="22">
        <v>1.849</v>
      </c>
      <c r="U25" s="22">
        <v>93</v>
      </c>
      <c r="V25" s="22">
        <f t="shared" si="2"/>
        <v>0.12483133332777713</v>
      </c>
      <c r="W25" s="22">
        <v>5.5E-2</v>
      </c>
      <c r="X25" s="22">
        <v>29</v>
      </c>
      <c r="AB25" s="22">
        <v>1159</v>
      </c>
      <c r="AC25" s="22">
        <v>7.18</v>
      </c>
      <c r="AE25" s="22">
        <v>11</v>
      </c>
      <c r="AI25" s="22">
        <v>85</v>
      </c>
      <c r="AJ25" s="22">
        <v>1948</v>
      </c>
      <c r="AK25" s="22">
        <v>58.040000000000006</v>
      </c>
      <c r="AM25" s="22">
        <v>5.1612</v>
      </c>
      <c r="AN25" s="22">
        <v>12.0274</v>
      </c>
      <c r="AO25" s="22">
        <v>29.778000000000002</v>
      </c>
      <c r="AP25" s="22">
        <v>22.274740000000001</v>
      </c>
      <c r="AQ25" s="22">
        <v>101.57769999999999</v>
      </c>
      <c r="AR25" s="22">
        <v>4.95</v>
      </c>
      <c r="BI25" s="27"/>
    </row>
    <row r="26" spans="2:61" s="22" customFormat="1" x14ac:dyDescent="0.2">
      <c r="B26" s="23">
        <f t="shared" si="0"/>
        <v>1992</v>
      </c>
      <c r="C26" s="23">
        <f t="shared" si="1"/>
        <v>1</v>
      </c>
      <c r="D26" s="24" t="s">
        <v>736</v>
      </c>
      <c r="E26" s="25" t="s">
        <v>763</v>
      </c>
      <c r="F26" s="22">
        <v>6606238</v>
      </c>
      <c r="G26" s="22">
        <v>661152</v>
      </c>
      <c r="H26" s="26" t="s">
        <v>738</v>
      </c>
      <c r="J26" s="22" t="str">
        <f t="shared" si="3"/>
        <v xml:space="preserve">Oxundaån </v>
      </c>
      <c r="K26" s="22" t="s">
        <v>739</v>
      </c>
      <c r="L26" s="22">
        <v>0.5</v>
      </c>
      <c r="M26" s="22">
        <v>0.5</v>
      </c>
      <c r="O26" s="22">
        <v>1.1000000000000001</v>
      </c>
      <c r="P26" s="22">
        <v>10.66</v>
      </c>
      <c r="R26" s="22">
        <v>50.8</v>
      </c>
      <c r="T26" s="22">
        <v>2.3130000000000002</v>
      </c>
      <c r="U26" s="22">
        <v>39</v>
      </c>
      <c r="V26" s="22">
        <f t="shared" si="2"/>
        <v>9.4558115518652466E-2</v>
      </c>
      <c r="W26" s="22">
        <v>4.4999999999999998E-2</v>
      </c>
      <c r="X26" s="22">
        <v>17</v>
      </c>
      <c r="AB26" s="22">
        <v>717</v>
      </c>
      <c r="AC26" s="22">
        <v>7.43</v>
      </c>
      <c r="AE26" s="22">
        <v>7</v>
      </c>
      <c r="AI26" s="22">
        <v>43</v>
      </c>
      <c r="AJ26" s="22">
        <v>1565</v>
      </c>
      <c r="AK26" s="22">
        <v>61</v>
      </c>
      <c r="AM26" s="22">
        <v>5.8650000000000002</v>
      </c>
      <c r="AN26" s="22">
        <v>12.257299999999999</v>
      </c>
      <c r="AO26" s="22">
        <v>30.203400000000002</v>
      </c>
      <c r="AP26" s="22">
        <v>24.866960000000002</v>
      </c>
      <c r="AQ26" s="22">
        <v>73.997</v>
      </c>
      <c r="AR26" s="22">
        <v>4.2</v>
      </c>
      <c r="BI26" s="27"/>
    </row>
    <row r="27" spans="2:61" s="22" customFormat="1" x14ac:dyDescent="0.2">
      <c r="B27" s="23">
        <f t="shared" si="0"/>
        <v>1993</v>
      </c>
      <c r="C27" s="23">
        <f t="shared" si="1"/>
        <v>1</v>
      </c>
      <c r="D27" s="24" t="s">
        <v>736</v>
      </c>
      <c r="E27" s="25" t="s">
        <v>764</v>
      </c>
      <c r="F27" s="22">
        <v>6606238</v>
      </c>
      <c r="G27" s="22">
        <v>661152</v>
      </c>
      <c r="H27" s="26" t="s">
        <v>738</v>
      </c>
      <c r="J27" s="22" t="str">
        <f t="shared" si="3"/>
        <v xml:space="preserve">Oxundaån </v>
      </c>
      <c r="K27" s="22" t="s">
        <v>739</v>
      </c>
      <c r="L27" s="22">
        <v>0.5</v>
      </c>
      <c r="M27" s="22">
        <v>0.5</v>
      </c>
      <c r="O27" s="22">
        <v>1.2</v>
      </c>
      <c r="P27" s="22">
        <v>11.51</v>
      </c>
      <c r="R27" s="22">
        <v>51</v>
      </c>
      <c r="T27" s="22">
        <v>2.286</v>
      </c>
      <c r="U27" s="22">
        <v>149</v>
      </c>
      <c r="V27" s="22">
        <f t="shared" si="2"/>
        <v>0.4798462504220391</v>
      </c>
      <c r="W27" s="22">
        <v>6.2E-2</v>
      </c>
      <c r="X27" s="22">
        <v>21</v>
      </c>
      <c r="AB27" s="22">
        <v>760</v>
      </c>
      <c r="AC27" s="22">
        <v>7.55</v>
      </c>
      <c r="AE27" s="22">
        <v>5.3</v>
      </c>
      <c r="AI27" s="22">
        <v>52</v>
      </c>
      <c r="AJ27" s="22">
        <v>1473</v>
      </c>
      <c r="AK27" s="22">
        <v>63.040000000000006</v>
      </c>
      <c r="AM27" s="22">
        <v>5.9040999999999997</v>
      </c>
      <c r="AN27" s="22">
        <v>12.2936</v>
      </c>
      <c r="AO27" s="22">
        <v>32.117700000000006</v>
      </c>
      <c r="AP27" s="22">
        <v>24.84402</v>
      </c>
      <c r="AQ27" s="22">
        <v>79.330550000000002</v>
      </c>
      <c r="AR27" s="22">
        <v>4.5</v>
      </c>
      <c r="BI27" s="27"/>
    </row>
    <row r="28" spans="2:61" s="22" customFormat="1" x14ac:dyDescent="0.2">
      <c r="B28" s="23">
        <f t="shared" si="0"/>
        <v>1994</v>
      </c>
      <c r="C28" s="23">
        <f t="shared" si="1"/>
        <v>1</v>
      </c>
      <c r="D28" s="24" t="s">
        <v>736</v>
      </c>
      <c r="E28" s="25" t="s">
        <v>765</v>
      </c>
      <c r="F28" s="22">
        <v>6606238</v>
      </c>
      <c r="G28" s="22">
        <v>661152</v>
      </c>
      <c r="H28" s="26" t="s">
        <v>738</v>
      </c>
      <c r="J28" s="22" t="str">
        <f t="shared" si="3"/>
        <v xml:space="preserve">Oxundaån </v>
      </c>
      <c r="K28" s="22" t="s">
        <v>739</v>
      </c>
      <c r="L28" s="22">
        <v>0.5</v>
      </c>
      <c r="M28" s="22">
        <v>0.5</v>
      </c>
      <c r="O28" s="22">
        <v>0.9</v>
      </c>
      <c r="P28" s="22">
        <v>9.5500000000000007</v>
      </c>
      <c r="R28" s="22">
        <v>49.9</v>
      </c>
      <c r="T28" s="22">
        <v>2.3610000000000002</v>
      </c>
      <c r="U28" s="22">
        <v>109</v>
      </c>
      <c r="V28" s="22">
        <f t="shared" si="2"/>
        <v>0.19278874366108081</v>
      </c>
      <c r="W28" s="22">
        <v>6.3E-2</v>
      </c>
      <c r="X28" s="22">
        <v>40</v>
      </c>
      <c r="AB28" s="22">
        <v>1326</v>
      </c>
      <c r="AC28" s="22">
        <v>7.3</v>
      </c>
      <c r="AE28" s="22">
        <v>8.5</v>
      </c>
      <c r="AI28" s="22">
        <v>62</v>
      </c>
      <c r="AJ28" s="22">
        <v>1689</v>
      </c>
      <c r="AK28" s="22">
        <v>61.44</v>
      </c>
      <c r="AM28" s="22">
        <v>5.9040999999999997</v>
      </c>
      <c r="AN28" s="22">
        <v>11.0352</v>
      </c>
      <c r="AO28" s="22">
        <v>31.621400000000005</v>
      </c>
      <c r="AP28" s="22">
        <v>24.33934</v>
      </c>
      <c r="AQ28" s="22">
        <v>67.846599999999995</v>
      </c>
      <c r="AR28" s="22">
        <v>3.3</v>
      </c>
      <c r="BI28" s="27"/>
    </row>
    <row r="29" spans="2:61" s="22" customFormat="1" x14ac:dyDescent="0.2">
      <c r="B29" s="23">
        <f t="shared" si="0"/>
        <v>1995</v>
      </c>
      <c r="C29" s="23">
        <f t="shared" si="1"/>
        <v>1</v>
      </c>
      <c r="D29" s="24" t="s">
        <v>736</v>
      </c>
      <c r="E29" s="25" t="s">
        <v>766</v>
      </c>
      <c r="F29" s="22">
        <v>6606238</v>
      </c>
      <c r="G29" s="22">
        <v>661152</v>
      </c>
      <c r="H29" s="26" t="s">
        <v>738</v>
      </c>
      <c r="J29" s="22" t="str">
        <f t="shared" si="3"/>
        <v xml:space="preserve">Oxundaån </v>
      </c>
      <c r="K29" s="22" t="s">
        <v>739</v>
      </c>
      <c r="L29" s="22">
        <v>0.5</v>
      </c>
      <c r="M29" s="22">
        <v>0.5</v>
      </c>
      <c r="O29" s="22">
        <v>0.7</v>
      </c>
      <c r="P29" s="22">
        <v>10.45</v>
      </c>
      <c r="R29" s="22">
        <v>49.1</v>
      </c>
      <c r="T29" s="22">
        <v>2.2869999999999999</v>
      </c>
      <c r="U29" s="22">
        <v>53</v>
      </c>
      <c r="V29" s="22">
        <f t="shared" si="2"/>
        <v>0.11079393020540272</v>
      </c>
      <c r="W29" s="22">
        <v>5.1999999999999998E-2</v>
      </c>
      <c r="X29" s="22">
        <v>23</v>
      </c>
      <c r="AB29" s="22">
        <v>777</v>
      </c>
      <c r="AC29" s="22">
        <v>7.38</v>
      </c>
      <c r="AE29" s="22">
        <v>5.3</v>
      </c>
      <c r="AI29" s="22">
        <v>70</v>
      </c>
      <c r="AJ29" s="22">
        <v>1420</v>
      </c>
      <c r="AK29" s="22">
        <v>58.56</v>
      </c>
      <c r="AM29" s="22">
        <v>5.7085999999999997</v>
      </c>
      <c r="AN29" s="22">
        <v>10.998900000000001</v>
      </c>
      <c r="AO29" s="22">
        <v>27.225600000000004</v>
      </c>
      <c r="AP29" s="22">
        <v>24.29346</v>
      </c>
      <c r="AQ29" s="22">
        <v>69.191999999999993</v>
      </c>
      <c r="AR29" s="22">
        <v>3.55</v>
      </c>
      <c r="BI29" s="27"/>
    </row>
    <row r="30" spans="2:61" s="22" customFormat="1" x14ac:dyDescent="0.2">
      <c r="B30" s="23">
        <f t="shared" si="0"/>
        <v>1997</v>
      </c>
      <c r="C30" s="23">
        <f t="shared" si="1"/>
        <v>1</v>
      </c>
      <c r="D30" s="24" t="s">
        <v>736</v>
      </c>
      <c r="E30" s="25" t="s">
        <v>767</v>
      </c>
      <c r="F30" s="22">
        <v>6606238</v>
      </c>
      <c r="G30" s="22">
        <v>661152</v>
      </c>
      <c r="H30" s="26" t="s">
        <v>738</v>
      </c>
      <c r="J30" s="22" t="str">
        <f t="shared" si="3"/>
        <v xml:space="preserve">Oxundaån </v>
      </c>
      <c r="K30" s="22" t="s">
        <v>739</v>
      </c>
      <c r="L30" s="22">
        <v>0.5</v>
      </c>
      <c r="M30" s="22">
        <v>0.5</v>
      </c>
      <c r="O30" s="22">
        <v>1.1000000000000001</v>
      </c>
      <c r="R30" s="22">
        <v>56</v>
      </c>
      <c r="T30" s="22">
        <v>2.37</v>
      </c>
      <c r="U30" s="22">
        <v>19</v>
      </c>
      <c r="V30" s="22">
        <f t="shared" si="2"/>
        <v>4.6066774227035812E-2</v>
      </c>
      <c r="W30" s="22">
        <v>4.1000000000000002E-2</v>
      </c>
      <c r="X30" s="22">
        <v>32</v>
      </c>
      <c r="AB30" s="22">
        <v>905</v>
      </c>
      <c r="AC30" s="22">
        <v>7.43</v>
      </c>
      <c r="AE30" s="22">
        <v>3</v>
      </c>
      <c r="AG30" s="22">
        <v>10.8</v>
      </c>
      <c r="AI30" s="22">
        <v>70</v>
      </c>
      <c r="AJ30" s="22">
        <v>2028</v>
      </c>
      <c r="AK30" s="22">
        <v>64.08</v>
      </c>
      <c r="AM30" s="22">
        <v>6.2169000000000008</v>
      </c>
      <c r="AN30" s="22">
        <v>11.8217</v>
      </c>
      <c r="AO30" s="22">
        <v>40.909300000000002</v>
      </c>
      <c r="AP30" s="22">
        <v>28.606180000000005</v>
      </c>
      <c r="AQ30" s="22">
        <v>71.354250000000008</v>
      </c>
      <c r="AR30" s="22">
        <v>3.05</v>
      </c>
      <c r="BI30" s="27"/>
    </row>
    <row r="31" spans="2:61" s="22" customFormat="1" x14ac:dyDescent="0.2">
      <c r="B31" s="23">
        <f t="shared" si="0"/>
        <v>1998</v>
      </c>
      <c r="C31" s="23">
        <f t="shared" si="1"/>
        <v>1</v>
      </c>
      <c r="D31" s="24" t="s">
        <v>736</v>
      </c>
      <c r="E31" s="25" t="s">
        <v>768</v>
      </c>
      <c r="F31" s="22">
        <v>6606238</v>
      </c>
      <c r="G31" s="22">
        <v>661152</v>
      </c>
      <c r="H31" s="26" t="s">
        <v>738</v>
      </c>
      <c r="J31" s="22" t="str">
        <f t="shared" si="3"/>
        <v xml:space="preserve">Oxundaån </v>
      </c>
      <c r="K31" s="22" t="s">
        <v>739</v>
      </c>
      <c r="L31" s="22">
        <v>0.5</v>
      </c>
      <c r="M31" s="22">
        <v>0.5</v>
      </c>
      <c r="O31" s="22">
        <v>1</v>
      </c>
      <c r="R31" s="22">
        <v>52.5</v>
      </c>
      <c r="T31" s="22">
        <v>2.1320000000000001</v>
      </c>
      <c r="U31" s="22">
        <v>168</v>
      </c>
      <c r="V31" s="22">
        <f t="shared" si="2"/>
        <v>0.47439352059788759</v>
      </c>
      <c r="W31" s="22">
        <v>4.5999999999999999E-2</v>
      </c>
      <c r="X31" s="22">
        <v>34</v>
      </c>
      <c r="AB31" s="22">
        <v>820</v>
      </c>
      <c r="AC31" s="22">
        <v>7.5</v>
      </c>
      <c r="AE31" s="22">
        <v>5.0999999999999996</v>
      </c>
      <c r="AG31" s="22">
        <v>10.7</v>
      </c>
      <c r="AI31" s="22">
        <v>52</v>
      </c>
      <c r="AJ31" s="22">
        <v>1164</v>
      </c>
      <c r="AK31" s="22">
        <v>62</v>
      </c>
      <c r="AM31" s="22">
        <v>6.0213999999999999</v>
      </c>
      <c r="AN31" s="22">
        <v>12.5114</v>
      </c>
      <c r="AO31" s="22">
        <v>40.235750000000003</v>
      </c>
      <c r="AP31" s="22">
        <v>27.160959999999999</v>
      </c>
      <c r="AQ31" s="22">
        <v>86.105599999999995</v>
      </c>
      <c r="AR31" s="22">
        <v>2.2400000000000002</v>
      </c>
      <c r="BI31" s="27"/>
    </row>
    <row r="32" spans="2:61" s="22" customFormat="1" x14ac:dyDescent="0.2">
      <c r="B32" s="23">
        <f t="shared" si="0"/>
        <v>2001</v>
      </c>
      <c r="C32" s="23">
        <f t="shared" si="1"/>
        <v>1</v>
      </c>
      <c r="D32" s="24" t="s">
        <v>736</v>
      </c>
      <c r="E32" s="25" t="s">
        <v>769</v>
      </c>
      <c r="F32" s="22">
        <v>6606238</v>
      </c>
      <c r="G32" s="22">
        <v>661152</v>
      </c>
      <c r="H32" s="26" t="s">
        <v>738</v>
      </c>
      <c r="J32" s="22" t="str">
        <f t="shared" si="3"/>
        <v xml:space="preserve">Oxundaån </v>
      </c>
      <c r="K32" s="22" t="s">
        <v>739</v>
      </c>
      <c r="L32" s="22">
        <v>0.5</v>
      </c>
      <c r="M32" s="22">
        <v>0.5</v>
      </c>
      <c r="O32" s="22">
        <v>1.5</v>
      </c>
      <c r="R32" s="22">
        <v>44.5</v>
      </c>
      <c r="T32" s="22">
        <v>1.891</v>
      </c>
      <c r="U32" s="22">
        <v>54</v>
      </c>
      <c r="V32" s="22">
        <f t="shared" si="2"/>
        <v>6.1955638474521887E-2</v>
      </c>
      <c r="W32" s="22">
        <v>0.121</v>
      </c>
      <c r="X32" s="22">
        <v>47</v>
      </c>
      <c r="AB32" s="22">
        <v>1760</v>
      </c>
      <c r="AC32" s="22">
        <v>7.09</v>
      </c>
      <c r="AE32" s="22">
        <v>15.3</v>
      </c>
      <c r="AG32" s="22">
        <v>10</v>
      </c>
      <c r="AI32" s="22">
        <v>74</v>
      </c>
      <c r="AJ32" s="22">
        <v>2125</v>
      </c>
      <c r="AK32" s="22">
        <v>51.46</v>
      </c>
      <c r="AM32" s="22">
        <v>5.3176000000000005</v>
      </c>
      <c r="AN32" s="22">
        <v>9.9098999999999986</v>
      </c>
      <c r="AO32" s="22">
        <v>30.770600000000002</v>
      </c>
      <c r="AP32" s="22">
        <v>22.894120000000001</v>
      </c>
      <c r="AQ32" s="22">
        <v>72.939899999999994</v>
      </c>
      <c r="AR32" s="22">
        <v>6.58</v>
      </c>
      <c r="BI32" s="27"/>
    </row>
    <row r="33" spans="1:74" s="22" customFormat="1" x14ac:dyDescent="0.2">
      <c r="B33" s="23">
        <f t="shared" si="0"/>
        <v>2002</v>
      </c>
      <c r="C33" s="23">
        <f t="shared" si="1"/>
        <v>1</v>
      </c>
      <c r="D33" s="24" t="s">
        <v>736</v>
      </c>
      <c r="E33" s="25" t="s">
        <v>770</v>
      </c>
      <c r="F33" s="22">
        <v>6606238</v>
      </c>
      <c r="G33" s="22">
        <v>661152</v>
      </c>
      <c r="H33" s="26" t="s">
        <v>738</v>
      </c>
      <c r="J33" s="22" t="str">
        <f t="shared" si="3"/>
        <v xml:space="preserve">Oxundaån </v>
      </c>
      <c r="K33" s="22" t="s">
        <v>739</v>
      </c>
      <c r="L33" s="22">
        <v>0.5</v>
      </c>
      <c r="M33" s="22">
        <v>0.5</v>
      </c>
      <c r="O33" s="22">
        <v>1.4</v>
      </c>
      <c r="R33" s="22">
        <v>41</v>
      </c>
      <c r="T33" s="22">
        <v>1.9019999999999999</v>
      </c>
      <c r="U33" s="22">
        <v>77</v>
      </c>
      <c r="V33" s="22">
        <f t="shared" si="2"/>
        <v>0.10291417252512584</v>
      </c>
      <c r="W33" s="22">
        <v>0.123</v>
      </c>
      <c r="X33" s="22">
        <v>64</v>
      </c>
      <c r="AB33" s="22">
        <v>1705</v>
      </c>
      <c r="AC33" s="22">
        <v>7.16</v>
      </c>
      <c r="AE33" s="22">
        <v>24.6</v>
      </c>
      <c r="AG33" s="22">
        <v>10.8</v>
      </c>
      <c r="AI33" s="22">
        <v>101</v>
      </c>
      <c r="AJ33" s="22">
        <v>1895</v>
      </c>
      <c r="AK33" s="22">
        <v>49.160000000000004</v>
      </c>
      <c r="AM33" s="22">
        <v>5.2785000000000002</v>
      </c>
      <c r="AN33" s="22">
        <v>9.1355000000000004</v>
      </c>
      <c r="AO33" s="22">
        <v>25.77215</v>
      </c>
      <c r="AP33" s="22">
        <v>21.655360000000002</v>
      </c>
      <c r="AQ33" s="22">
        <v>54.008200000000002</v>
      </c>
      <c r="AR33" s="22">
        <v>6.13</v>
      </c>
      <c r="BI33" s="27"/>
    </row>
    <row r="34" spans="1:74" s="22" customFormat="1" x14ac:dyDescent="0.2">
      <c r="B34" s="23">
        <f t="shared" si="0"/>
        <v>2003</v>
      </c>
      <c r="C34" s="23">
        <f t="shared" si="1"/>
        <v>1</v>
      </c>
      <c r="D34" s="24" t="s">
        <v>736</v>
      </c>
      <c r="E34" s="25" t="s">
        <v>771</v>
      </c>
      <c r="F34" s="22">
        <v>6606238</v>
      </c>
      <c r="G34" s="22">
        <v>661152</v>
      </c>
      <c r="H34" s="26" t="s">
        <v>738</v>
      </c>
      <c r="J34" s="22" t="str">
        <f t="shared" si="3"/>
        <v xml:space="preserve">Oxundaån </v>
      </c>
      <c r="K34" s="22" t="s">
        <v>739</v>
      </c>
      <c r="L34" s="22">
        <v>0.5</v>
      </c>
      <c r="M34" s="22">
        <v>0.5</v>
      </c>
      <c r="O34" s="22">
        <v>1.3</v>
      </c>
      <c r="R34" s="22">
        <v>48.7</v>
      </c>
      <c r="T34" s="22">
        <v>2.593</v>
      </c>
      <c r="U34" s="22">
        <v>139</v>
      </c>
      <c r="V34" s="22">
        <f t="shared" si="2"/>
        <v>0.35878533662792617</v>
      </c>
      <c r="W34" s="22">
        <v>3.4000000000000002E-2</v>
      </c>
      <c r="X34" s="22">
        <v>73</v>
      </c>
      <c r="AB34" s="22">
        <v>414</v>
      </c>
      <c r="AC34" s="22">
        <v>7.45</v>
      </c>
      <c r="AE34" s="22">
        <v>1.5</v>
      </c>
      <c r="AG34" s="22">
        <v>10.5</v>
      </c>
      <c r="AI34" s="22">
        <v>87</v>
      </c>
      <c r="AJ34" s="22">
        <v>1236</v>
      </c>
      <c r="AK34" s="22">
        <v>56.6</v>
      </c>
      <c r="AL34" s="22">
        <v>2.5999999999999999E-2</v>
      </c>
      <c r="AM34" s="22">
        <v>5.9823000000000004</v>
      </c>
      <c r="AN34" s="22">
        <v>10.8658</v>
      </c>
      <c r="AO34" s="22">
        <v>35.981749999999998</v>
      </c>
      <c r="AP34" s="22">
        <v>28.904400000000003</v>
      </c>
      <c r="AQ34" s="22">
        <v>58.188549999999999</v>
      </c>
      <c r="AR34" s="22">
        <v>0.61</v>
      </c>
      <c r="AV34" s="28">
        <v>2.5999999999999999E-2</v>
      </c>
      <c r="AX34" s="28">
        <v>1.1000000000000001</v>
      </c>
      <c r="AY34" s="28">
        <v>2.2999999999999998</v>
      </c>
      <c r="BC34" s="28">
        <v>4.9000000000000004</v>
      </c>
      <c r="BE34" s="28">
        <v>0.28000000000000003</v>
      </c>
      <c r="BH34" s="28">
        <v>5.8</v>
      </c>
      <c r="BI34" s="27"/>
    </row>
    <row r="35" spans="1:74" s="22" customFormat="1" x14ac:dyDescent="0.2">
      <c r="B35" s="23">
        <f t="shared" si="0"/>
        <v>2004</v>
      </c>
      <c r="C35" s="23">
        <f t="shared" si="1"/>
        <v>1</v>
      </c>
      <c r="D35" s="24" t="s">
        <v>736</v>
      </c>
      <c r="E35" s="25" t="s">
        <v>772</v>
      </c>
      <c r="F35" s="22">
        <v>6606238</v>
      </c>
      <c r="G35" s="22">
        <v>661152</v>
      </c>
      <c r="H35" s="26" t="s">
        <v>738</v>
      </c>
      <c r="J35" s="22" t="str">
        <f t="shared" si="3"/>
        <v xml:space="preserve">Oxundaån </v>
      </c>
      <c r="K35" s="22" t="s">
        <v>739</v>
      </c>
      <c r="L35" s="22">
        <v>0.5</v>
      </c>
      <c r="M35" s="22">
        <v>0.5</v>
      </c>
      <c r="O35" s="22">
        <v>0.4</v>
      </c>
      <c r="R35" s="22">
        <v>55.9</v>
      </c>
      <c r="T35" s="22">
        <v>2.48</v>
      </c>
      <c r="U35" s="22">
        <v>241</v>
      </c>
      <c r="V35" s="22">
        <f t="shared" si="2"/>
        <v>0.50272042761327984</v>
      </c>
      <c r="W35" s="22">
        <v>4.9000000000000002E-2</v>
      </c>
      <c r="X35" s="22">
        <v>48</v>
      </c>
      <c r="AB35" s="22">
        <v>882</v>
      </c>
      <c r="AC35" s="22">
        <v>7.39</v>
      </c>
      <c r="AE35" s="22">
        <v>4</v>
      </c>
      <c r="AG35" s="22">
        <v>8.6</v>
      </c>
      <c r="AI35" s="22">
        <v>56</v>
      </c>
      <c r="AJ35" s="22">
        <v>1516</v>
      </c>
      <c r="AK35" s="22">
        <v>60.300000000000004</v>
      </c>
      <c r="AL35" s="22">
        <v>0.23</v>
      </c>
      <c r="AM35" s="22">
        <v>6.7252000000000001</v>
      </c>
      <c r="AN35" s="22">
        <v>12.2936</v>
      </c>
      <c r="AO35" s="22">
        <v>54.451200000000007</v>
      </c>
      <c r="AP35" s="22">
        <v>33.928260000000002</v>
      </c>
      <c r="AQ35" s="22">
        <v>79.955199999999991</v>
      </c>
      <c r="AR35" s="22">
        <v>1.52</v>
      </c>
      <c r="AV35" s="28">
        <v>2.5999999999999999E-2</v>
      </c>
      <c r="AX35" s="28">
        <v>1.58</v>
      </c>
      <c r="AY35" s="28">
        <v>3.3</v>
      </c>
      <c r="BC35" s="28">
        <v>6.23</v>
      </c>
      <c r="BE35" s="28">
        <v>1.06</v>
      </c>
      <c r="BH35" s="28">
        <v>14</v>
      </c>
      <c r="BI35" s="27"/>
    </row>
    <row r="36" spans="1:74" s="22" customFormat="1" x14ac:dyDescent="0.2">
      <c r="B36" s="23">
        <f t="shared" si="0"/>
        <v>2007</v>
      </c>
      <c r="C36" s="23">
        <f t="shared" si="1"/>
        <v>1</v>
      </c>
      <c r="D36" s="24" t="s">
        <v>736</v>
      </c>
      <c r="E36" s="25" t="s">
        <v>773</v>
      </c>
      <c r="F36" s="22">
        <v>6606238</v>
      </c>
      <c r="G36" s="22">
        <v>661152</v>
      </c>
      <c r="H36" s="26" t="s">
        <v>738</v>
      </c>
      <c r="J36" s="22" t="str">
        <f t="shared" si="3"/>
        <v xml:space="preserve">Oxundaån </v>
      </c>
      <c r="K36" s="22" t="s">
        <v>739</v>
      </c>
      <c r="L36" s="22">
        <v>0.5</v>
      </c>
      <c r="M36" s="22">
        <v>0.5</v>
      </c>
      <c r="O36" s="22">
        <v>0</v>
      </c>
      <c r="R36" s="22">
        <v>49.7</v>
      </c>
      <c r="T36" s="22">
        <v>2.1560000000000001</v>
      </c>
      <c r="U36" s="22">
        <v>57</v>
      </c>
      <c r="V36" s="22">
        <f t="shared" si="2"/>
        <v>0.1660390317895046</v>
      </c>
      <c r="W36" s="22">
        <v>7.0999999999999994E-2</v>
      </c>
      <c r="X36" s="22">
        <v>46</v>
      </c>
      <c r="AB36" s="22">
        <v>1897</v>
      </c>
      <c r="AC36" s="22">
        <v>7.55</v>
      </c>
      <c r="AE36" s="22">
        <v>8.4</v>
      </c>
      <c r="AG36" s="22">
        <v>9</v>
      </c>
      <c r="AI36" s="22">
        <v>64</v>
      </c>
      <c r="AJ36" s="22">
        <v>2181</v>
      </c>
      <c r="AK36" s="22">
        <v>57.599999999999994</v>
      </c>
      <c r="AL36" s="22">
        <v>0.84</v>
      </c>
      <c r="AM36" s="22">
        <v>6.3733000000000004</v>
      </c>
      <c r="AN36" s="22">
        <v>10.914199999999999</v>
      </c>
      <c r="AO36" s="22">
        <v>39.384950000000003</v>
      </c>
      <c r="AP36" s="22">
        <v>27.000380000000003</v>
      </c>
      <c r="AQ36" s="22">
        <v>73.084049999999991</v>
      </c>
      <c r="AR36" s="22">
        <v>11.01</v>
      </c>
      <c r="AV36" s="28">
        <v>2.5000000000000001E-2</v>
      </c>
      <c r="AX36" s="28">
        <v>1.2</v>
      </c>
      <c r="AY36" s="28">
        <v>4.7</v>
      </c>
      <c r="BC36" s="28">
        <v>7.4</v>
      </c>
      <c r="BE36" s="28">
        <v>0.84</v>
      </c>
      <c r="BH36" s="28">
        <v>11</v>
      </c>
      <c r="BI36" s="27"/>
    </row>
    <row r="37" spans="1:74" s="22" customFormat="1" x14ac:dyDescent="0.2">
      <c r="B37" s="23">
        <f t="shared" si="0"/>
        <v>2008</v>
      </c>
      <c r="C37" s="23">
        <f t="shared" si="1"/>
        <v>1</v>
      </c>
      <c r="D37" s="24" t="s">
        <v>736</v>
      </c>
      <c r="E37" s="25" t="s">
        <v>774</v>
      </c>
      <c r="F37" s="22">
        <v>6606238</v>
      </c>
      <c r="G37" s="22">
        <v>661152</v>
      </c>
      <c r="H37" s="26" t="s">
        <v>738</v>
      </c>
      <c r="J37" s="22" t="str">
        <f t="shared" si="3"/>
        <v xml:space="preserve">Oxundaån </v>
      </c>
      <c r="K37" s="22" t="s">
        <v>739</v>
      </c>
      <c r="L37" s="22">
        <v>0.5</v>
      </c>
      <c r="M37" s="22">
        <v>0.5</v>
      </c>
      <c r="O37" s="22">
        <v>1.5</v>
      </c>
      <c r="R37" s="22">
        <v>48.9</v>
      </c>
      <c r="T37" s="22">
        <v>2.41</v>
      </c>
      <c r="U37" s="22">
        <v>68</v>
      </c>
      <c r="V37" s="22">
        <f t="shared" si="2"/>
        <v>0.24610470095466139</v>
      </c>
      <c r="W37" s="22">
        <v>4.2000000000000003E-2</v>
      </c>
      <c r="X37" s="22">
        <v>41</v>
      </c>
      <c r="AB37" s="22">
        <v>286</v>
      </c>
      <c r="AC37" s="22">
        <v>7.59</v>
      </c>
      <c r="AG37" s="22">
        <v>9.9</v>
      </c>
      <c r="AI37" s="22">
        <v>57</v>
      </c>
      <c r="AJ37" s="22">
        <v>954</v>
      </c>
      <c r="AK37" s="22">
        <v>53.2</v>
      </c>
      <c r="AM37" s="22">
        <v>5.6303999999999998</v>
      </c>
      <c r="AN37" s="22">
        <v>10.042999999999999</v>
      </c>
      <c r="AO37" s="22">
        <v>38.250550000000004</v>
      </c>
      <c r="AP37" s="22">
        <v>27.963860000000004</v>
      </c>
      <c r="AQ37" s="22">
        <v>54.104299999999995</v>
      </c>
      <c r="AR37" s="22">
        <v>2.62</v>
      </c>
      <c r="BI37" s="27"/>
    </row>
    <row r="38" spans="1:74" s="22" customFormat="1" x14ac:dyDescent="0.2">
      <c r="B38" s="23">
        <f t="shared" si="0"/>
        <v>2009</v>
      </c>
      <c r="C38" s="23">
        <f t="shared" si="1"/>
        <v>1</v>
      </c>
      <c r="D38" s="24" t="s">
        <v>736</v>
      </c>
      <c r="E38" s="25" t="s">
        <v>775</v>
      </c>
      <c r="F38" s="22">
        <v>6606238</v>
      </c>
      <c r="G38" s="22">
        <v>661152</v>
      </c>
      <c r="H38" s="26" t="s">
        <v>738</v>
      </c>
      <c r="J38" s="22" t="str">
        <f t="shared" si="3"/>
        <v xml:space="preserve">Oxundaån </v>
      </c>
      <c r="K38" s="22" t="s">
        <v>739</v>
      </c>
      <c r="L38" s="22">
        <v>0.5</v>
      </c>
      <c r="M38" s="22">
        <v>0.5</v>
      </c>
      <c r="O38" s="22">
        <v>1</v>
      </c>
      <c r="R38" s="22">
        <v>50.9</v>
      </c>
      <c r="T38" s="22">
        <v>2.27</v>
      </c>
      <c r="U38" s="22">
        <v>88</v>
      </c>
      <c r="V38" s="22">
        <f t="shared" si="2"/>
        <v>0.21158980293053875</v>
      </c>
      <c r="W38" s="22">
        <v>9.0999999999999998E-2</v>
      </c>
      <c r="X38" s="22">
        <v>42</v>
      </c>
      <c r="AB38" s="22">
        <v>1100</v>
      </c>
      <c r="AC38" s="22">
        <v>7.43</v>
      </c>
      <c r="AG38" s="22">
        <v>14</v>
      </c>
      <c r="AI38" s="22">
        <v>67</v>
      </c>
      <c r="AJ38" s="22">
        <v>1808</v>
      </c>
      <c r="AK38" s="22">
        <v>59.82</v>
      </c>
      <c r="AM38" s="22">
        <v>5.9823000000000004</v>
      </c>
      <c r="AN38" s="22">
        <v>12.0395</v>
      </c>
      <c r="AO38" s="22">
        <v>35.20185</v>
      </c>
      <c r="AP38" s="22">
        <v>26.082780000000003</v>
      </c>
      <c r="AQ38" s="22">
        <v>81.396699999999996</v>
      </c>
      <c r="BI38" s="27"/>
    </row>
    <row r="39" spans="1:74" s="22" customFormat="1" x14ac:dyDescent="0.2">
      <c r="B39" s="23">
        <f t="shared" si="0"/>
        <v>2010</v>
      </c>
      <c r="C39" s="23">
        <f t="shared" si="1"/>
        <v>1</v>
      </c>
      <c r="D39" s="24" t="s">
        <v>736</v>
      </c>
      <c r="E39" s="25" t="s">
        <v>776</v>
      </c>
      <c r="F39" s="22">
        <v>6606238</v>
      </c>
      <c r="G39" s="22">
        <v>661152</v>
      </c>
      <c r="H39" s="26" t="s">
        <v>738</v>
      </c>
      <c r="J39" s="22" t="str">
        <f t="shared" si="3"/>
        <v xml:space="preserve">Oxundaån </v>
      </c>
      <c r="K39" s="22" t="s">
        <v>739</v>
      </c>
      <c r="L39" s="22">
        <v>0.5</v>
      </c>
      <c r="M39" s="22">
        <v>0.5</v>
      </c>
      <c r="O39" s="22">
        <v>0</v>
      </c>
      <c r="R39" s="22">
        <v>52</v>
      </c>
      <c r="T39" s="22">
        <v>2.629</v>
      </c>
      <c r="U39" s="22">
        <v>87</v>
      </c>
      <c r="V39" s="22">
        <f t="shared" si="2"/>
        <v>0.25342799588924386</v>
      </c>
      <c r="W39" s="22">
        <v>4.4999999999999998E-2</v>
      </c>
      <c r="X39" s="22">
        <v>34</v>
      </c>
      <c r="Y39" s="22">
        <v>3</v>
      </c>
      <c r="AB39" s="22">
        <v>529</v>
      </c>
      <c r="AC39" s="22">
        <v>7.55</v>
      </c>
      <c r="AE39" s="22">
        <v>1.8</v>
      </c>
      <c r="AG39" s="22">
        <v>13.1</v>
      </c>
      <c r="AI39" s="22">
        <v>45</v>
      </c>
      <c r="AJ39" s="22">
        <v>1203</v>
      </c>
      <c r="AK39" s="22">
        <v>59.160000000000004</v>
      </c>
      <c r="AM39" s="22">
        <v>6.1387</v>
      </c>
      <c r="AN39" s="22">
        <v>11.507099999999999</v>
      </c>
      <c r="AO39" s="22">
        <v>39.24315</v>
      </c>
      <c r="AP39" s="22">
        <v>28.376780000000004</v>
      </c>
      <c r="AQ39" s="22">
        <v>72.459400000000002</v>
      </c>
      <c r="AR39" s="22">
        <v>3.24</v>
      </c>
      <c r="BI39" s="27"/>
    </row>
    <row r="40" spans="1:74" s="22" customFormat="1" x14ac:dyDescent="0.2">
      <c r="B40" s="23">
        <f t="shared" si="0"/>
        <v>2011</v>
      </c>
      <c r="C40" s="23">
        <f t="shared" si="1"/>
        <v>1</v>
      </c>
      <c r="D40" s="24" t="s">
        <v>736</v>
      </c>
      <c r="E40" s="25" t="s">
        <v>777</v>
      </c>
      <c r="F40" s="22">
        <v>6606238</v>
      </c>
      <c r="G40" s="22">
        <v>661152</v>
      </c>
      <c r="H40" s="26" t="s">
        <v>738</v>
      </c>
      <c r="J40" s="22" t="str">
        <f t="shared" si="3"/>
        <v xml:space="preserve">Oxundaån </v>
      </c>
      <c r="K40" s="22" t="s">
        <v>739</v>
      </c>
      <c r="L40" s="22">
        <v>0.5</v>
      </c>
      <c r="M40" s="22">
        <v>0.5</v>
      </c>
      <c r="O40" s="22">
        <v>1.5</v>
      </c>
      <c r="R40" s="22">
        <v>50.8</v>
      </c>
      <c r="T40" s="22">
        <v>2.5979999999999999</v>
      </c>
      <c r="U40" s="22">
        <v>75</v>
      </c>
      <c r="V40" s="22">
        <f t="shared" si="2"/>
        <v>0.19683648717488397</v>
      </c>
      <c r="W40" s="22">
        <v>5.0999999999999997E-2</v>
      </c>
      <c r="X40" s="22">
        <v>34</v>
      </c>
      <c r="Y40" s="22">
        <v>2.2999999999999998</v>
      </c>
      <c r="AB40" s="22">
        <v>551</v>
      </c>
      <c r="AC40" s="22">
        <v>7.45</v>
      </c>
      <c r="AE40" s="22">
        <v>1.2</v>
      </c>
      <c r="AG40" s="22">
        <v>11.7</v>
      </c>
      <c r="AI40" s="22">
        <v>47</v>
      </c>
      <c r="AJ40" s="22">
        <v>1245</v>
      </c>
      <c r="AK40" s="22">
        <v>60.339999999999996</v>
      </c>
      <c r="AL40" s="22">
        <v>0.19</v>
      </c>
      <c r="AM40" s="22">
        <v>6.0605000000000002</v>
      </c>
      <c r="AN40" s="22">
        <v>10.2608</v>
      </c>
      <c r="AO40" s="22">
        <v>41.582850000000008</v>
      </c>
      <c r="AP40" s="22">
        <v>28.7897</v>
      </c>
      <c r="AQ40" s="22">
        <v>65.011649999999989</v>
      </c>
      <c r="AR40" s="22">
        <v>2.41</v>
      </c>
      <c r="BI40" s="27"/>
    </row>
    <row r="41" spans="1:74" s="22" customFormat="1" x14ac:dyDescent="0.2">
      <c r="B41" s="23">
        <f t="shared" si="0"/>
        <v>2012</v>
      </c>
      <c r="C41" s="23">
        <f t="shared" si="1"/>
        <v>1</v>
      </c>
      <c r="D41" s="24" t="s">
        <v>736</v>
      </c>
      <c r="E41" s="25" t="s">
        <v>778</v>
      </c>
      <c r="F41" s="22">
        <v>6606238</v>
      </c>
      <c r="G41" s="22">
        <v>661152</v>
      </c>
      <c r="H41" s="26" t="s">
        <v>738</v>
      </c>
      <c r="J41" s="22" t="str">
        <f t="shared" si="3"/>
        <v xml:space="preserve">Oxundaån </v>
      </c>
      <c r="K41" s="22" t="s">
        <v>739</v>
      </c>
      <c r="L41" s="22">
        <v>0.5</v>
      </c>
      <c r="M41" s="22">
        <v>0.5</v>
      </c>
      <c r="O41" s="22">
        <v>1</v>
      </c>
      <c r="R41" s="22">
        <v>47.8</v>
      </c>
      <c r="T41" s="22">
        <v>2.2669999999999999</v>
      </c>
      <c r="U41" s="22">
        <v>57</v>
      </c>
      <c r="V41" s="22">
        <f t="shared" si="2"/>
        <v>0.16095494448856901</v>
      </c>
      <c r="W41" s="22">
        <v>6.4000000000000001E-2</v>
      </c>
      <c r="X41" s="22">
        <v>37</v>
      </c>
      <c r="Y41" s="22">
        <v>7.5</v>
      </c>
      <c r="AB41" s="22">
        <v>1207</v>
      </c>
      <c r="AC41" s="22">
        <v>7.5</v>
      </c>
      <c r="AE41" s="22">
        <v>5.0999999999999996</v>
      </c>
      <c r="AG41" s="22">
        <v>11.3</v>
      </c>
      <c r="AI41" s="22">
        <v>55</v>
      </c>
      <c r="AJ41" s="22">
        <v>1662</v>
      </c>
      <c r="AK41" s="22">
        <v>54.22</v>
      </c>
      <c r="AL41" s="22">
        <v>0.56000000000000005</v>
      </c>
      <c r="AM41" s="22">
        <v>5.6303999999999998</v>
      </c>
      <c r="AN41" s="22">
        <v>10.502799999999999</v>
      </c>
      <c r="AO41" s="22">
        <v>37.647900000000007</v>
      </c>
      <c r="AP41" s="22">
        <v>26.059839999999998</v>
      </c>
      <c r="AQ41" s="22">
        <v>68.759550000000004</v>
      </c>
      <c r="AR41" s="22">
        <v>4.5599999999999996</v>
      </c>
      <c r="BI41" s="27"/>
    </row>
    <row r="42" spans="1:74" s="22" customFormat="1" x14ac:dyDescent="0.2">
      <c r="B42" s="23">
        <f t="shared" si="0"/>
        <v>2013</v>
      </c>
      <c r="C42" s="23">
        <f t="shared" si="1"/>
        <v>1</v>
      </c>
      <c r="D42" s="24" t="s">
        <v>736</v>
      </c>
      <c r="E42" s="25" t="s">
        <v>779</v>
      </c>
      <c r="F42" s="22">
        <v>6606238</v>
      </c>
      <c r="G42" s="22">
        <v>661152</v>
      </c>
      <c r="H42" s="26" t="s">
        <v>738</v>
      </c>
      <c r="J42" s="22" t="str">
        <f t="shared" si="3"/>
        <v xml:space="preserve">Oxundaån </v>
      </c>
      <c r="K42" s="22" t="s">
        <v>739</v>
      </c>
      <c r="L42" s="22">
        <v>0.5</v>
      </c>
      <c r="M42" s="22">
        <v>0.5</v>
      </c>
      <c r="O42" s="22">
        <v>0.4</v>
      </c>
      <c r="R42" s="22">
        <v>42.42</v>
      </c>
      <c r="T42" s="22">
        <v>2.4159999999999999</v>
      </c>
      <c r="U42" s="22">
        <v>90</v>
      </c>
      <c r="V42" s="22">
        <f t="shared" si="2"/>
        <v>0.15265871235186809</v>
      </c>
      <c r="W42" s="22">
        <v>0.129</v>
      </c>
      <c r="X42" s="22">
        <v>60</v>
      </c>
      <c r="Y42" s="22">
        <v>19</v>
      </c>
      <c r="AB42" s="22">
        <v>1387</v>
      </c>
      <c r="AC42" s="22">
        <v>7.3</v>
      </c>
      <c r="AE42" s="22">
        <v>9.3000000000000007</v>
      </c>
      <c r="AG42" s="22">
        <v>13.9</v>
      </c>
      <c r="AI42" s="22">
        <v>77</v>
      </c>
      <c r="AJ42" s="22">
        <v>1878</v>
      </c>
      <c r="AK42" s="22">
        <v>47.9</v>
      </c>
      <c r="AM42" s="22">
        <v>5.0790899999999999</v>
      </c>
      <c r="AN42" s="22">
        <v>7.8287000000000004</v>
      </c>
      <c r="AO42" s="22">
        <v>32.543100000000003</v>
      </c>
      <c r="AP42" s="22">
        <v>22.481200000000001</v>
      </c>
      <c r="AQ42" s="22">
        <v>43.389150000000001</v>
      </c>
      <c r="AR42" s="22">
        <v>6.45</v>
      </c>
      <c r="BI42" s="27"/>
      <c r="BV42" s="22">
        <v>0.27</v>
      </c>
    </row>
    <row r="43" spans="1:74" s="22" customFormat="1" x14ac:dyDescent="0.2">
      <c r="A43" s="22">
        <v>20661</v>
      </c>
      <c r="B43" s="23">
        <f t="shared" si="0"/>
        <v>2013</v>
      </c>
      <c r="C43" s="23">
        <f t="shared" si="1"/>
        <v>1</v>
      </c>
      <c r="D43" s="24" t="s">
        <v>736</v>
      </c>
      <c r="E43" s="25">
        <v>41296</v>
      </c>
      <c r="F43" s="22">
        <v>6600935</v>
      </c>
      <c r="G43" s="22">
        <v>1626764</v>
      </c>
      <c r="H43" s="22" t="s">
        <v>94</v>
      </c>
      <c r="I43" s="22" t="s">
        <v>780</v>
      </c>
      <c r="J43" s="22" t="str">
        <f t="shared" si="3"/>
        <v>Vallentunasjön Va2</v>
      </c>
      <c r="K43" s="22" t="s">
        <v>739</v>
      </c>
      <c r="L43" s="22">
        <v>0.5</v>
      </c>
      <c r="M43" s="22">
        <v>0.5</v>
      </c>
      <c r="N43" s="22">
        <v>2.6</v>
      </c>
      <c r="O43" s="22">
        <v>0.7</v>
      </c>
      <c r="P43" s="22">
        <v>11.1</v>
      </c>
      <c r="Q43" s="22">
        <v>78</v>
      </c>
      <c r="BI43" s="27"/>
    </row>
    <row r="44" spans="1:74" s="22" customFormat="1" x14ac:dyDescent="0.2">
      <c r="A44" s="22">
        <v>20662</v>
      </c>
      <c r="B44" s="23">
        <f t="shared" si="0"/>
        <v>2013</v>
      </c>
      <c r="C44" s="23">
        <f t="shared" si="1"/>
        <v>1</v>
      </c>
      <c r="D44" s="24" t="s">
        <v>736</v>
      </c>
      <c r="E44" s="25">
        <v>41296</v>
      </c>
      <c r="F44" s="22">
        <v>6600935</v>
      </c>
      <c r="G44" s="22">
        <v>1626764</v>
      </c>
      <c r="H44" s="22" t="s">
        <v>94</v>
      </c>
      <c r="I44" s="22" t="s">
        <v>780</v>
      </c>
      <c r="J44" s="22" t="str">
        <f t="shared" si="3"/>
        <v>Vallentunasjön Va2</v>
      </c>
      <c r="K44" s="22" t="s">
        <v>781</v>
      </c>
      <c r="L44" s="22">
        <v>1</v>
      </c>
      <c r="M44" s="22">
        <v>1</v>
      </c>
      <c r="O44" s="22">
        <v>1.2</v>
      </c>
      <c r="P44" s="22">
        <v>10</v>
      </c>
      <c r="Q44" s="22">
        <v>71</v>
      </c>
      <c r="BI44" s="27"/>
    </row>
    <row r="45" spans="1:74" s="22" customFormat="1" x14ac:dyDescent="0.2">
      <c r="A45" s="22">
        <v>20663</v>
      </c>
      <c r="B45" s="23">
        <f t="shared" si="0"/>
        <v>2013</v>
      </c>
      <c r="C45" s="23">
        <f t="shared" si="1"/>
        <v>1</v>
      </c>
      <c r="D45" s="24" t="s">
        <v>736</v>
      </c>
      <c r="E45" s="25">
        <v>41296</v>
      </c>
      <c r="F45" s="22">
        <v>6600935</v>
      </c>
      <c r="G45" s="22">
        <v>1626764</v>
      </c>
      <c r="H45" s="22" t="s">
        <v>94</v>
      </c>
      <c r="I45" s="22" t="s">
        <v>780</v>
      </c>
      <c r="J45" s="22" t="str">
        <f t="shared" si="3"/>
        <v>Vallentunasjön Va2</v>
      </c>
      <c r="K45" s="22" t="s">
        <v>782</v>
      </c>
      <c r="L45" s="22">
        <v>2</v>
      </c>
      <c r="M45" s="22">
        <v>2</v>
      </c>
      <c r="O45" s="22">
        <v>2.2999999999999998</v>
      </c>
      <c r="P45" s="22">
        <v>4.8</v>
      </c>
      <c r="Q45" s="22">
        <v>35</v>
      </c>
      <c r="BI45" s="27"/>
    </row>
    <row r="46" spans="1:74" s="22" customFormat="1" x14ac:dyDescent="0.2">
      <c r="A46" s="22">
        <v>20664</v>
      </c>
      <c r="B46" s="23">
        <f t="shared" si="0"/>
        <v>2013</v>
      </c>
      <c r="C46" s="23">
        <f t="shared" si="1"/>
        <v>1</v>
      </c>
      <c r="D46" s="24" t="s">
        <v>736</v>
      </c>
      <c r="E46" s="25">
        <v>41296</v>
      </c>
      <c r="F46" s="22">
        <v>6600935</v>
      </c>
      <c r="G46" s="22">
        <v>1626764</v>
      </c>
      <c r="H46" s="22" t="s">
        <v>94</v>
      </c>
      <c r="I46" s="22" t="s">
        <v>780</v>
      </c>
      <c r="J46" s="22" t="str">
        <f t="shared" si="3"/>
        <v>Vallentunasjön Va2</v>
      </c>
      <c r="K46" s="22" t="s">
        <v>783</v>
      </c>
      <c r="L46" s="22">
        <v>3</v>
      </c>
      <c r="M46" s="22">
        <v>3</v>
      </c>
      <c r="O46" s="22">
        <v>3.4</v>
      </c>
      <c r="P46" s="22">
        <v>0.5</v>
      </c>
      <c r="Q46" s="22">
        <v>3</v>
      </c>
      <c r="BI46" s="27"/>
    </row>
    <row r="47" spans="1:74" s="22" customFormat="1" x14ac:dyDescent="0.2">
      <c r="A47" s="22">
        <v>20665</v>
      </c>
      <c r="B47" s="23">
        <f t="shared" si="0"/>
        <v>2013</v>
      </c>
      <c r="C47" s="23">
        <f t="shared" si="1"/>
        <v>1</v>
      </c>
      <c r="D47" s="24" t="s">
        <v>736</v>
      </c>
      <c r="E47" s="25">
        <v>41296</v>
      </c>
      <c r="F47" s="22">
        <v>6600935</v>
      </c>
      <c r="G47" s="22">
        <v>1626764</v>
      </c>
      <c r="H47" s="22" t="s">
        <v>94</v>
      </c>
      <c r="I47" s="22" t="s">
        <v>780</v>
      </c>
      <c r="J47" s="22" t="str">
        <f t="shared" si="3"/>
        <v>Vallentunasjön Va2</v>
      </c>
      <c r="K47" s="22" t="s">
        <v>784</v>
      </c>
      <c r="L47" s="22">
        <v>4</v>
      </c>
      <c r="M47" s="22">
        <v>4</v>
      </c>
      <c r="O47" s="22">
        <v>3.8</v>
      </c>
      <c r="P47" s="22">
        <v>0.9</v>
      </c>
      <c r="Q47" s="22">
        <v>7</v>
      </c>
      <c r="BI47" s="27"/>
    </row>
    <row r="48" spans="1:74" s="22" customFormat="1" x14ac:dyDescent="0.2">
      <c r="A48" s="22">
        <v>20666</v>
      </c>
      <c r="B48" s="23">
        <f t="shared" si="0"/>
        <v>2013</v>
      </c>
      <c r="C48" s="23">
        <f t="shared" si="1"/>
        <v>1</v>
      </c>
      <c r="D48" s="24" t="s">
        <v>736</v>
      </c>
      <c r="E48" s="25">
        <v>41296</v>
      </c>
      <c r="F48" s="22">
        <v>6600935</v>
      </c>
      <c r="G48" s="22">
        <v>1626764</v>
      </c>
      <c r="H48" s="22" t="s">
        <v>94</v>
      </c>
      <c r="I48" s="22" t="s">
        <v>780</v>
      </c>
      <c r="J48" s="22" t="str">
        <f t="shared" si="3"/>
        <v>Vallentunasjön Va2</v>
      </c>
      <c r="K48" s="22" t="s">
        <v>785</v>
      </c>
      <c r="L48" s="22">
        <v>4</v>
      </c>
      <c r="M48" s="22">
        <v>4</v>
      </c>
      <c r="O48" s="22">
        <v>4.0999999999999996</v>
      </c>
      <c r="P48" s="22">
        <v>0.5</v>
      </c>
      <c r="Q48" s="22">
        <v>4</v>
      </c>
      <c r="BI48" s="27"/>
    </row>
    <row r="49" spans="1:61" s="22" customFormat="1" x14ac:dyDescent="0.2">
      <c r="A49" s="22">
        <v>20667</v>
      </c>
      <c r="B49" s="23">
        <f t="shared" si="0"/>
        <v>2013</v>
      </c>
      <c r="C49" s="23">
        <f t="shared" si="1"/>
        <v>1</v>
      </c>
      <c r="D49" s="24" t="s">
        <v>736</v>
      </c>
      <c r="E49" s="25">
        <v>41296</v>
      </c>
      <c r="H49" s="22" t="s">
        <v>94</v>
      </c>
      <c r="I49" s="22" t="s">
        <v>786</v>
      </c>
      <c r="J49" s="22" t="str">
        <f t="shared" si="3"/>
        <v>Vallentunasjön Blandprov</v>
      </c>
      <c r="K49" s="22" t="s">
        <v>739</v>
      </c>
      <c r="L49" s="22">
        <v>4</v>
      </c>
      <c r="M49" s="22">
        <v>0</v>
      </c>
      <c r="U49" s="22">
        <v>546</v>
      </c>
      <c r="X49" s="22">
        <v>13.48</v>
      </c>
      <c r="Z49" s="22">
        <v>2.92788</v>
      </c>
      <c r="AB49" s="22">
        <v>201.74600000000001</v>
      </c>
      <c r="AE49" s="22">
        <v>4.80000000000007</v>
      </c>
      <c r="AI49" s="22">
        <v>36.86</v>
      </c>
      <c r="AJ49" s="22">
        <v>1530.99</v>
      </c>
      <c r="BI49" s="27"/>
    </row>
    <row r="50" spans="1:61" s="22" customFormat="1" x14ac:dyDescent="0.2">
      <c r="B50" s="23">
        <f t="shared" si="0"/>
        <v>2014</v>
      </c>
      <c r="C50" s="23">
        <f t="shared" si="1"/>
        <v>1</v>
      </c>
      <c r="D50" s="24" t="s">
        <v>736</v>
      </c>
      <c r="E50" s="25" t="s">
        <v>787</v>
      </c>
      <c r="F50" s="22">
        <v>6606238</v>
      </c>
      <c r="G50" s="22">
        <v>661152</v>
      </c>
      <c r="H50" s="26" t="s">
        <v>738</v>
      </c>
      <c r="J50" s="22" t="str">
        <f t="shared" si="3"/>
        <v xml:space="preserve">Oxundaån </v>
      </c>
      <c r="K50" s="22" t="s">
        <v>739</v>
      </c>
      <c r="L50" s="22">
        <v>0.5</v>
      </c>
      <c r="M50" s="22">
        <v>0.5</v>
      </c>
      <c r="O50" s="22">
        <v>0.2</v>
      </c>
      <c r="R50" s="22">
        <v>47.2</v>
      </c>
      <c r="T50" s="22">
        <v>2.4630000000000001</v>
      </c>
      <c r="U50" s="22">
        <v>75</v>
      </c>
      <c r="V50" s="22">
        <f t="shared" ref="V50" si="4">U50 * (1/((10^((0.0901821 + (2729.92 /(273.15 + O50)))-AC50)+1)))</f>
        <v>0.32071172128982378</v>
      </c>
      <c r="W50" s="22">
        <v>5.0999999999999997E-2</v>
      </c>
      <c r="X50" s="22">
        <v>47</v>
      </c>
      <c r="Y50" s="22">
        <v>5.6</v>
      </c>
      <c r="AB50" s="22">
        <v>592</v>
      </c>
      <c r="AC50" s="22">
        <v>7.71</v>
      </c>
      <c r="AG50" s="22">
        <v>10.3</v>
      </c>
      <c r="AI50" s="22">
        <v>64</v>
      </c>
      <c r="AJ50" s="22">
        <v>1120</v>
      </c>
      <c r="AK50" s="22">
        <v>52.199999999999996</v>
      </c>
      <c r="AM50" s="22">
        <v>5.3567000000000009</v>
      </c>
      <c r="AN50" s="22">
        <v>9.0266000000000002</v>
      </c>
      <c r="AO50" s="22">
        <v>39.668550000000003</v>
      </c>
      <c r="AP50" s="22">
        <v>27.757400000000001</v>
      </c>
      <c r="AQ50" s="22">
        <v>46.368249999999996</v>
      </c>
      <c r="AR50" s="22">
        <v>3.47</v>
      </c>
      <c r="BI50" s="27"/>
    </row>
    <row r="51" spans="1:61" s="22" customFormat="1" x14ac:dyDescent="0.2">
      <c r="A51" s="22">
        <v>27577</v>
      </c>
      <c r="B51" s="23">
        <f t="shared" si="0"/>
        <v>2014</v>
      </c>
      <c r="C51" s="23">
        <f t="shared" si="1"/>
        <v>1</v>
      </c>
      <c r="D51" s="24" t="s">
        <v>736</v>
      </c>
      <c r="E51" s="25">
        <v>41662</v>
      </c>
      <c r="F51" s="22">
        <v>6600935</v>
      </c>
      <c r="G51" s="22">
        <v>1626764</v>
      </c>
      <c r="H51" s="22" t="s">
        <v>94</v>
      </c>
      <c r="I51" s="22" t="s">
        <v>780</v>
      </c>
      <c r="J51" s="22" t="str">
        <f t="shared" si="3"/>
        <v>Vallentunasjön Va2</v>
      </c>
      <c r="K51" s="22" t="s">
        <v>739</v>
      </c>
      <c r="L51" s="22">
        <v>0.5</v>
      </c>
      <c r="M51" s="22">
        <v>0.5</v>
      </c>
      <c r="N51" s="22">
        <v>1.4</v>
      </c>
      <c r="O51" s="22">
        <v>0.2</v>
      </c>
      <c r="P51" s="22">
        <v>14.2</v>
      </c>
      <c r="Q51" s="22">
        <v>96</v>
      </c>
      <c r="BI51" s="27"/>
    </row>
    <row r="52" spans="1:61" s="22" customFormat="1" x14ac:dyDescent="0.2">
      <c r="A52" s="22">
        <v>27578</v>
      </c>
      <c r="B52" s="23">
        <f t="shared" si="0"/>
        <v>2014</v>
      </c>
      <c r="C52" s="23">
        <f t="shared" si="1"/>
        <v>1</v>
      </c>
      <c r="D52" s="24" t="s">
        <v>736</v>
      </c>
      <c r="E52" s="25">
        <v>41662</v>
      </c>
      <c r="F52" s="22">
        <v>6600935</v>
      </c>
      <c r="G52" s="22">
        <v>1626764</v>
      </c>
      <c r="H52" s="22" t="s">
        <v>94</v>
      </c>
      <c r="I52" s="22" t="s">
        <v>780</v>
      </c>
      <c r="J52" s="22" t="str">
        <f t="shared" si="3"/>
        <v>Vallentunasjön Va2</v>
      </c>
      <c r="K52" s="22" t="s">
        <v>781</v>
      </c>
      <c r="L52" s="22">
        <v>1</v>
      </c>
      <c r="M52" s="22">
        <v>1</v>
      </c>
      <c r="O52" s="22">
        <v>0.3</v>
      </c>
      <c r="P52" s="22">
        <v>13.9</v>
      </c>
      <c r="Q52" s="22">
        <v>95</v>
      </c>
      <c r="BI52" s="27"/>
    </row>
    <row r="53" spans="1:61" s="22" customFormat="1" x14ac:dyDescent="0.2">
      <c r="A53" s="22">
        <v>27579</v>
      </c>
      <c r="B53" s="23">
        <f t="shared" si="0"/>
        <v>2014</v>
      </c>
      <c r="C53" s="23">
        <f t="shared" si="1"/>
        <v>1</v>
      </c>
      <c r="D53" s="24" t="s">
        <v>736</v>
      </c>
      <c r="E53" s="25">
        <v>41662</v>
      </c>
      <c r="F53" s="22">
        <v>6600935</v>
      </c>
      <c r="G53" s="22">
        <v>1626764</v>
      </c>
      <c r="H53" s="22" t="s">
        <v>94</v>
      </c>
      <c r="I53" s="22" t="s">
        <v>780</v>
      </c>
      <c r="J53" s="22" t="str">
        <f t="shared" si="3"/>
        <v>Vallentunasjön Va2</v>
      </c>
      <c r="K53" s="22" t="s">
        <v>782</v>
      </c>
      <c r="L53" s="22">
        <v>2</v>
      </c>
      <c r="M53" s="22">
        <v>2</v>
      </c>
      <c r="O53" s="22">
        <v>0.5</v>
      </c>
      <c r="P53" s="22">
        <v>13.3</v>
      </c>
      <c r="Q53" s="22">
        <v>91</v>
      </c>
      <c r="BI53" s="27"/>
    </row>
    <row r="54" spans="1:61" s="22" customFormat="1" x14ac:dyDescent="0.2">
      <c r="A54" s="22">
        <v>27580</v>
      </c>
      <c r="B54" s="23">
        <f t="shared" si="0"/>
        <v>2014</v>
      </c>
      <c r="C54" s="23">
        <f t="shared" si="1"/>
        <v>1</v>
      </c>
      <c r="D54" s="24" t="s">
        <v>736</v>
      </c>
      <c r="E54" s="25">
        <v>41662</v>
      </c>
      <c r="F54" s="22">
        <v>6600935</v>
      </c>
      <c r="G54" s="22">
        <v>1626764</v>
      </c>
      <c r="H54" s="22" t="s">
        <v>94</v>
      </c>
      <c r="I54" s="22" t="s">
        <v>780</v>
      </c>
      <c r="J54" s="22" t="str">
        <f t="shared" si="3"/>
        <v>Vallentunasjön Va2</v>
      </c>
      <c r="K54" s="22" t="s">
        <v>783</v>
      </c>
      <c r="L54" s="22">
        <v>3</v>
      </c>
      <c r="M54" s="22">
        <v>3</v>
      </c>
      <c r="O54" s="22">
        <v>1.1000000000000001</v>
      </c>
      <c r="P54" s="22">
        <v>10.7</v>
      </c>
      <c r="Q54" s="22">
        <v>75</v>
      </c>
      <c r="BI54" s="27"/>
    </row>
    <row r="55" spans="1:61" s="22" customFormat="1" x14ac:dyDescent="0.2">
      <c r="A55" s="22">
        <v>27581</v>
      </c>
      <c r="B55" s="23">
        <f t="shared" si="0"/>
        <v>2014</v>
      </c>
      <c r="C55" s="23">
        <f t="shared" si="1"/>
        <v>1</v>
      </c>
      <c r="D55" s="24" t="s">
        <v>736</v>
      </c>
      <c r="E55" s="25">
        <v>41662</v>
      </c>
      <c r="F55" s="22">
        <v>6600935</v>
      </c>
      <c r="G55" s="22">
        <v>1626764</v>
      </c>
      <c r="H55" s="22" t="s">
        <v>94</v>
      </c>
      <c r="I55" s="22" t="s">
        <v>780</v>
      </c>
      <c r="J55" s="22" t="str">
        <f t="shared" si="3"/>
        <v>Vallentunasjön Va2</v>
      </c>
      <c r="K55" s="22" t="s">
        <v>784</v>
      </c>
      <c r="L55" s="22">
        <v>4</v>
      </c>
      <c r="M55" s="22">
        <v>4</v>
      </c>
      <c r="O55" s="22">
        <v>1.9</v>
      </c>
      <c r="P55" s="22">
        <v>6.6</v>
      </c>
      <c r="Q55" s="22">
        <v>47</v>
      </c>
      <c r="BI55" s="27"/>
    </row>
    <row r="56" spans="1:61" s="22" customFormat="1" x14ac:dyDescent="0.2">
      <c r="A56" s="22">
        <v>27582</v>
      </c>
      <c r="B56" s="23">
        <f t="shared" si="0"/>
        <v>2014</v>
      </c>
      <c r="C56" s="23">
        <f t="shared" si="1"/>
        <v>1</v>
      </c>
      <c r="D56" s="24" t="s">
        <v>736</v>
      </c>
      <c r="E56" s="25">
        <v>41662</v>
      </c>
      <c r="F56" s="22">
        <v>6600935</v>
      </c>
      <c r="G56" s="22">
        <v>1626764</v>
      </c>
      <c r="H56" s="22" t="s">
        <v>94</v>
      </c>
      <c r="I56" s="22" t="s">
        <v>780</v>
      </c>
      <c r="J56" s="22" t="str">
        <f t="shared" si="3"/>
        <v>Vallentunasjön Va2</v>
      </c>
      <c r="K56" s="22" t="s">
        <v>785</v>
      </c>
      <c r="L56" s="22">
        <v>4.5</v>
      </c>
      <c r="M56" s="22">
        <v>4.5</v>
      </c>
      <c r="O56" s="22">
        <v>2.2999999999999998</v>
      </c>
      <c r="P56" s="22">
        <v>2.7</v>
      </c>
      <c r="Q56" s="22">
        <v>20</v>
      </c>
      <c r="BI56" s="27"/>
    </row>
    <row r="57" spans="1:61" s="22" customFormat="1" x14ac:dyDescent="0.2">
      <c r="A57" s="22">
        <v>27583</v>
      </c>
      <c r="B57" s="23">
        <f t="shared" si="0"/>
        <v>2014</v>
      </c>
      <c r="C57" s="23">
        <f t="shared" si="1"/>
        <v>1</v>
      </c>
      <c r="D57" s="24" t="s">
        <v>736</v>
      </c>
      <c r="E57" s="25">
        <v>41662</v>
      </c>
      <c r="H57" s="22" t="s">
        <v>94</v>
      </c>
      <c r="I57" s="22" t="s">
        <v>786</v>
      </c>
      <c r="J57" s="22" t="str">
        <f t="shared" si="3"/>
        <v>Vallentunasjön Blandprov</v>
      </c>
      <c r="K57" s="22" t="s">
        <v>739</v>
      </c>
      <c r="L57" s="22">
        <v>4</v>
      </c>
      <c r="M57" s="22">
        <v>0</v>
      </c>
      <c r="U57" s="22">
        <v>362.32310000000001</v>
      </c>
      <c r="X57" s="22">
        <v>2.95</v>
      </c>
      <c r="Z57" s="22">
        <v>25.608710833333301</v>
      </c>
      <c r="AB57" s="22">
        <v>188.56</v>
      </c>
      <c r="AE57" s="22">
        <v>8.9999999999999609</v>
      </c>
      <c r="AI57" s="22">
        <v>37.56</v>
      </c>
      <c r="AJ57" s="22">
        <v>1394.87</v>
      </c>
      <c r="BI57" s="27"/>
    </row>
    <row r="58" spans="1:61" s="22" customFormat="1" x14ac:dyDescent="0.2">
      <c r="B58" s="23">
        <f t="shared" si="0"/>
        <v>2015</v>
      </c>
      <c r="C58" s="23">
        <f t="shared" si="1"/>
        <v>1</v>
      </c>
      <c r="D58" s="24" t="s">
        <v>736</v>
      </c>
      <c r="E58" s="25" t="s">
        <v>788</v>
      </c>
      <c r="F58" s="22">
        <v>6606238</v>
      </c>
      <c r="G58" s="22">
        <v>661152</v>
      </c>
      <c r="H58" s="26" t="s">
        <v>738</v>
      </c>
      <c r="J58" s="22" t="str">
        <f t="shared" si="3"/>
        <v xml:space="preserve">Oxundaån </v>
      </c>
      <c r="K58" s="22" t="s">
        <v>739</v>
      </c>
      <c r="L58" s="22">
        <v>0.2</v>
      </c>
      <c r="M58" s="22">
        <v>0.2</v>
      </c>
      <c r="O58" s="22">
        <v>0.5</v>
      </c>
      <c r="R58" s="22">
        <v>53.7</v>
      </c>
      <c r="T58" s="22">
        <v>2.6059999999999999</v>
      </c>
      <c r="U58" s="22">
        <v>42</v>
      </c>
      <c r="V58" s="22">
        <f t="shared" ref="V58" si="5">U58 * (1/((10^((0.0901821 + (2729.92 /(273.15 + O58)))-AC58)+1)))</f>
        <v>0.16802410544862437</v>
      </c>
      <c r="W58" s="22">
        <v>5.0999999999999997E-2</v>
      </c>
      <c r="X58" s="22">
        <v>39</v>
      </c>
      <c r="Y58" s="22">
        <v>2.7</v>
      </c>
      <c r="AB58" s="22">
        <v>673</v>
      </c>
      <c r="AC58" s="22">
        <v>7.67</v>
      </c>
      <c r="AG58" s="22">
        <v>11.2</v>
      </c>
      <c r="AI58" s="22">
        <v>51.7</v>
      </c>
      <c r="AJ58" s="22">
        <v>1260</v>
      </c>
      <c r="AK58" s="22">
        <v>58.6</v>
      </c>
      <c r="AM58" s="22">
        <v>6.0213999999999999</v>
      </c>
      <c r="AN58" s="22">
        <v>10.3818</v>
      </c>
      <c r="AO58" s="22">
        <v>41.511950000000006</v>
      </c>
      <c r="AP58" s="22">
        <v>29.133800000000001</v>
      </c>
      <c r="AQ58" s="22">
        <v>62.849399999999996</v>
      </c>
      <c r="AR58" s="22">
        <v>3.9</v>
      </c>
      <c r="BI58" s="27"/>
    </row>
    <row r="59" spans="1:61" s="22" customFormat="1" x14ac:dyDescent="0.2">
      <c r="A59" s="22">
        <v>37074</v>
      </c>
      <c r="B59" s="23">
        <f t="shared" si="0"/>
        <v>2015</v>
      </c>
      <c r="C59" s="23">
        <f t="shared" si="1"/>
        <v>1</v>
      </c>
      <c r="D59" s="24" t="s">
        <v>736</v>
      </c>
      <c r="E59" s="25">
        <v>42024</v>
      </c>
      <c r="F59" s="22">
        <v>6600935</v>
      </c>
      <c r="G59" s="22">
        <v>1626764</v>
      </c>
      <c r="H59" s="22" t="s">
        <v>94</v>
      </c>
      <c r="I59" s="22" t="s">
        <v>780</v>
      </c>
      <c r="J59" s="22" t="str">
        <f t="shared" si="3"/>
        <v>Vallentunasjön Va2</v>
      </c>
      <c r="K59" s="22" t="s">
        <v>739</v>
      </c>
      <c r="L59" s="22">
        <v>0.5</v>
      </c>
      <c r="M59" s="22">
        <v>0.5</v>
      </c>
      <c r="N59" s="22">
        <v>1.9</v>
      </c>
      <c r="O59" s="22">
        <v>0.5</v>
      </c>
      <c r="P59" s="22">
        <v>15</v>
      </c>
      <c r="Q59" s="22">
        <v>105</v>
      </c>
      <c r="BI59" s="27"/>
    </row>
    <row r="60" spans="1:61" s="22" customFormat="1" x14ac:dyDescent="0.2">
      <c r="A60" s="22">
        <v>37075</v>
      </c>
      <c r="B60" s="23">
        <f t="shared" si="0"/>
        <v>2015</v>
      </c>
      <c r="C60" s="23">
        <f t="shared" si="1"/>
        <v>1</v>
      </c>
      <c r="D60" s="24" t="s">
        <v>736</v>
      </c>
      <c r="E60" s="25">
        <v>42024</v>
      </c>
      <c r="F60" s="22">
        <v>6600935</v>
      </c>
      <c r="G60" s="22">
        <v>1626764</v>
      </c>
      <c r="H60" s="22" t="s">
        <v>94</v>
      </c>
      <c r="I60" s="22" t="s">
        <v>780</v>
      </c>
      <c r="J60" s="22" t="str">
        <f t="shared" si="3"/>
        <v>Vallentunasjön Va2</v>
      </c>
      <c r="K60" s="22" t="s">
        <v>781</v>
      </c>
      <c r="L60" s="22">
        <v>1</v>
      </c>
      <c r="M60" s="22">
        <v>1</v>
      </c>
      <c r="O60" s="22">
        <v>1.3</v>
      </c>
      <c r="P60" s="22">
        <v>15</v>
      </c>
      <c r="Q60" s="22">
        <v>106</v>
      </c>
      <c r="BI60" s="27"/>
    </row>
    <row r="61" spans="1:61" s="22" customFormat="1" x14ac:dyDescent="0.2">
      <c r="A61" s="22">
        <v>37076</v>
      </c>
      <c r="B61" s="23">
        <f t="shared" si="0"/>
        <v>2015</v>
      </c>
      <c r="C61" s="23">
        <f t="shared" si="1"/>
        <v>1</v>
      </c>
      <c r="D61" s="24" t="s">
        <v>736</v>
      </c>
      <c r="E61" s="25">
        <v>42024</v>
      </c>
      <c r="F61" s="22">
        <v>6600935</v>
      </c>
      <c r="G61" s="22">
        <v>1626764</v>
      </c>
      <c r="H61" s="22" t="s">
        <v>94</v>
      </c>
      <c r="I61" s="22" t="s">
        <v>780</v>
      </c>
      <c r="J61" s="22" t="str">
        <f t="shared" si="3"/>
        <v>Vallentunasjön Va2</v>
      </c>
      <c r="K61" s="22" t="s">
        <v>782</v>
      </c>
      <c r="L61" s="22">
        <v>2</v>
      </c>
      <c r="M61" s="22">
        <v>2</v>
      </c>
      <c r="O61" s="22">
        <v>1.8</v>
      </c>
      <c r="P61" s="22">
        <v>10.6</v>
      </c>
      <c r="Q61" s="22">
        <v>75</v>
      </c>
      <c r="BI61" s="27"/>
    </row>
    <row r="62" spans="1:61" s="22" customFormat="1" x14ac:dyDescent="0.2">
      <c r="A62" s="22">
        <v>37077</v>
      </c>
      <c r="B62" s="23">
        <f t="shared" si="0"/>
        <v>2015</v>
      </c>
      <c r="C62" s="23">
        <f t="shared" si="1"/>
        <v>1</v>
      </c>
      <c r="D62" s="24" t="s">
        <v>736</v>
      </c>
      <c r="E62" s="25">
        <v>42024</v>
      </c>
      <c r="F62" s="22">
        <v>6600935</v>
      </c>
      <c r="G62" s="22">
        <v>1626764</v>
      </c>
      <c r="H62" s="22" t="s">
        <v>94</v>
      </c>
      <c r="I62" s="22" t="s">
        <v>780</v>
      </c>
      <c r="J62" s="22" t="str">
        <f t="shared" si="3"/>
        <v>Vallentunasjön Va2</v>
      </c>
      <c r="K62" s="22" t="s">
        <v>783</v>
      </c>
      <c r="L62" s="22">
        <v>3</v>
      </c>
      <c r="M62" s="22">
        <v>3</v>
      </c>
      <c r="O62" s="22">
        <v>2.5</v>
      </c>
      <c r="P62" s="22">
        <v>3.6</v>
      </c>
      <c r="Q62" s="22">
        <v>26</v>
      </c>
      <c r="BI62" s="27"/>
    </row>
    <row r="63" spans="1:61" s="22" customFormat="1" x14ac:dyDescent="0.2">
      <c r="A63" s="22">
        <v>37078</v>
      </c>
      <c r="B63" s="23">
        <f t="shared" si="0"/>
        <v>2015</v>
      </c>
      <c r="C63" s="23">
        <f t="shared" si="1"/>
        <v>1</v>
      </c>
      <c r="D63" s="24" t="s">
        <v>736</v>
      </c>
      <c r="E63" s="25">
        <v>42024</v>
      </c>
      <c r="F63" s="22">
        <v>6600935</v>
      </c>
      <c r="G63" s="22">
        <v>1626764</v>
      </c>
      <c r="H63" s="22" t="s">
        <v>94</v>
      </c>
      <c r="I63" s="22" t="s">
        <v>780</v>
      </c>
      <c r="J63" s="22" t="str">
        <f t="shared" si="3"/>
        <v>Vallentunasjön Va2</v>
      </c>
      <c r="K63" s="22" t="s">
        <v>784</v>
      </c>
      <c r="L63" s="22">
        <v>4</v>
      </c>
      <c r="M63" s="22">
        <v>4</v>
      </c>
      <c r="O63" s="22">
        <v>3.2</v>
      </c>
      <c r="P63" s="22">
        <v>2.6</v>
      </c>
      <c r="Q63" s="22">
        <v>19</v>
      </c>
      <c r="BI63" s="27"/>
    </row>
    <row r="64" spans="1:61" s="22" customFormat="1" x14ac:dyDescent="0.2">
      <c r="A64" s="22">
        <v>37079</v>
      </c>
      <c r="B64" s="23">
        <f t="shared" si="0"/>
        <v>2015</v>
      </c>
      <c r="C64" s="23">
        <f t="shared" si="1"/>
        <v>1</v>
      </c>
      <c r="D64" s="24" t="s">
        <v>736</v>
      </c>
      <c r="E64" s="25">
        <v>42024</v>
      </c>
      <c r="F64" s="22">
        <v>6600935</v>
      </c>
      <c r="G64" s="22">
        <v>1626764</v>
      </c>
      <c r="H64" s="22" t="s">
        <v>94</v>
      </c>
      <c r="I64" s="22" t="s">
        <v>780</v>
      </c>
      <c r="J64" s="22" t="str">
        <f t="shared" si="3"/>
        <v>Vallentunasjön Va2</v>
      </c>
      <c r="K64" s="22" t="s">
        <v>785</v>
      </c>
      <c r="O64" s="22">
        <v>3.3</v>
      </c>
      <c r="P64" s="22">
        <v>0.9</v>
      </c>
      <c r="Q64" s="22">
        <v>7</v>
      </c>
      <c r="BI64" s="27"/>
    </row>
    <row r="65" spans="1:61" s="22" customFormat="1" x14ac:dyDescent="0.2">
      <c r="A65" s="22">
        <v>37080</v>
      </c>
      <c r="B65" s="23">
        <f t="shared" si="0"/>
        <v>2015</v>
      </c>
      <c r="C65" s="23">
        <f t="shared" si="1"/>
        <v>1</v>
      </c>
      <c r="D65" s="24" t="s">
        <v>736</v>
      </c>
      <c r="E65" s="25">
        <v>42024</v>
      </c>
      <c r="H65" s="22" t="s">
        <v>94</v>
      </c>
      <c r="I65" s="22" t="s">
        <v>786</v>
      </c>
      <c r="J65" s="22" t="str">
        <f t="shared" si="3"/>
        <v>Vallentunasjön Blandprov</v>
      </c>
      <c r="K65" s="22" t="s">
        <v>739</v>
      </c>
      <c r="L65" s="22">
        <v>4</v>
      </c>
      <c r="M65" s="22">
        <v>0</v>
      </c>
      <c r="U65" s="22">
        <v>534.19550000000004</v>
      </c>
      <c r="X65" s="22">
        <v>1.62</v>
      </c>
      <c r="Z65" s="22">
        <v>22.721558823999999</v>
      </c>
      <c r="AB65" s="22">
        <v>123.12</v>
      </c>
      <c r="AE65" s="22">
        <v>6</v>
      </c>
      <c r="AI65" s="22">
        <v>30.94</v>
      </c>
      <c r="AJ65" s="22">
        <v>1568.95</v>
      </c>
      <c r="BI65" s="27"/>
    </row>
    <row r="66" spans="1:61" s="22" customFormat="1" x14ac:dyDescent="0.2">
      <c r="A66" s="22">
        <v>49571</v>
      </c>
      <c r="B66" s="23">
        <f t="shared" ref="B66:B129" si="6">YEAR(E66)</f>
        <v>2016</v>
      </c>
      <c r="C66" s="23">
        <f t="shared" ref="C66:C129" si="7">MONTH(E66)</f>
        <v>1</v>
      </c>
      <c r="D66" s="24" t="s">
        <v>736</v>
      </c>
      <c r="E66" s="25">
        <v>42388</v>
      </c>
      <c r="F66" s="22">
        <v>6600935</v>
      </c>
      <c r="G66" s="22">
        <v>1626764</v>
      </c>
      <c r="H66" s="22" t="s">
        <v>94</v>
      </c>
      <c r="I66" s="22" t="s">
        <v>780</v>
      </c>
      <c r="J66" s="22" t="str">
        <f t="shared" si="3"/>
        <v>Vallentunasjön Va2</v>
      </c>
      <c r="K66" s="22" t="s">
        <v>739</v>
      </c>
      <c r="L66" s="22">
        <v>0.5</v>
      </c>
      <c r="M66" s="22">
        <v>0.5</v>
      </c>
      <c r="N66" s="22">
        <v>2</v>
      </c>
      <c r="O66" s="22">
        <v>1.1000000000000001</v>
      </c>
      <c r="P66" s="22">
        <v>13.1</v>
      </c>
      <c r="Q66" s="22">
        <v>93</v>
      </c>
      <c r="BI66" s="27"/>
    </row>
    <row r="67" spans="1:61" s="22" customFormat="1" x14ac:dyDescent="0.2">
      <c r="A67" s="22">
        <v>49572</v>
      </c>
      <c r="B67" s="23">
        <f t="shared" si="6"/>
        <v>2016</v>
      </c>
      <c r="C67" s="23">
        <f t="shared" si="7"/>
        <v>1</v>
      </c>
      <c r="D67" s="24" t="s">
        <v>736</v>
      </c>
      <c r="E67" s="25">
        <v>42388</v>
      </c>
      <c r="F67" s="22">
        <v>6600935</v>
      </c>
      <c r="G67" s="22">
        <v>1626764</v>
      </c>
      <c r="H67" s="22" t="s">
        <v>94</v>
      </c>
      <c r="I67" s="22" t="s">
        <v>780</v>
      </c>
      <c r="J67" s="22" t="str">
        <f t="shared" ref="J67:J130" si="8">CONCATENATE(H67," ",I67)</f>
        <v>Vallentunasjön Va2</v>
      </c>
      <c r="K67" s="22" t="s">
        <v>781</v>
      </c>
      <c r="L67" s="22">
        <v>1</v>
      </c>
      <c r="M67" s="22">
        <v>1</v>
      </c>
      <c r="O67" s="22">
        <v>1.4</v>
      </c>
      <c r="P67" s="22">
        <v>12.9</v>
      </c>
      <c r="Q67" s="22">
        <v>92</v>
      </c>
      <c r="BI67" s="27"/>
    </row>
    <row r="68" spans="1:61" s="22" customFormat="1" x14ac:dyDescent="0.2">
      <c r="A68" s="22">
        <v>49573</v>
      </c>
      <c r="B68" s="23">
        <f t="shared" si="6"/>
        <v>2016</v>
      </c>
      <c r="C68" s="23">
        <f t="shared" si="7"/>
        <v>1</v>
      </c>
      <c r="D68" s="24" t="s">
        <v>736</v>
      </c>
      <c r="E68" s="25">
        <v>42388</v>
      </c>
      <c r="F68" s="22">
        <v>6600935</v>
      </c>
      <c r="G68" s="22">
        <v>1626764</v>
      </c>
      <c r="H68" s="22" t="s">
        <v>94</v>
      </c>
      <c r="I68" s="22" t="s">
        <v>780</v>
      </c>
      <c r="J68" s="22" t="str">
        <f t="shared" si="8"/>
        <v>Vallentunasjön Va2</v>
      </c>
      <c r="K68" s="22" t="s">
        <v>782</v>
      </c>
      <c r="L68" s="22">
        <v>2</v>
      </c>
      <c r="M68" s="22">
        <v>2</v>
      </c>
      <c r="O68" s="22">
        <v>2.1</v>
      </c>
      <c r="P68" s="22">
        <v>12.2</v>
      </c>
      <c r="Q68" s="22">
        <v>89</v>
      </c>
      <c r="BI68" s="27"/>
    </row>
    <row r="69" spans="1:61" s="22" customFormat="1" x14ac:dyDescent="0.2">
      <c r="A69" s="22">
        <v>49574</v>
      </c>
      <c r="B69" s="23">
        <f t="shared" si="6"/>
        <v>2016</v>
      </c>
      <c r="C69" s="23">
        <f t="shared" si="7"/>
        <v>1</v>
      </c>
      <c r="D69" s="24" t="s">
        <v>736</v>
      </c>
      <c r="E69" s="25">
        <v>42388</v>
      </c>
      <c r="F69" s="22">
        <v>6600935</v>
      </c>
      <c r="G69" s="22">
        <v>1626764</v>
      </c>
      <c r="H69" s="22" t="s">
        <v>94</v>
      </c>
      <c r="I69" s="22" t="s">
        <v>780</v>
      </c>
      <c r="J69" s="22" t="str">
        <f t="shared" si="8"/>
        <v>Vallentunasjön Va2</v>
      </c>
      <c r="K69" s="22" t="s">
        <v>783</v>
      </c>
      <c r="L69" s="22">
        <v>3</v>
      </c>
      <c r="M69" s="22">
        <v>3</v>
      </c>
      <c r="O69" s="22">
        <v>2.6</v>
      </c>
      <c r="P69" s="22">
        <v>11.4</v>
      </c>
      <c r="Q69" s="22">
        <v>84</v>
      </c>
      <c r="BI69" s="27"/>
    </row>
    <row r="70" spans="1:61" s="22" customFormat="1" x14ac:dyDescent="0.2">
      <c r="A70" s="22">
        <v>49575</v>
      </c>
      <c r="B70" s="23">
        <f t="shared" si="6"/>
        <v>2016</v>
      </c>
      <c r="C70" s="23">
        <f t="shared" si="7"/>
        <v>1</v>
      </c>
      <c r="D70" s="24" t="s">
        <v>736</v>
      </c>
      <c r="E70" s="25">
        <v>42388</v>
      </c>
      <c r="F70" s="22">
        <v>6600935</v>
      </c>
      <c r="G70" s="22">
        <v>1626764</v>
      </c>
      <c r="H70" s="22" t="s">
        <v>94</v>
      </c>
      <c r="I70" s="22" t="s">
        <v>780</v>
      </c>
      <c r="J70" s="22" t="str">
        <f t="shared" si="8"/>
        <v>Vallentunasjön Va2</v>
      </c>
      <c r="K70" s="22" t="s">
        <v>784</v>
      </c>
      <c r="L70" s="22">
        <v>4</v>
      </c>
      <c r="M70" s="22">
        <v>4</v>
      </c>
      <c r="O70" s="22">
        <v>3.6</v>
      </c>
      <c r="P70" s="22">
        <v>4.7</v>
      </c>
      <c r="Q70" s="22">
        <v>35</v>
      </c>
      <c r="BI70" s="27"/>
    </row>
    <row r="71" spans="1:61" s="22" customFormat="1" x14ac:dyDescent="0.2">
      <c r="A71" s="22">
        <v>49576</v>
      </c>
      <c r="B71" s="23">
        <f t="shared" si="6"/>
        <v>2016</v>
      </c>
      <c r="C71" s="23">
        <f t="shared" si="7"/>
        <v>1</v>
      </c>
      <c r="D71" s="24" t="s">
        <v>736</v>
      </c>
      <c r="E71" s="25">
        <v>42388</v>
      </c>
      <c r="F71" s="22">
        <v>6600935</v>
      </c>
      <c r="G71" s="22">
        <v>1626764</v>
      </c>
      <c r="H71" s="22" t="s">
        <v>94</v>
      </c>
      <c r="I71" s="22" t="s">
        <v>780</v>
      </c>
      <c r="J71" s="22" t="str">
        <f t="shared" si="8"/>
        <v>Vallentunasjön Va2</v>
      </c>
      <c r="K71" s="22" t="s">
        <v>785</v>
      </c>
      <c r="O71" s="22">
        <v>3.9</v>
      </c>
      <c r="P71" s="22">
        <v>2.6</v>
      </c>
      <c r="Q71" s="22">
        <v>20</v>
      </c>
      <c r="BI71" s="27"/>
    </row>
    <row r="72" spans="1:61" s="22" customFormat="1" x14ac:dyDescent="0.2">
      <c r="A72" s="22">
        <v>49577</v>
      </c>
      <c r="B72" s="23">
        <f t="shared" si="6"/>
        <v>2016</v>
      </c>
      <c r="C72" s="23">
        <f t="shared" si="7"/>
        <v>1</v>
      </c>
      <c r="D72" s="24" t="s">
        <v>736</v>
      </c>
      <c r="E72" s="25">
        <v>42388</v>
      </c>
      <c r="H72" s="22" t="s">
        <v>94</v>
      </c>
      <c r="I72" s="22" t="s">
        <v>786</v>
      </c>
      <c r="J72" s="22" t="str">
        <f t="shared" si="8"/>
        <v>Vallentunasjön Blandprov</v>
      </c>
      <c r="K72" s="22" t="s">
        <v>739</v>
      </c>
      <c r="L72" s="22">
        <v>4</v>
      </c>
      <c r="M72" s="22">
        <v>0</v>
      </c>
      <c r="U72" s="22">
        <v>357.94369999999998</v>
      </c>
      <c r="X72" s="22">
        <v>12.21</v>
      </c>
      <c r="Z72" s="22">
        <v>13.985279999999999</v>
      </c>
      <c r="AB72" s="22">
        <v>115.91</v>
      </c>
      <c r="AE72" s="22">
        <v>3.6</v>
      </c>
      <c r="AI72" s="22">
        <v>30.77</v>
      </c>
      <c r="AJ72" s="22">
        <v>1268.79</v>
      </c>
      <c r="BI72" s="27"/>
    </row>
    <row r="73" spans="1:61" s="22" customFormat="1" x14ac:dyDescent="0.2">
      <c r="B73" s="23">
        <f t="shared" si="6"/>
        <v>2016</v>
      </c>
      <c r="C73" s="23">
        <f t="shared" si="7"/>
        <v>1</v>
      </c>
      <c r="D73" s="24" t="s">
        <v>736</v>
      </c>
      <c r="E73" s="25" t="s">
        <v>789</v>
      </c>
      <c r="F73" s="22">
        <v>6606238</v>
      </c>
      <c r="G73" s="22">
        <v>661152</v>
      </c>
      <c r="H73" s="26" t="s">
        <v>738</v>
      </c>
      <c r="J73" s="22" t="str">
        <f t="shared" si="8"/>
        <v xml:space="preserve">Oxundaån </v>
      </c>
      <c r="K73" s="22" t="s">
        <v>739</v>
      </c>
      <c r="L73" s="22">
        <v>0.2</v>
      </c>
      <c r="M73" s="22">
        <v>0.2</v>
      </c>
      <c r="O73" s="22">
        <v>1</v>
      </c>
      <c r="R73" s="22">
        <v>48.7</v>
      </c>
      <c r="T73" s="22">
        <v>2.5750000000000002</v>
      </c>
      <c r="U73" s="22">
        <v>68</v>
      </c>
      <c r="V73" s="22">
        <f t="shared" ref="V73:V119" si="9">U73 * (1/((10^((0.0901821 + (2729.92 /(273.15 + O73)))-AC73)+1)))</f>
        <v>0.27091481770563897</v>
      </c>
      <c r="W73" s="22">
        <v>7.3999999999999996E-2</v>
      </c>
      <c r="X73" s="22">
        <v>33</v>
      </c>
      <c r="Y73" s="22">
        <v>6.2</v>
      </c>
      <c r="AB73" s="22">
        <v>722</v>
      </c>
      <c r="AC73" s="22">
        <v>7.65</v>
      </c>
      <c r="AG73" s="22">
        <v>11.8</v>
      </c>
      <c r="AI73" s="22">
        <v>50.3</v>
      </c>
      <c r="AJ73" s="22">
        <v>1340</v>
      </c>
      <c r="AK73" s="22">
        <v>54</v>
      </c>
      <c r="AM73" s="22">
        <v>5.8650000000000002</v>
      </c>
      <c r="AN73" s="22">
        <v>9.5589999999999993</v>
      </c>
      <c r="AO73" s="22">
        <v>34.953700000000005</v>
      </c>
      <c r="AP73" s="22">
        <v>22.94</v>
      </c>
      <c r="AQ73" s="22">
        <v>61.023499999999999</v>
      </c>
      <c r="AR73" s="22">
        <v>5.0999999999999996</v>
      </c>
      <c r="BI73" s="27"/>
    </row>
    <row r="74" spans="1:61" s="22" customFormat="1" x14ac:dyDescent="0.2">
      <c r="B74" s="23">
        <f t="shared" si="6"/>
        <v>1968</v>
      </c>
      <c r="C74" s="23">
        <f t="shared" si="7"/>
        <v>2</v>
      </c>
      <c r="D74" s="24" t="s">
        <v>736</v>
      </c>
      <c r="E74" s="25" t="s">
        <v>790</v>
      </c>
      <c r="F74" s="22">
        <v>6606238</v>
      </c>
      <c r="G74" s="22">
        <v>661152</v>
      </c>
      <c r="H74" s="26" t="s">
        <v>738</v>
      </c>
      <c r="J74" s="22" t="str">
        <f t="shared" si="8"/>
        <v xml:space="preserve">Oxundaån </v>
      </c>
      <c r="K74" s="22" t="s">
        <v>739</v>
      </c>
      <c r="L74" s="22">
        <v>0.5</v>
      </c>
      <c r="M74" s="22">
        <v>0.5</v>
      </c>
      <c r="O74" s="22">
        <v>1.2</v>
      </c>
      <c r="P74" s="22">
        <v>3.4</v>
      </c>
      <c r="T74" s="22">
        <v>2.431</v>
      </c>
      <c r="U74" s="22">
        <v>2194</v>
      </c>
      <c r="V74" s="22">
        <f t="shared" si="9"/>
        <v>2.8839126556234747</v>
      </c>
      <c r="W74" s="22">
        <v>7.3999999999999996E-2</v>
      </c>
      <c r="X74" s="22">
        <v>445</v>
      </c>
      <c r="AB74" s="22">
        <v>684</v>
      </c>
      <c r="AC74" s="22">
        <v>7.16</v>
      </c>
      <c r="AE74" s="22">
        <v>11.7</v>
      </c>
      <c r="AI74" s="22">
        <v>488</v>
      </c>
      <c r="AK74" s="22">
        <v>54.6</v>
      </c>
      <c r="AM74" s="22">
        <v>11.182599999999999</v>
      </c>
      <c r="AN74" s="22">
        <v>8.5546999999999986</v>
      </c>
      <c r="AO74" s="22">
        <v>30.2743</v>
      </c>
      <c r="AP74" s="22">
        <v>26.954500000000003</v>
      </c>
      <c r="AQ74" s="22">
        <v>91.006699999999995</v>
      </c>
      <c r="AR74" s="22">
        <v>4.3600000000000003</v>
      </c>
      <c r="BI74" s="27"/>
    </row>
    <row r="75" spans="1:61" s="22" customFormat="1" x14ac:dyDescent="0.2">
      <c r="B75" s="23">
        <f t="shared" si="6"/>
        <v>1969</v>
      </c>
      <c r="C75" s="23">
        <f t="shared" si="7"/>
        <v>2</v>
      </c>
      <c r="D75" s="24" t="s">
        <v>736</v>
      </c>
      <c r="E75" s="25" t="s">
        <v>791</v>
      </c>
      <c r="F75" s="22">
        <v>6606238</v>
      </c>
      <c r="G75" s="22">
        <v>661152</v>
      </c>
      <c r="H75" s="26" t="s">
        <v>738</v>
      </c>
      <c r="J75" s="22" t="str">
        <f t="shared" si="8"/>
        <v xml:space="preserve">Oxundaån </v>
      </c>
      <c r="K75" s="22" t="s">
        <v>739</v>
      </c>
      <c r="L75" s="22">
        <v>0.5</v>
      </c>
      <c r="M75" s="22">
        <v>0.5</v>
      </c>
      <c r="O75" s="22">
        <v>1</v>
      </c>
      <c r="P75" s="22">
        <v>9.6999999999999993</v>
      </c>
      <c r="T75" s="22">
        <v>1.9950000000000001</v>
      </c>
      <c r="U75" s="22">
        <v>2083</v>
      </c>
      <c r="V75" s="22">
        <f t="shared" si="9"/>
        <v>2.5716408451877393</v>
      </c>
      <c r="W75" s="22">
        <v>7.0000000000000007E-2</v>
      </c>
      <c r="X75" s="22">
        <v>513</v>
      </c>
      <c r="AB75" s="22">
        <v>472</v>
      </c>
      <c r="AC75" s="22">
        <v>7.14</v>
      </c>
      <c r="AE75" s="22">
        <v>5.9</v>
      </c>
      <c r="AI75" s="22">
        <v>553</v>
      </c>
      <c r="AK75" s="22">
        <v>56.239999999999995</v>
      </c>
      <c r="AM75" s="22">
        <v>10.0487</v>
      </c>
      <c r="AN75" s="22">
        <v>9.5589999999999993</v>
      </c>
      <c r="AO75" s="22">
        <v>33.819299999999998</v>
      </c>
      <c r="AP75" s="22">
        <v>26.495700000000003</v>
      </c>
      <c r="AQ75" s="22">
        <v>96.820750000000004</v>
      </c>
      <c r="AR75" s="22">
        <v>3.42</v>
      </c>
      <c r="BI75" s="27"/>
    </row>
    <row r="76" spans="1:61" s="22" customFormat="1" x14ac:dyDescent="0.2">
      <c r="B76" s="23">
        <f t="shared" si="6"/>
        <v>1970</v>
      </c>
      <c r="C76" s="23">
        <f t="shared" si="7"/>
        <v>2</v>
      </c>
      <c r="D76" s="24" t="s">
        <v>736</v>
      </c>
      <c r="E76" s="25" t="s">
        <v>792</v>
      </c>
      <c r="F76" s="22">
        <v>6606238</v>
      </c>
      <c r="G76" s="22">
        <v>661152</v>
      </c>
      <c r="H76" s="26" t="s">
        <v>738</v>
      </c>
      <c r="J76" s="22" t="str">
        <f t="shared" si="8"/>
        <v xml:space="preserve">Oxundaån </v>
      </c>
      <c r="K76" s="22" t="s">
        <v>739</v>
      </c>
      <c r="L76" s="22">
        <v>0.5</v>
      </c>
      <c r="M76" s="22">
        <v>0.5</v>
      </c>
      <c r="O76" s="22">
        <v>0.7</v>
      </c>
      <c r="P76" s="22">
        <v>1.3</v>
      </c>
      <c r="T76" s="22">
        <v>2.0990000000000002</v>
      </c>
      <c r="U76" s="22">
        <v>2041</v>
      </c>
      <c r="V76" s="22">
        <f t="shared" si="9"/>
        <v>3.0926683679882667</v>
      </c>
      <c r="W76" s="22">
        <v>6.6000000000000003E-2</v>
      </c>
      <c r="X76" s="22">
        <v>610</v>
      </c>
      <c r="AB76" s="22">
        <v>712</v>
      </c>
      <c r="AC76" s="22">
        <v>7.24</v>
      </c>
      <c r="AE76" s="22">
        <v>12.6</v>
      </c>
      <c r="AI76" s="22">
        <v>630</v>
      </c>
      <c r="AK76" s="22">
        <v>55.76</v>
      </c>
      <c r="AM76" s="22">
        <v>11.417199999999999</v>
      </c>
      <c r="AN76" s="22">
        <v>9.4380000000000006</v>
      </c>
      <c r="AO76" s="22">
        <v>37.718800000000002</v>
      </c>
      <c r="AP76" s="22">
        <v>30.739600000000003</v>
      </c>
      <c r="AQ76" s="22">
        <v>98.454449999999994</v>
      </c>
      <c r="AR76" s="22">
        <v>2.13</v>
      </c>
      <c r="BI76" s="27"/>
    </row>
    <row r="77" spans="1:61" s="22" customFormat="1" x14ac:dyDescent="0.2">
      <c r="B77" s="23">
        <f t="shared" si="6"/>
        <v>1971</v>
      </c>
      <c r="C77" s="23">
        <f t="shared" si="7"/>
        <v>2</v>
      </c>
      <c r="D77" s="24" t="s">
        <v>736</v>
      </c>
      <c r="E77" s="25" t="s">
        <v>793</v>
      </c>
      <c r="F77" s="22">
        <v>6606238</v>
      </c>
      <c r="G77" s="22">
        <v>661152</v>
      </c>
      <c r="H77" s="26" t="s">
        <v>738</v>
      </c>
      <c r="J77" s="22" t="str">
        <f t="shared" si="8"/>
        <v xml:space="preserve">Oxundaån </v>
      </c>
      <c r="K77" s="22" t="s">
        <v>739</v>
      </c>
      <c r="L77" s="22">
        <v>0.5</v>
      </c>
      <c r="M77" s="22">
        <v>0.5</v>
      </c>
      <c r="O77" s="22">
        <v>1.5</v>
      </c>
      <c r="P77" s="22">
        <v>8.15</v>
      </c>
      <c r="T77" s="22">
        <v>1.873</v>
      </c>
      <c r="U77" s="22">
        <v>557</v>
      </c>
      <c r="V77" s="22">
        <f t="shared" si="9"/>
        <v>0.90227050920978735</v>
      </c>
      <c r="W77" s="22">
        <v>4.9000000000000002E-2</v>
      </c>
      <c r="X77" s="22">
        <v>103</v>
      </c>
      <c r="AB77" s="22">
        <v>1256</v>
      </c>
      <c r="AC77" s="22">
        <v>7.24</v>
      </c>
      <c r="AE77" s="22">
        <v>12.6</v>
      </c>
      <c r="AI77" s="22">
        <v>110</v>
      </c>
      <c r="AK77" s="22">
        <v>67.42</v>
      </c>
      <c r="AM77" s="22">
        <v>8.3283000000000005</v>
      </c>
      <c r="AN77" s="22">
        <v>11.700699999999999</v>
      </c>
      <c r="AO77" s="22">
        <v>30.628800000000002</v>
      </c>
      <c r="AP77" s="22">
        <v>23.284099999999999</v>
      </c>
      <c r="AQ77" s="22">
        <v>125.26635</v>
      </c>
      <c r="AR77" s="22">
        <v>2.98</v>
      </c>
      <c r="BI77" s="27"/>
    </row>
    <row r="78" spans="1:61" s="22" customFormat="1" x14ac:dyDescent="0.2">
      <c r="B78" s="23">
        <f t="shared" si="6"/>
        <v>1972</v>
      </c>
      <c r="C78" s="23">
        <f t="shared" si="7"/>
        <v>2</v>
      </c>
      <c r="D78" s="24" t="s">
        <v>736</v>
      </c>
      <c r="E78" s="25" t="s">
        <v>794</v>
      </c>
      <c r="F78" s="22">
        <v>6606238</v>
      </c>
      <c r="G78" s="22">
        <v>661152</v>
      </c>
      <c r="H78" s="26" t="s">
        <v>738</v>
      </c>
      <c r="J78" s="22" t="str">
        <f t="shared" si="8"/>
        <v xml:space="preserve">Oxundaån </v>
      </c>
      <c r="K78" s="22" t="s">
        <v>739</v>
      </c>
      <c r="L78" s="22">
        <v>0.5</v>
      </c>
      <c r="M78" s="22">
        <v>0.5</v>
      </c>
      <c r="O78" s="22">
        <v>0.6</v>
      </c>
      <c r="P78" s="22">
        <v>5.5</v>
      </c>
      <c r="T78" s="22">
        <v>2.2759999999999998</v>
      </c>
      <c r="U78" s="22">
        <v>463</v>
      </c>
      <c r="V78" s="22">
        <f t="shared" si="9"/>
        <v>0.74539871638009791</v>
      </c>
      <c r="W78" s="22">
        <v>5.1999999999999998E-2</v>
      </c>
      <c r="X78" s="22">
        <v>138</v>
      </c>
      <c r="AB78" s="22">
        <v>760</v>
      </c>
      <c r="AC78" s="22">
        <v>7.27</v>
      </c>
      <c r="AE78" s="22">
        <v>8.8000000000000007</v>
      </c>
      <c r="AI78" s="22">
        <v>200</v>
      </c>
      <c r="AK78" s="22">
        <v>71.599999999999994</v>
      </c>
      <c r="AM78" s="22">
        <v>9.2276000000000007</v>
      </c>
      <c r="AN78" s="22">
        <v>15.8752</v>
      </c>
      <c r="AO78" s="22">
        <v>38.746850000000002</v>
      </c>
      <c r="AP78" s="22">
        <v>28.675000000000001</v>
      </c>
      <c r="AQ78" s="22">
        <v>143.86170000000001</v>
      </c>
      <c r="AR78" s="22">
        <v>2.94</v>
      </c>
      <c r="BI78" s="27"/>
    </row>
    <row r="79" spans="1:61" s="22" customFormat="1" x14ac:dyDescent="0.2">
      <c r="B79" s="23">
        <f t="shared" si="6"/>
        <v>1973</v>
      </c>
      <c r="C79" s="23">
        <f t="shared" si="7"/>
        <v>2</v>
      </c>
      <c r="D79" s="24" t="s">
        <v>736</v>
      </c>
      <c r="E79" s="25" t="s">
        <v>795</v>
      </c>
      <c r="F79" s="22">
        <v>6606238</v>
      </c>
      <c r="G79" s="22">
        <v>661152</v>
      </c>
      <c r="H79" s="26" t="s">
        <v>738</v>
      </c>
      <c r="J79" s="22" t="str">
        <f t="shared" si="8"/>
        <v xml:space="preserve">Oxundaån </v>
      </c>
      <c r="K79" s="22" t="s">
        <v>739</v>
      </c>
      <c r="L79" s="22">
        <v>0.5</v>
      </c>
      <c r="M79" s="22">
        <v>0.5</v>
      </c>
      <c r="O79" s="22">
        <v>0.7</v>
      </c>
      <c r="P79" s="22">
        <v>8.5</v>
      </c>
      <c r="T79" s="22">
        <v>2.1549999999999998</v>
      </c>
      <c r="U79" s="22">
        <v>191</v>
      </c>
      <c r="V79" s="22">
        <f t="shared" si="9"/>
        <v>0.50238707609114985</v>
      </c>
      <c r="W79" s="22">
        <v>0.02</v>
      </c>
      <c r="X79" s="22">
        <v>113</v>
      </c>
      <c r="AB79" s="22">
        <v>780</v>
      </c>
      <c r="AC79" s="22">
        <v>7.48</v>
      </c>
      <c r="AE79" s="22">
        <v>7.7</v>
      </c>
      <c r="AI79" s="22">
        <v>200</v>
      </c>
      <c r="AK79" s="22">
        <v>64.16</v>
      </c>
      <c r="AM79" s="22">
        <v>8.5237999999999996</v>
      </c>
      <c r="AN79" s="22">
        <v>14.374799999999999</v>
      </c>
      <c r="AO79" s="22">
        <v>35.556350000000002</v>
      </c>
      <c r="AP79" s="22">
        <v>26.885680000000001</v>
      </c>
      <c r="AQ79" s="22">
        <v>127.0442</v>
      </c>
      <c r="AR79" s="22">
        <v>2.25</v>
      </c>
      <c r="BI79" s="27"/>
    </row>
    <row r="80" spans="1:61" s="22" customFormat="1" x14ac:dyDescent="0.2">
      <c r="B80" s="23">
        <f t="shared" si="6"/>
        <v>1974</v>
      </c>
      <c r="C80" s="23">
        <f t="shared" si="7"/>
        <v>2</v>
      </c>
      <c r="D80" s="24" t="s">
        <v>736</v>
      </c>
      <c r="E80" s="25" t="s">
        <v>796</v>
      </c>
      <c r="F80" s="22">
        <v>6606238</v>
      </c>
      <c r="G80" s="22">
        <v>661152</v>
      </c>
      <c r="H80" s="26" t="s">
        <v>738</v>
      </c>
      <c r="J80" s="22" t="str">
        <f t="shared" si="8"/>
        <v xml:space="preserve">Oxundaån </v>
      </c>
      <c r="K80" s="22" t="s">
        <v>739</v>
      </c>
      <c r="L80" s="22">
        <v>0.5</v>
      </c>
      <c r="M80" s="22">
        <v>0.5</v>
      </c>
      <c r="O80" s="22">
        <v>1.2</v>
      </c>
      <c r="P80" s="22">
        <v>7.73</v>
      </c>
      <c r="T80" s="22">
        <v>1.3520000000000001</v>
      </c>
      <c r="U80" s="22">
        <v>359</v>
      </c>
      <c r="V80" s="22">
        <f t="shared" si="9"/>
        <v>0.38366023544157396</v>
      </c>
      <c r="W80" s="22">
        <v>0.03</v>
      </c>
      <c r="X80" s="22">
        <v>69</v>
      </c>
      <c r="AB80" s="22">
        <v>1800</v>
      </c>
      <c r="AC80" s="22">
        <v>7.07</v>
      </c>
      <c r="AE80" s="22">
        <v>17.100000000000001</v>
      </c>
      <c r="AI80" s="22">
        <v>100</v>
      </c>
      <c r="AK80" s="22">
        <v>56.6</v>
      </c>
      <c r="AM80" s="22">
        <v>6.8815999999999997</v>
      </c>
      <c r="AN80" s="22">
        <v>13.793999999999999</v>
      </c>
      <c r="AO80" s="22">
        <v>31.550500000000003</v>
      </c>
      <c r="AP80" s="22">
        <v>23.398800000000001</v>
      </c>
      <c r="AQ80" s="22">
        <v>142.85264999999998</v>
      </c>
      <c r="AR80" s="22">
        <v>4.42</v>
      </c>
      <c r="BI80" s="27"/>
    </row>
    <row r="81" spans="2:61" s="22" customFormat="1" x14ac:dyDescent="0.2">
      <c r="B81" s="23">
        <f t="shared" si="6"/>
        <v>1975</v>
      </c>
      <c r="C81" s="23">
        <f t="shared" si="7"/>
        <v>2</v>
      </c>
      <c r="D81" s="24" t="s">
        <v>736</v>
      </c>
      <c r="E81" s="25" t="s">
        <v>797</v>
      </c>
      <c r="F81" s="22">
        <v>6606238</v>
      </c>
      <c r="G81" s="22">
        <v>661152</v>
      </c>
      <c r="H81" s="26" t="s">
        <v>738</v>
      </c>
      <c r="J81" s="22" t="str">
        <f t="shared" si="8"/>
        <v xml:space="preserve">Oxundaån </v>
      </c>
      <c r="K81" s="22" t="s">
        <v>739</v>
      </c>
      <c r="L81" s="22">
        <v>0.5</v>
      </c>
      <c r="M81" s="22">
        <v>0.5</v>
      </c>
      <c r="O81" s="22">
        <v>1.4</v>
      </c>
      <c r="P81" s="22">
        <v>9.32</v>
      </c>
      <c r="T81" s="22">
        <v>1.86</v>
      </c>
      <c r="U81" s="22">
        <v>78</v>
      </c>
      <c r="V81" s="22">
        <f t="shared" si="9"/>
        <v>0.165097194094005</v>
      </c>
      <c r="W81" s="22">
        <v>5.1999999999999998E-2</v>
      </c>
      <c r="X81" s="22">
        <v>31</v>
      </c>
      <c r="AB81" s="22">
        <v>2542</v>
      </c>
      <c r="AC81" s="22">
        <v>7.36</v>
      </c>
      <c r="AE81" s="22">
        <v>6.1</v>
      </c>
      <c r="AI81" s="22">
        <v>55</v>
      </c>
      <c r="AK81" s="22">
        <v>64.38</v>
      </c>
      <c r="AM81" s="22">
        <v>6.1387</v>
      </c>
      <c r="AN81" s="22">
        <v>12.6082</v>
      </c>
      <c r="AO81" s="22">
        <v>26.481150000000003</v>
      </c>
      <c r="AP81" s="22">
        <v>19.911920000000002</v>
      </c>
      <c r="AQ81" s="22">
        <v>114.16679999999999</v>
      </c>
      <c r="AR81" s="22">
        <v>5.2</v>
      </c>
      <c r="BI81" s="27"/>
    </row>
    <row r="82" spans="2:61" s="22" customFormat="1" x14ac:dyDescent="0.2">
      <c r="B82" s="23">
        <f t="shared" si="6"/>
        <v>1976</v>
      </c>
      <c r="C82" s="23">
        <f t="shared" si="7"/>
        <v>2</v>
      </c>
      <c r="D82" s="24" t="s">
        <v>736</v>
      </c>
      <c r="E82" s="25" t="s">
        <v>798</v>
      </c>
      <c r="F82" s="22">
        <v>6606238</v>
      </c>
      <c r="G82" s="22">
        <v>661152</v>
      </c>
      <c r="H82" s="26" t="s">
        <v>738</v>
      </c>
      <c r="J82" s="22" t="str">
        <f t="shared" si="8"/>
        <v xml:space="preserve">Oxundaån </v>
      </c>
      <c r="K82" s="22" t="s">
        <v>739</v>
      </c>
      <c r="L82" s="22">
        <v>0.5</v>
      </c>
      <c r="M82" s="22">
        <v>0.5</v>
      </c>
      <c r="O82" s="22">
        <v>1.3</v>
      </c>
      <c r="P82" s="22">
        <v>10.99</v>
      </c>
      <c r="T82" s="22">
        <v>2.4809999999999999</v>
      </c>
      <c r="U82" s="22">
        <v>21</v>
      </c>
      <c r="V82" s="22">
        <f t="shared" si="9"/>
        <v>8.383481180388884E-2</v>
      </c>
      <c r="W82" s="22">
        <v>0.03</v>
      </c>
      <c r="X82" s="22">
        <v>30</v>
      </c>
      <c r="AB82" s="22">
        <v>545</v>
      </c>
      <c r="AC82" s="22">
        <v>7.64</v>
      </c>
      <c r="AE82" s="22">
        <v>2.8</v>
      </c>
      <c r="AI82" s="22">
        <v>60</v>
      </c>
      <c r="AK82" s="22">
        <v>70.28</v>
      </c>
      <c r="AM82" s="22">
        <v>7.5463000000000005</v>
      </c>
      <c r="AN82" s="22">
        <v>15.488</v>
      </c>
      <c r="AO82" s="22">
        <v>38.498700000000007</v>
      </c>
      <c r="AP82" s="22">
        <v>28.445600000000002</v>
      </c>
      <c r="AQ82" s="22">
        <v>123.48849999999999</v>
      </c>
      <c r="AR82" s="22">
        <v>0.75</v>
      </c>
      <c r="BI82" s="27"/>
    </row>
    <row r="83" spans="2:61" s="22" customFormat="1" x14ac:dyDescent="0.2">
      <c r="B83" s="23">
        <f t="shared" si="6"/>
        <v>1977</v>
      </c>
      <c r="C83" s="23">
        <f t="shared" si="7"/>
        <v>2</v>
      </c>
      <c r="D83" s="24" t="s">
        <v>736</v>
      </c>
      <c r="E83" s="25" t="s">
        <v>799</v>
      </c>
      <c r="F83" s="22">
        <v>6606238</v>
      </c>
      <c r="G83" s="22">
        <v>661152</v>
      </c>
      <c r="H83" s="26" t="s">
        <v>738</v>
      </c>
      <c r="J83" s="22" t="str">
        <f t="shared" si="8"/>
        <v xml:space="preserve">Oxundaån </v>
      </c>
      <c r="K83" s="22" t="s">
        <v>739</v>
      </c>
      <c r="L83" s="22">
        <v>0.5</v>
      </c>
      <c r="M83" s="22">
        <v>0.5</v>
      </c>
      <c r="O83" s="22">
        <v>0.4</v>
      </c>
      <c r="P83" s="22">
        <v>8.4</v>
      </c>
      <c r="T83" s="22">
        <v>1.7290000000000001</v>
      </c>
      <c r="U83" s="22">
        <v>305</v>
      </c>
      <c r="V83" s="22">
        <f t="shared" si="9"/>
        <v>0.7302559996202479</v>
      </c>
      <c r="W83" s="22">
        <v>3.3000000000000002E-2</v>
      </c>
      <c r="X83" s="22">
        <v>45</v>
      </c>
      <c r="AB83" s="22">
        <v>940</v>
      </c>
      <c r="AC83" s="22">
        <v>7.45</v>
      </c>
      <c r="AE83" s="22">
        <v>1.7</v>
      </c>
      <c r="AI83" s="22">
        <v>69</v>
      </c>
      <c r="AK83" s="22">
        <v>79.599999999999994</v>
      </c>
      <c r="AM83" s="22">
        <v>8.6020000000000003</v>
      </c>
      <c r="AN83" s="22">
        <v>17.786999999999999</v>
      </c>
      <c r="AO83" s="22">
        <v>47.467550000000003</v>
      </c>
      <c r="AP83" s="22">
        <v>31.290160000000004</v>
      </c>
      <c r="AQ83" s="22">
        <v>185.97271999999998</v>
      </c>
      <c r="AR83" s="22">
        <v>2.65</v>
      </c>
      <c r="BI83" s="27"/>
    </row>
    <row r="84" spans="2:61" s="22" customFormat="1" x14ac:dyDescent="0.2">
      <c r="B84" s="23">
        <f t="shared" si="6"/>
        <v>1978</v>
      </c>
      <c r="C84" s="23">
        <f t="shared" si="7"/>
        <v>2</v>
      </c>
      <c r="D84" s="24" t="s">
        <v>736</v>
      </c>
      <c r="E84" s="25" t="s">
        <v>800</v>
      </c>
      <c r="F84" s="22">
        <v>6606238</v>
      </c>
      <c r="G84" s="22">
        <v>661152</v>
      </c>
      <c r="H84" s="26" t="s">
        <v>738</v>
      </c>
      <c r="J84" s="22" t="str">
        <f t="shared" si="8"/>
        <v xml:space="preserve">Oxundaån </v>
      </c>
      <c r="K84" s="22" t="s">
        <v>739</v>
      </c>
      <c r="L84" s="22">
        <v>0.5</v>
      </c>
      <c r="M84" s="22">
        <v>0.5</v>
      </c>
      <c r="O84" s="22">
        <v>1.3</v>
      </c>
      <c r="P84" s="22">
        <v>9.2899999999999991</v>
      </c>
      <c r="T84" s="22">
        <v>1.877</v>
      </c>
      <c r="U84" s="22">
        <v>79</v>
      </c>
      <c r="V84" s="22">
        <f t="shared" si="9"/>
        <v>0.14782775876917903</v>
      </c>
      <c r="W84" s="22">
        <v>5.5E-2</v>
      </c>
      <c r="X84" s="22">
        <v>17</v>
      </c>
      <c r="AB84" s="22">
        <v>925</v>
      </c>
      <c r="AC84" s="22">
        <v>7.31</v>
      </c>
      <c r="AE84" s="22">
        <v>1</v>
      </c>
      <c r="AI84" s="22">
        <v>39</v>
      </c>
      <c r="AK84" s="22">
        <v>74.52</v>
      </c>
      <c r="AM84" s="22">
        <v>7.2335000000000003</v>
      </c>
      <c r="AN84" s="22">
        <v>16.020399999999999</v>
      </c>
      <c r="AO84" s="22">
        <v>35.414550000000006</v>
      </c>
      <c r="AP84" s="22">
        <v>23.857600000000001</v>
      </c>
      <c r="AQ84" s="22">
        <v>156.54689999999999</v>
      </c>
      <c r="AR84" s="22">
        <v>4.4000000000000004</v>
      </c>
      <c r="BI84" s="27"/>
    </row>
    <row r="85" spans="2:61" s="22" customFormat="1" x14ac:dyDescent="0.2">
      <c r="B85" s="23">
        <f t="shared" si="6"/>
        <v>1979</v>
      </c>
      <c r="C85" s="23">
        <f t="shared" si="7"/>
        <v>2</v>
      </c>
      <c r="D85" s="24" t="s">
        <v>736</v>
      </c>
      <c r="E85" s="25" t="s">
        <v>801</v>
      </c>
      <c r="F85" s="22">
        <v>6606238</v>
      </c>
      <c r="G85" s="22">
        <v>661152</v>
      </c>
      <c r="H85" s="26" t="s">
        <v>738</v>
      </c>
      <c r="J85" s="22" t="str">
        <f t="shared" si="8"/>
        <v xml:space="preserve">Oxundaån </v>
      </c>
      <c r="K85" s="22" t="s">
        <v>739</v>
      </c>
      <c r="L85" s="22">
        <v>0.5</v>
      </c>
      <c r="M85" s="22">
        <v>0.5</v>
      </c>
      <c r="O85" s="22">
        <v>1.3</v>
      </c>
      <c r="P85" s="22">
        <v>5.0199999999999996</v>
      </c>
      <c r="T85" s="22">
        <v>2.3450000000000002</v>
      </c>
      <c r="U85" s="22">
        <v>18</v>
      </c>
      <c r="V85" s="22">
        <f t="shared" si="9"/>
        <v>3.8661706837115214E-2</v>
      </c>
      <c r="W85" s="22">
        <v>3.1E-2</v>
      </c>
      <c r="X85" s="22">
        <v>50</v>
      </c>
      <c r="AB85" s="22">
        <v>725</v>
      </c>
      <c r="AC85" s="22">
        <v>7.37</v>
      </c>
      <c r="AE85" s="22">
        <v>1.07</v>
      </c>
      <c r="AI85" s="22">
        <v>72</v>
      </c>
      <c r="AK85" s="22">
        <v>65.44</v>
      </c>
      <c r="AM85" s="22">
        <v>6.4906000000000006</v>
      </c>
      <c r="AN85" s="22">
        <v>10.914199999999999</v>
      </c>
      <c r="AO85" s="22">
        <v>34.847349999999999</v>
      </c>
      <c r="AP85" s="22">
        <v>23.857600000000001</v>
      </c>
      <c r="AQ85" s="22">
        <v>98.742750000000001</v>
      </c>
      <c r="AR85" s="22">
        <v>2.63</v>
      </c>
      <c r="BI85" s="27"/>
    </row>
    <row r="86" spans="2:61" s="22" customFormat="1" x14ac:dyDescent="0.2">
      <c r="B86" s="23">
        <f t="shared" si="6"/>
        <v>1980</v>
      </c>
      <c r="C86" s="23">
        <f t="shared" si="7"/>
        <v>2</v>
      </c>
      <c r="D86" s="24" t="s">
        <v>736</v>
      </c>
      <c r="E86" s="25" t="s">
        <v>802</v>
      </c>
      <c r="F86" s="22">
        <v>6606238</v>
      </c>
      <c r="G86" s="22">
        <v>661152</v>
      </c>
      <c r="H86" s="26" t="s">
        <v>738</v>
      </c>
      <c r="J86" s="22" t="str">
        <f t="shared" si="8"/>
        <v xml:space="preserve">Oxundaån </v>
      </c>
      <c r="K86" s="22" t="s">
        <v>739</v>
      </c>
      <c r="L86" s="22">
        <v>0.5</v>
      </c>
      <c r="M86" s="22">
        <v>0.5</v>
      </c>
      <c r="O86" s="22">
        <v>0.7</v>
      </c>
      <c r="P86" s="22">
        <v>7.89</v>
      </c>
      <c r="T86" s="22">
        <v>2.2149999999999999</v>
      </c>
      <c r="U86" s="22">
        <v>72</v>
      </c>
      <c r="V86" s="22">
        <f t="shared" si="9"/>
        <v>0.15051250895828294</v>
      </c>
      <c r="W86" s="22">
        <v>4.5999999999999999E-2</v>
      </c>
      <c r="X86" s="22">
        <v>34</v>
      </c>
      <c r="AB86" s="22">
        <v>960</v>
      </c>
      <c r="AC86" s="22">
        <v>7.38</v>
      </c>
      <c r="AE86" s="22">
        <v>7</v>
      </c>
      <c r="AI86" s="22">
        <v>66</v>
      </c>
      <c r="AK86" s="22">
        <v>68</v>
      </c>
      <c r="AM86" s="22">
        <v>6.8425000000000002</v>
      </c>
      <c r="AN86" s="22">
        <v>12.1</v>
      </c>
      <c r="AO86" s="22">
        <v>32.968500000000006</v>
      </c>
      <c r="AP86" s="22">
        <v>23.536440000000002</v>
      </c>
      <c r="AQ86" s="22">
        <v>109.50594999999998</v>
      </c>
      <c r="AR86" s="22">
        <v>4.5999999999999996</v>
      </c>
      <c r="BI86" s="27"/>
    </row>
    <row r="87" spans="2:61" s="22" customFormat="1" x14ac:dyDescent="0.2">
      <c r="B87" s="23">
        <f t="shared" si="6"/>
        <v>1981</v>
      </c>
      <c r="C87" s="23">
        <f t="shared" si="7"/>
        <v>2</v>
      </c>
      <c r="D87" s="24" t="s">
        <v>736</v>
      </c>
      <c r="E87" s="25" t="s">
        <v>803</v>
      </c>
      <c r="F87" s="22">
        <v>6606238</v>
      </c>
      <c r="G87" s="22">
        <v>661152</v>
      </c>
      <c r="H87" s="26" t="s">
        <v>738</v>
      </c>
      <c r="J87" s="22" t="str">
        <f t="shared" si="8"/>
        <v xml:space="preserve">Oxundaån </v>
      </c>
      <c r="K87" s="22" t="s">
        <v>739</v>
      </c>
      <c r="L87" s="22">
        <v>0.5</v>
      </c>
      <c r="M87" s="22">
        <v>0.5</v>
      </c>
      <c r="O87" s="22">
        <v>1.2</v>
      </c>
      <c r="P87" s="22">
        <v>7.1</v>
      </c>
      <c r="T87" s="22">
        <v>1.907</v>
      </c>
      <c r="U87" s="22">
        <v>282</v>
      </c>
      <c r="V87" s="22">
        <f t="shared" si="9"/>
        <v>0.31555827668566544</v>
      </c>
      <c r="W87" s="22">
        <v>6.5000000000000002E-2</v>
      </c>
      <c r="X87" s="22">
        <v>35</v>
      </c>
      <c r="AB87" s="22">
        <v>1200</v>
      </c>
      <c r="AC87" s="22">
        <v>7.09</v>
      </c>
      <c r="AE87" s="22">
        <v>13.6</v>
      </c>
      <c r="AI87" s="22">
        <v>88</v>
      </c>
      <c r="AK87" s="22">
        <v>51.2</v>
      </c>
      <c r="AM87" s="22">
        <v>5.7085999999999997</v>
      </c>
      <c r="AN87" s="22">
        <v>8.4699999999999989</v>
      </c>
      <c r="AO87" s="22">
        <v>22.971600000000002</v>
      </c>
      <c r="AP87" s="22">
        <v>16.746200000000002</v>
      </c>
      <c r="AQ87" s="22">
        <v>74.429449999999989</v>
      </c>
      <c r="AR87" s="22">
        <v>5.2</v>
      </c>
      <c r="BI87" s="27"/>
    </row>
    <row r="88" spans="2:61" s="22" customFormat="1" x14ac:dyDescent="0.2">
      <c r="B88" s="23">
        <f t="shared" si="6"/>
        <v>1982</v>
      </c>
      <c r="C88" s="23">
        <f t="shared" si="7"/>
        <v>2</v>
      </c>
      <c r="D88" s="24" t="s">
        <v>736</v>
      </c>
      <c r="E88" s="25" t="s">
        <v>804</v>
      </c>
      <c r="F88" s="22">
        <v>6606238</v>
      </c>
      <c r="G88" s="22">
        <v>661152</v>
      </c>
      <c r="H88" s="26" t="s">
        <v>738</v>
      </c>
      <c r="J88" s="22" t="str">
        <f t="shared" si="8"/>
        <v xml:space="preserve">Oxundaån </v>
      </c>
      <c r="K88" s="22" t="s">
        <v>739</v>
      </c>
      <c r="L88" s="22">
        <v>0.5</v>
      </c>
      <c r="M88" s="22">
        <v>0.5</v>
      </c>
      <c r="O88" s="22">
        <v>0.7</v>
      </c>
      <c r="P88" s="22">
        <v>5.73</v>
      </c>
      <c r="T88" s="22">
        <v>2.052</v>
      </c>
      <c r="U88" s="22">
        <v>91</v>
      </c>
      <c r="V88" s="22">
        <f t="shared" si="9"/>
        <v>0.15117091955240983</v>
      </c>
      <c r="W88" s="22">
        <v>7.0000000000000007E-2</v>
      </c>
      <c r="X88" s="22">
        <v>62</v>
      </c>
      <c r="AB88" s="22">
        <v>1080</v>
      </c>
      <c r="AC88" s="22">
        <v>7.28</v>
      </c>
      <c r="AE88" s="22">
        <v>4.5</v>
      </c>
      <c r="AI88" s="22">
        <v>88</v>
      </c>
      <c r="AK88" s="22">
        <v>54.800000000000004</v>
      </c>
      <c r="AM88" s="22">
        <v>5.7085999999999997</v>
      </c>
      <c r="AN88" s="22">
        <v>9.0145</v>
      </c>
      <c r="AO88" s="22">
        <v>26.835650000000001</v>
      </c>
      <c r="AP88" s="22">
        <v>18.030840000000001</v>
      </c>
      <c r="AQ88" s="22">
        <v>74.861899999999991</v>
      </c>
      <c r="AR88" s="22">
        <v>4.3</v>
      </c>
      <c r="BI88" s="27"/>
    </row>
    <row r="89" spans="2:61" s="22" customFormat="1" x14ac:dyDescent="0.2">
      <c r="B89" s="23">
        <f t="shared" si="6"/>
        <v>1983</v>
      </c>
      <c r="C89" s="23">
        <f t="shared" si="7"/>
        <v>2</v>
      </c>
      <c r="D89" s="24" t="s">
        <v>736</v>
      </c>
      <c r="E89" s="25" t="s">
        <v>805</v>
      </c>
      <c r="F89" s="22">
        <v>6606238</v>
      </c>
      <c r="G89" s="22">
        <v>661152</v>
      </c>
      <c r="H89" s="26" t="s">
        <v>738</v>
      </c>
      <c r="J89" s="22" t="str">
        <f t="shared" si="8"/>
        <v xml:space="preserve">Oxundaån </v>
      </c>
      <c r="K89" s="22" t="s">
        <v>739</v>
      </c>
      <c r="L89" s="22">
        <v>0.5</v>
      </c>
      <c r="M89" s="22">
        <v>0.5</v>
      </c>
      <c r="O89" s="22">
        <v>1.3</v>
      </c>
      <c r="P89" s="22">
        <v>9.8000000000000007</v>
      </c>
      <c r="T89" s="22">
        <v>2.1859999999999999</v>
      </c>
      <c r="U89" s="22">
        <v>75</v>
      </c>
      <c r="V89" s="22">
        <f t="shared" si="9"/>
        <v>0.19358921041075153</v>
      </c>
      <c r="W89" s="22">
        <v>3.7999999999999999E-2</v>
      </c>
      <c r="X89" s="22">
        <v>58</v>
      </c>
      <c r="AB89" s="22">
        <v>930</v>
      </c>
      <c r="AC89" s="22">
        <v>7.45</v>
      </c>
      <c r="AE89" s="22">
        <v>5</v>
      </c>
      <c r="AI89" s="22">
        <v>87</v>
      </c>
      <c r="AK89" s="22">
        <v>58.7</v>
      </c>
      <c r="AM89" s="22">
        <v>5.7867999999999995</v>
      </c>
      <c r="AN89" s="22">
        <v>9.1959999999999997</v>
      </c>
      <c r="AO89" s="22">
        <v>31.160550000000004</v>
      </c>
      <c r="AP89" s="22">
        <v>21.701239999999999</v>
      </c>
      <c r="AQ89" s="22">
        <v>83.736734999999996</v>
      </c>
      <c r="AR89" s="22">
        <v>3.35</v>
      </c>
      <c r="BI89" s="27"/>
    </row>
    <row r="90" spans="2:61" s="22" customFormat="1" x14ac:dyDescent="0.2">
      <c r="B90" s="23">
        <f t="shared" si="6"/>
        <v>1984</v>
      </c>
      <c r="C90" s="23">
        <f t="shared" si="7"/>
        <v>2</v>
      </c>
      <c r="D90" s="24" t="s">
        <v>736</v>
      </c>
      <c r="E90" s="25" t="s">
        <v>806</v>
      </c>
      <c r="F90" s="22">
        <v>6606238</v>
      </c>
      <c r="G90" s="22">
        <v>661152</v>
      </c>
      <c r="H90" s="26" t="s">
        <v>738</v>
      </c>
      <c r="J90" s="22" t="str">
        <f t="shared" si="8"/>
        <v xml:space="preserve">Oxundaån </v>
      </c>
      <c r="K90" s="22" t="s">
        <v>739</v>
      </c>
      <c r="L90" s="22">
        <v>0.5</v>
      </c>
      <c r="M90" s="22">
        <v>0.5</v>
      </c>
      <c r="O90" s="22">
        <v>1</v>
      </c>
      <c r="P90" s="22">
        <v>7.74</v>
      </c>
      <c r="R90" s="22">
        <v>52.6</v>
      </c>
      <c r="T90" s="22">
        <v>2.1949999999999998</v>
      </c>
      <c r="U90" s="22">
        <v>134</v>
      </c>
      <c r="V90" s="22">
        <f t="shared" si="9"/>
        <v>0.25023645142777312</v>
      </c>
      <c r="W90" s="22">
        <v>4.7E-2</v>
      </c>
      <c r="X90" s="22">
        <v>106</v>
      </c>
      <c r="AB90" s="22">
        <v>960</v>
      </c>
      <c r="AC90" s="22">
        <v>7.32</v>
      </c>
      <c r="AE90" s="22">
        <v>3.2</v>
      </c>
      <c r="AI90" s="22">
        <v>120</v>
      </c>
      <c r="AK90" s="22">
        <v>60.599999999999994</v>
      </c>
      <c r="AM90" s="22">
        <v>5.6303999999999998</v>
      </c>
      <c r="AN90" s="22">
        <v>10.648</v>
      </c>
      <c r="AO90" s="22">
        <v>38.286000000000008</v>
      </c>
      <c r="AP90" s="22">
        <v>26.426880000000001</v>
      </c>
      <c r="AQ90" s="22">
        <v>84.471899999999991</v>
      </c>
      <c r="AR90" s="22">
        <v>2.9</v>
      </c>
      <c r="BI90" s="27"/>
    </row>
    <row r="91" spans="2:61" s="22" customFormat="1" x14ac:dyDescent="0.2">
      <c r="B91" s="23">
        <f t="shared" si="6"/>
        <v>1985</v>
      </c>
      <c r="C91" s="23">
        <f t="shared" si="7"/>
        <v>2</v>
      </c>
      <c r="D91" s="24" t="s">
        <v>736</v>
      </c>
      <c r="E91" s="25" t="s">
        <v>807</v>
      </c>
      <c r="F91" s="22">
        <v>6606238</v>
      </c>
      <c r="G91" s="22">
        <v>661152</v>
      </c>
      <c r="H91" s="26" t="s">
        <v>738</v>
      </c>
      <c r="J91" s="22" t="str">
        <f t="shared" si="8"/>
        <v xml:space="preserve">Oxundaån </v>
      </c>
      <c r="K91" s="22" t="s">
        <v>739</v>
      </c>
      <c r="L91" s="22">
        <v>0.5</v>
      </c>
      <c r="M91" s="22">
        <v>0.5</v>
      </c>
      <c r="O91" s="22">
        <v>0.2</v>
      </c>
      <c r="P91" s="22">
        <v>5.0999999999999996</v>
      </c>
      <c r="R91" s="22">
        <v>52.2</v>
      </c>
      <c r="T91" s="22">
        <v>1.9930000000000001</v>
      </c>
      <c r="U91" s="22">
        <v>100</v>
      </c>
      <c r="V91" s="22">
        <f t="shared" si="9"/>
        <v>0.17067613204862375</v>
      </c>
      <c r="W91" s="22">
        <v>5.7000000000000002E-2</v>
      </c>
      <c r="X91" s="22">
        <v>62</v>
      </c>
      <c r="AB91" s="22">
        <v>1260</v>
      </c>
      <c r="AC91" s="22">
        <v>7.31</v>
      </c>
      <c r="AE91" s="22">
        <v>4.5</v>
      </c>
      <c r="AI91" s="22">
        <v>88</v>
      </c>
      <c r="AK91" s="22">
        <v>61.68</v>
      </c>
      <c r="AM91" s="22">
        <v>5.5522</v>
      </c>
      <c r="AN91" s="22">
        <v>11.9185</v>
      </c>
      <c r="AO91" s="22">
        <v>28.714500000000005</v>
      </c>
      <c r="AP91" s="22">
        <v>20.233080000000001</v>
      </c>
      <c r="AQ91" s="22">
        <v>98.021999999999991</v>
      </c>
      <c r="AR91" s="22">
        <v>4.5</v>
      </c>
      <c r="BI91" s="27"/>
    </row>
    <row r="92" spans="2:61" s="22" customFormat="1" x14ac:dyDescent="0.2">
      <c r="B92" s="23">
        <f t="shared" si="6"/>
        <v>1986</v>
      </c>
      <c r="C92" s="23">
        <f t="shared" si="7"/>
        <v>2</v>
      </c>
      <c r="D92" s="24" t="s">
        <v>736</v>
      </c>
      <c r="E92" s="25" t="s">
        <v>808</v>
      </c>
      <c r="F92" s="22">
        <v>6606238</v>
      </c>
      <c r="G92" s="22">
        <v>661152</v>
      </c>
      <c r="H92" s="26" t="s">
        <v>738</v>
      </c>
      <c r="J92" s="22" t="str">
        <f t="shared" si="8"/>
        <v xml:space="preserve">Oxundaån </v>
      </c>
      <c r="K92" s="22" t="s">
        <v>739</v>
      </c>
      <c r="L92" s="22">
        <v>0.5</v>
      </c>
      <c r="M92" s="22">
        <v>0.5</v>
      </c>
      <c r="O92" s="22">
        <v>0.8</v>
      </c>
      <c r="P92" s="22">
        <v>6.39</v>
      </c>
      <c r="R92" s="22">
        <v>52.6</v>
      </c>
      <c r="T92" s="22">
        <v>2.1890000000000001</v>
      </c>
      <c r="U92" s="22">
        <v>45</v>
      </c>
      <c r="V92" s="22">
        <f t="shared" si="9"/>
        <v>8.8541107062752478E-2</v>
      </c>
      <c r="W92" s="22">
        <v>3.9E-2</v>
      </c>
      <c r="X92" s="22">
        <v>49</v>
      </c>
      <c r="AB92" s="22">
        <v>1240</v>
      </c>
      <c r="AC92" s="22">
        <v>7.35</v>
      </c>
      <c r="AE92" s="22">
        <v>3.6</v>
      </c>
      <c r="AI92" s="22">
        <v>81</v>
      </c>
      <c r="AK92" s="22">
        <v>61.6</v>
      </c>
      <c r="AM92" s="22">
        <v>5.4740000000000011</v>
      </c>
      <c r="AN92" s="22">
        <v>12.160499999999999</v>
      </c>
      <c r="AO92" s="22">
        <v>32.224050000000005</v>
      </c>
      <c r="AP92" s="22">
        <v>21.93064</v>
      </c>
      <c r="AQ92" s="22">
        <v>87.450999999999993</v>
      </c>
      <c r="AR92" s="22">
        <v>3.7</v>
      </c>
      <c r="BI92" s="27"/>
    </row>
    <row r="93" spans="2:61" s="22" customFormat="1" x14ac:dyDescent="0.2">
      <c r="B93" s="23">
        <f t="shared" si="6"/>
        <v>1987</v>
      </c>
      <c r="C93" s="23">
        <f t="shared" si="7"/>
        <v>2</v>
      </c>
      <c r="D93" s="24" t="s">
        <v>736</v>
      </c>
      <c r="E93" s="25" t="s">
        <v>809</v>
      </c>
      <c r="F93" s="22">
        <v>6606238</v>
      </c>
      <c r="G93" s="22">
        <v>661152</v>
      </c>
      <c r="H93" s="26" t="s">
        <v>738</v>
      </c>
      <c r="J93" s="22" t="str">
        <f t="shared" si="8"/>
        <v xml:space="preserve">Oxundaån </v>
      </c>
      <c r="K93" s="22" t="s">
        <v>739</v>
      </c>
      <c r="L93" s="22">
        <v>0.5</v>
      </c>
      <c r="M93" s="22">
        <v>0.5</v>
      </c>
      <c r="O93" s="22">
        <v>0.9</v>
      </c>
      <c r="P93" s="22">
        <v>7.58</v>
      </c>
      <c r="R93" s="22">
        <v>50.6</v>
      </c>
      <c r="T93" s="22">
        <v>2.2669999999999999</v>
      </c>
      <c r="U93" s="22">
        <v>69</v>
      </c>
      <c r="V93" s="22">
        <f t="shared" si="9"/>
        <v>0.16834963396952074</v>
      </c>
      <c r="W93" s="22">
        <v>5.1999999999999998E-2</v>
      </c>
      <c r="X93" s="22">
        <v>44</v>
      </c>
      <c r="AB93" s="22">
        <v>920</v>
      </c>
      <c r="AC93" s="22">
        <v>7.44</v>
      </c>
      <c r="AE93" s="22">
        <v>6</v>
      </c>
      <c r="AI93" s="22">
        <v>77</v>
      </c>
      <c r="AK93" s="22">
        <v>60.24</v>
      </c>
      <c r="AM93" s="22">
        <v>5.6303999999999998</v>
      </c>
      <c r="AN93" s="22">
        <v>10.3818</v>
      </c>
      <c r="AO93" s="22">
        <v>31.550500000000003</v>
      </c>
      <c r="AP93" s="22">
        <v>21.792999999999999</v>
      </c>
      <c r="AQ93" s="22">
        <v>78.321499999999986</v>
      </c>
      <c r="AR93" s="22">
        <v>3.5</v>
      </c>
      <c r="BI93" s="27"/>
    </row>
    <row r="94" spans="2:61" s="22" customFormat="1" x14ac:dyDescent="0.2">
      <c r="B94" s="23">
        <f t="shared" si="6"/>
        <v>1988</v>
      </c>
      <c r="C94" s="23">
        <f t="shared" si="7"/>
        <v>2</v>
      </c>
      <c r="D94" s="24" t="s">
        <v>736</v>
      </c>
      <c r="E94" s="25" t="s">
        <v>810</v>
      </c>
      <c r="F94" s="22">
        <v>6606238</v>
      </c>
      <c r="G94" s="22">
        <v>661152</v>
      </c>
      <c r="H94" s="26" t="s">
        <v>738</v>
      </c>
      <c r="J94" s="22" t="str">
        <f t="shared" si="8"/>
        <v xml:space="preserve">Oxundaån </v>
      </c>
      <c r="K94" s="22" t="s">
        <v>739</v>
      </c>
      <c r="L94" s="22">
        <v>0.5</v>
      </c>
      <c r="M94" s="22">
        <v>0.5</v>
      </c>
      <c r="O94" s="22">
        <v>1.4</v>
      </c>
      <c r="P94" s="22">
        <v>7.99</v>
      </c>
      <c r="R94" s="22">
        <v>42</v>
      </c>
      <c r="T94" s="22">
        <v>1.929</v>
      </c>
      <c r="U94" s="22">
        <v>138</v>
      </c>
      <c r="V94" s="22">
        <f t="shared" si="9"/>
        <v>0.146549029720136</v>
      </c>
      <c r="W94" s="22">
        <v>0.109</v>
      </c>
      <c r="X94" s="22">
        <v>34</v>
      </c>
      <c r="AB94" s="22">
        <v>1540</v>
      </c>
      <c r="AC94" s="22">
        <v>7.06</v>
      </c>
      <c r="AE94" s="22">
        <v>17.5</v>
      </c>
      <c r="AI94" s="22">
        <v>75</v>
      </c>
      <c r="AJ94" s="22">
        <v>2300</v>
      </c>
      <c r="AK94" s="22">
        <v>50.64</v>
      </c>
      <c r="AM94" s="22">
        <v>4.1055000000000001</v>
      </c>
      <c r="AN94" s="22">
        <v>9.0749999999999993</v>
      </c>
      <c r="AO94" s="22">
        <v>24.283250000000002</v>
      </c>
      <c r="AP94" s="22">
        <v>16.9756</v>
      </c>
      <c r="AQ94" s="22">
        <v>62.464999999999996</v>
      </c>
      <c r="AR94" s="22">
        <v>5.5</v>
      </c>
      <c r="BI94" s="27"/>
    </row>
    <row r="95" spans="2:61" s="22" customFormat="1" x14ac:dyDescent="0.2">
      <c r="B95" s="23">
        <f t="shared" si="6"/>
        <v>1989</v>
      </c>
      <c r="C95" s="23">
        <f t="shared" si="7"/>
        <v>2</v>
      </c>
      <c r="D95" s="24" t="s">
        <v>736</v>
      </c>
      <c r="E95" s="25" t="s">
        <v>811</v>
      </c>
      <c r="F95" s="22">
        <v>6606238</v>
      </c>
      <c r="G95" s="22">
        <v>661152</v>
      </c>
      <c r="H95" s="26" t="s">
        <v>738</v>
      </c>
      <c r="J95" s="22" t="str">
        <f t="shared" si="8"/>
        <v xml:space="preserve">Oxundaån </v>
      </c>
      <c r="K95" s="22" t="s">
        <v>739</v>
      </c>
      <c r="L95" s="22">
        <v>0.5</v>
      </c>
      <c r="M95" s="22">
        <v>0.5</v>
      </c>
      <c r="O95" s="22">
        <v>1.7</v>
      </c>
      <c r="P95" s="22">
        <v>8.68</v>
      </c>
      <c r="R95" s="22">
        <v>45.3</v>
      </c>
      <c r="T95" s="22">
        <v>2.0670000000000002</v>
      </c>
      <c r="U95" s="22">
        <v>42</v>
      </c>
      <c r="V95" s="22">
        <f t="shared" si="9"/>
        <v>0.12285574430259412</v>
      </c>
      <c r="W95" s="22">
        <v>3.9E-2</v>
      </c>
      <c r="X95" s="22">
        <v>43</v>
      </c>
      <c r="AB95" s="22">
        <v>800</v>
      </c>
      <c r="AC95" s="22">
        <v>7.49</v>
      </c>
      <c r="AE95" s="22">
        <v>4.4000000000000004</v>
      </c>
      <c r="AI95" s="22">
        <v>100</v>
      </c>
      <c r="AJ95" s="22">
        <v>1400</v>
      </c>
      <c r="AK95" s="22">
        <v>53.4</v>
      </c>
      <c r="AM95" s="22">
        <v>4.7702</v>
      </c>
      <c r="AN95" s="22">
        <v>9.2564999999999991</v>
      </c>
      <c r="AO95" s="22">
        <v>30.309750000000001</v>
      </c>
      <c r="AP95" s="22">
        <v>21.563600000000001</v>
      </c>
      <c r="AQ95" s="22">
        <v>55.737999999999992</v>
      </c>
      <c r="AR95" s="22">
        <v>3.2</v>
      </c>
      <c r="BI95" s="27"/>
    </row>
    <row r="96" spans="2:61" s="22" customFormat="1" x14ac:dyDescent="0.2">
      <c r="B96" s="23">
        <f t="shared" si="6"/>
        <v>1990</v>
      </c>
      <c r="C96" s="23">
        <f t="shared" si="7"/>
        <v>2</v>
      </c>
      <c r="D96" s="24" t="s">
        <v>736</v>
      </c>
      <c r="E96" s="25" t="s">
        <v>812</v>
      </c>
      <c r="F96" s="22">
        <v>6606238</v>
      </c>
      <c r="G96" s="22">
        <v>661152</v>
      </c>
      <c r="H96" s="26" t="s">
        <v>738</v>
      </c>
      <c r="J96" s="22" t="str">
        <f t="shared" si="8"/>
        <v xml:space="preserve">Oxundaån </v>
      </c>
      <c r="K96" s="22" t="s">
        <v>739</v>
      </c>
      <c r="L96" s="22">
        <v>0.5</v>
      </c>
      <c r="M96" s="22">
        <v>0.5</v>
      </c>
      <c r="O96" s="22">
        <v>2.5</v>
      </c>
      <c r="P96" s="22">
        <v>9.3000000000000007</v>
      </c>
      <c r="R96" s="22">
        <v>47.1</v>
      </c>
      <c r="T96" s="22">
        <v>1.669</v>
      </c>
      <c r="U96" s="22">
        <v>95</v>
      </c>
      <c r="V96" s="22">
        <f t="shared" si="9"/>
        <v>0.12687840729173805</v>
      </c>
      <c r="W96" s="22">
        <v>3.9E-2</v>
      </c>
      <c r="X96" s="22">
        <v>21</v>
      </c>
      <c r="AB96" s="22">
        <v>1614</v>
      </c>
      <c r="AC96" s="22">
        <v>7.12</v>
      </c>
      <c r="AE96" s="22">
        <v>8.6999999999999993</v>
      </c>
      <c r="AI96" s="22">
        <v>59</v>
      </c>
      <c r="AJ96" s="22">
        <v>2344</v>
      </c>
      <c r="AK96" s="22">
        <v>56.319999999999993</v>
      </c>
      <c r="AM96" s="22">
        <v>5.4740000000000011</v>
      </c>
      <c r="AN96" s="22">
        <v>11.277200000000001</v>
      </c>
      <c r="AO96" s="22">
        <v>31.373250000000002</v>
      </c>
      <c r="AP96" s="22">
        <v>21.150680000000001</v>
      </c>
      <c r="AQ96" s="22">
        <v>88.267849999999996</v>
      </c>
      <c r="AR96" s="22">
        <v>3.85</v>
      </c>
      <c r="BI96" s="27"/>
    </row>
    <row r="97" spans="2:61" s="22" customFormat="1" x14ac:dyDescent="0.2">
      <c r="B97" s="23">
        <f t="shared" si="6"/>
        <v>1991</v>
      </c>
      <c r="C97" s="23">
        <f t="shared" si="7"/>
        <v>2</v>
      </c>
      <c r="D97" s="24" t="s">
        <v>736</v>
      </c>
      <c r="E97" s="25" t="s">
        <v>813</v>
      </c>
      <c r="F97" s="22">
        <v>6606238</v>
      </c>
      <c r="G97" s="22">
        <v>661152</v>
      </c>
      <c r="H97" s="26" t="s">
        <v>738</v>
      </c>
      <c r="J97" s="22" t="str">
        <f t="shared" si="8"/>
        <v xml:space="preserve">Oxundaån </v>
      </c>
      <c r="K97" s="22" t="s">
        <v>739</v>
      </c>
      <c r="L97" s="22">
        <v>0.5</v>
      </c>
      <c r="M97" s="22">
        <v>0.5</v>
      </c>
      <c r="O97" s="22">
        <v>0.8</v>
      </c>
      <c r="P97" s="22">
        <v>9.18</v>
      </c>
      <c r="R97" s="22">
        <v>51.5</v>
      </c>
      <c r="T97" s="22">
        <v>2.02</v>
      </c>
      <c r="U97" s="22">
        <v>77</v>
      </c>
      <c r="V97" s="22">
        <f t="shared" si="9"/>
        <v>9.566181667241154E-2</v>
      </c>
      <c r="W97" s="22">
        <v>6.9000000000000006E-2</v>
      </c>
      <c r="X97" s="22">
        <v>29</v>
      </c>
      <c r="AB97" s="22">
        <v>1537</v>
      </c>
      <c r="AC97" s="22">
        <v>7.15</v>
      </c>
      <c r="AE97" s="22">
        <v>3.9</v>
      </c>
      <c r="AI97" s="22">
        <v>75</v>
      </c>
      <c r="AJ97" s="22">
        <v>1992</v>
      </c>
      <c r="AK97" s="22">
        <v>62.04</v>
      </c>
      <c r="AM97" s="22">
        <v>5.2003000000000004</v>
      </c>
      <c r="AN97" s="22">
        <v>12.632400000000001</v>
      </c>
      <c r="AO97" s="22">
        <v>30.557900000000004</v>
      </c>
      <c r="AP97" s="22">
        <v>22.710599999999999</v>
      </c>
      <c r="AQ97" s="22">
        <v>109.36179999999999</v>
      </c>
      <c r="AR97" s="22">
        <v>5.65</v>
      </c>
      <c r="BI97" s="27"/>
    </row>
    <row r="98" spans="2:61" s="22" customFormat="1" x14ac:dyDescent="0.2">
      <c r="B98" s="23">
        <f t="shared" si="6"/>
        <v>1992</v>
      </c>
      <c r="C98" s="23">
        <f t="shared" si="7"/>
        <v>2</v>
      </c>
      <c r="D98" s="24" t="s">
        <v>736</v>
      </c>
      <c r="E98" s="25" t="s">
        <v>814</v>
      </c>
      <c r="F98" s="22">
        <v>6606238</v>
      </c>
      <c r="G98" s="22">
        <v>661152</v>
      </c>
      <c r="H98" s="26" t="s">
        <v>738</v>
      </c>
      <c r="J98" s="22" t="str">
        <f t="shared" si="8"/>
        <v xml:space="preserve">Oxundaån </v>
      </c>
      <c r="K98" s="22" t="s">
        <v>739</v>
      </c>
      <c r="L98" s="22">
        <v>0.5</v>
      </c>
      <c r="M98" s="22">
        <v>0.5</v>
      </c>
      <c r="O98" s="22">
        <v>1.7</v>
      </c>
      <c r="P98" s="22">
        <v>13.05</v>
      </c>
      <c r="R98" s="22">
        <v>52.5</v>
      </c>
      <c r="T98" s="22">
        <v>2.431</v>
      </c>
      <c r="U98" s="22">
        <v>9</v>
      </c>
      <c r="V98" s="22">
        <f t="shared" si="9"/>
        <v>3.0914808347667758E-2</v>
      </c>
      <c r="W98" s="22">
        <v>4.3999999999999997E-2</v>
      </c>
      <c r="X98" s="22">
        <v>6</v>
      </c>
      <c r="AB98" s="22">
        <v>268</v>
      </c>
      <c r="AC98" s="22">
        <v>7.56</v>
      </c>
      <c r="AE98" s="22">
        <v>4.3</v>
      </c>
      <c r="AI98" s="22">
        <v>43</v>
      </c>
      <c r="AJ98" s="22">
        <v>1132</v>
      </c>
      <c r="AK98" s="22">
        <v>65.08</v>
      </c>
      <c r="AM98" s="22">
        <v>5.3958000000000004</v>
      </c>
      <c r="AN98" s="22">
        <v>12.051599999999999</v>
      </c>
      <c r="AO98" s="22">
        <v>27.899150000000002</v>
      </c>
      <c r="AP98" s="22">
        <v>24.270520000000001</v>
      </c>
      <c r="AQ98" s="22">
        <v>75.822900000000004</v>
      </c>
      <c r="AR98" s="22">
        <v>4</v>
      </c>
      <c r="BI98" s="27"/>
    </row>
    <row r="99" spans="2:61" s="22" customFormat="1" x14ac:dyDescent="0.2">
      <c r="B99" s="23">
        <f t="shared" si="6"/>
        <v>1993</v>
      </c>
      <c r="C99" s="23">
        <f t="shared" si="7"/>
        <v>2</v>
      </c>
      <c r="D99" s="24" t="s">
        <v>736</v>
      </c>
      <c r="E99" s="25" t="s">
        <v>815</v>
      </c>
      <c r="F99" s="22">
        <v>6606238</v>
      </c>
      <c r="G99" s="22">
        <v>661152</v>
      </c>
      <c r="H99" s="26" t="s">
        <v>738</v>
      </c>
      <c r="J99" s="22" t="str">
        <f t="shared" si="8"/>
        <v xml:space="preserve">Oxundaån </v>
      </c>
      <c r="K99" s="22" t="s">
        <v>739</v>
      </c>
      <c r="L99" s="22">
        <v>0.5</v>
      </c>
      <c r="M99" s="22">
        <v>0.5</v>
      </c>
      <c r="O99" s="22">
        <v>2.2000000000000002</v>
      </c>
      <c r="P99" s="22">
        <v>13.17</v>
      </c>
      <c r="R99" s="22">
        <v>50.9</v>
      </c>
      <c r="T99" s="22">
        <v>2.2719999999999998</v>
      </c>
      <c r="U99" s="22">
        <v>14</v>
      </c>
      <c r="V99" s="22">
        <f t="shared" si="9"/>
        <v>4.7873454771287231E-2</v>
      </c>
      <c r="W99" s="22">
        <v>4.7E-2</v>
      </c>
      <c r="X99" s="22">
        <v>15</v>
      </c>
      <c r="AB99" s="22">
        <v>819</v>
      </c>
      <c r="AC99" s="22">
        <v>7.54</v>
      </c>
      <c r="AE99" s="22">
        <v>5.8</v>
      </c>
      <c r="AI99" s="22">
        <v>49</v>
      </c>
      <c r="AJ99" s="22">
        <v>1606</v>
      </c>
      <c r="AK99" s="22">
        <v>63.52</v>
      </c>
      <c r="AM99" s="22">
        <v>5.8650000000000002</v>
      </c>
      <c r="AN99" s="22">
        <v>12.3178</v>
      </c>
      <c r="AO99" s="22">
        <v>33.110300000000002</v>
      </c>
      <c r="AP99" s="22">
        <v>25.004600000000003</v>
      </c>
      <c r="AQ99" s="22">
        <v>82.501850000000005</v>
      </c>
      <c r="AR99" s="22">
        <v>3.9</v>
      </c>
      <c r="BI99" s="27"/>
    </row>
    <row r="100" spans="2:61" s="22" customFormat="1" x14ac:dyDescent="0.2">
      <c r="B100" s="23">
        <f t="shared" si="6"/>
        <v>1994</v>
      </c>
      <c r="C100" s="23">
        <f t="shared" si="7"/>
        <v>2</v>
      </c>
      <c r="D100" s="24" t="s">
        <v>736</v>
      </c>
      <c r="E100" s="25" t="s">
        <v>816</v>
      </c>
      <c r="F100" s="22">
        <v>6606238</v>
      </c>
      <c r="G100" s="22">
        <v>661152</v>
      </c>
      <c r="H100" s="26" t="s">
        <v>738</v>
      </c>
      <c r="J100" s="22" t="str">
        <f t="shared" si="8"/>
        <v xml:space="preserve">Oxundaån </v>
      </c>
      <c r="K100" s="22" t="s">
        <v>739</v>
      </c>
      <c r="L100" s="22">
        <v>0.5</v>
      </c>
      <c r="M100" s="22">
        <v>0.5</v>
      </c>
      <c r="O100" s="22">
        <v>0.3</v>
      </c>
      <c r="P100" s="22">
        <v>9.17</v>
      </c>
      <c r="R100" s="22">
        <v>50.5</v>
      </c>
      <c r="T100" s="22">
        <v>2.302</v>
      </c>
      <c r="U100" s="22">
        <v>107</v>
      </c>
      <c r="V100" s="22">
        <f t="shared" si="9"/>
        <v>0.14301111105656863</v>
      </c>
      <c r="W100" s="22">
        <v>7.1999999999999995E-2</v>
      </c>
      <c r="X100" s="22">
        <v>29</v>
      </c>
      <c r="AB100" s="22">
        <v>1199</v>
      </c>
      <c r="AC100" s="22">
        <v>7.2</v>
      </c>
      <c r="AE100" s="22">
        <v>6.2</v>
      </c>
      <c r="AI100" s="22">
        <v>54</v>
      </c>
      <c r="AJ100" s="22">
        <v>1619</v>
      </c>
      <c r="AK100" s="22">
        <v>60.679999999999993</v>
      </c>
      <c r="AM100" s="22">
        <v>5.8650000000000002</v>
      </c>
      <c r="AN100" s="22">
        <v>11.494999999999999</v>
      </c>
      <c r="AO100" s="22">
        <v>30.557900000000004</v>
      </c>
      <c r="AP100" s="22">
        <v>23.513500000000001</v>
      </c>
      <c r="AQ100" s="22">
        <v>71.978899999999996</v>
      </c>
      <c r="AR100" s="22">
        <v>4.4000000000000004</v>
      </c>
      <c r="BI100" s="27"/>
    </row>
    <row r="101" spans="2:61" s="22" customFormat="1" x14ac:dyDescent="0.2">
      <c r="B101" s="23">
        <f t="shared" si="6"/>
        <v>1995</v>
      </c>
      <c r="C101" s="23">
        <f t="shared" si="7"/>
        <v>2</v>
      </c>
      <c r="D101" s="24" t="s">
        <v>736</v>
      </c>
      <c r="E101" s="25" t="s">
        <v>817</v>
      </c>
      <c r="F101" s="22">
        <v>6606238</v>
      </c>
      <c r="G101" s="22">
        <v>661152</v>
      </c>
      <c r="H101" s="26" t="s">
        <v>738</v>
      </c>
      <c r="J101" s="22" t="str">
        <f t="shared" si="8"/>
        <v xml:space="preserve">Oxundaån </v>
      </c>
      <c r="K101" s="22" t="s">
        <v>739</v>
      </c>
      <c r="L101" s="22">
        <v>0.5</v>
      </c>
      <c r="M101" s="22">
        <v>0.5</v>
      </c>
      <c r="O101" s="22">
        <v>1</v>
      </c>
      <c r="P101" s="22">
        <v>9.64</v>
      </c>
      <c r="R101" s="22">
        <v>48.1</v>
      </c>
      <c r="T101" s="22">
        <v>2.1970000000000001</v>
      </c>
      <c r="U101" s="22">
        <v>49</v>
      </c>
      <c r="V101" s="22">
        <f t="shared" si="9"/>
        <v>8.1569924575334837E-2</v>
      </c>
      <c r="W101" s="22">
        <v>5.8000000000000003E-2</v>
      </c>
      <c r="X101" s="22">
        <v>28</v>
      </c>
      <c r="AB101" s="22">
        <v>987</v>
      </c>
      <c r="AC101" s="22">
        <v>7.27</v>
      </c>
      <c r="AE101" s="22">
        <v>7.2</v>
      </c>
      <c r="AI101" s="22">
        <v>54</v>
      </c>
      <c r="AJ101" s="22">
        <v>1679</v>
      </c>
      <c r="AK101" s="22">
        <v>57.64</v>
      </c>
      <c r="AM101" s="22">
        <v>5.5130999999999997</v>
      </c>
      <c r="AN101" s="22">
        <v>10.648</v>
      </c>
      <c r="AO101" s="22">
        <v>28.005500000000005</v>
      </c>
      <c r="AP101" s="22">
        <v>24.087000000000003</v>
      </c>
      <c r="AQ101" s="22">
        <v>65.251900000000006</v>
      </c>
      <c r="AR101" s="22">
        <v>3.95</v>
      </c>
      <c r="BI101" s="27"/>
    </row>
    <row r="102" spans="2:61" s="22" customFormat="1" x14ac:dyDescent="0.2">
      <c r="B102" s="23">
        <f t="shared" si="6"/>
        <v>1997</v>
      </c>
      <c r="C102" s="23">
        <f t="shared" si="7"/>
        <v>2</v>
      </c>
      <c r="D102" s="24" t="s">
        <v>736</v>
      </c>
      <c r="E102" s="25" t="s">
        <v>818</v>
      </c>
      <c r="F102" s="22">
        <v>6606238</v>
      </c>
      <c r="G102" s="22">
        <v>661152</v>
      </c>
      <c r="H102" s="26" t="s">
        <v>738</v>
      </c>
      <c r="J102" s="22" t="str">
        <f t="shared" si="8"/>
        <v xml:space="preserve">Oxundaån </v>
      </c>
      <c r="K102" s="22" t="s">
        <v>739</v>
      </c>
      <c r="L102" s="22">
        <v>0.5</v>
      </c>
      <c r="M102" s="22">
        <v>0.5</v>
      </c>
      <c r="O102" s="22">
        <v>2</v>
      </c>
      <c r="R102" s="22">
        <v>54.4</v>
      </c>
      <c r="T102" s="22">
        <v>2.4249999999999998</v>
      </c>
      <c r="U102" s="22">
        <v>18</v>
      </c>
      <c r="V102" s="22">
        <f t="shared" si="9"/>
        <v>0.16576859053960807</v>
      </c>
      <c r="W102" s="22">
        <v>4.3999999999999997E-2</v>
      </c>
      <c r="X102" s="22">
        <v>11</v>
      </c>
      <c r="AB102" s="22">
        <v>334</v>
      </c>
      <c r="AC102" s="22">
        <v>7.98</v>
      </c>
      <c r="AE102" s="22">
        <v>7.5</v>
      </c>
      <c r="AG102" s="22">
        <v>9.6</v>
      </c>
      <c r="AI102" s="22">
        <v>66</v>
      </c>
      <c r="AJ102" s="22">
        <v>1541</v>
      </c>
      <c r="AK102" s="22">
        <v>69.88000000000001</v>
      </c>
      <c r="AM102" s="22">
        <v>6.8033999999999999</v>
      </c>
      <c r="AN102" s="22">
        <v>12.620299999999999</v>
      </c>
      <c r="AO102" s="22">
        <v>37.860600000000005</v>
      </c>
      <c r="AP102" s="22">
        <v>32.116</v>
      </c>
      <c r="AQ102" s="22">
        <v>64.627249999999989</v>
      </c>
      <c r="AR102" s="22">
        <v>2.9</v>
      </c>
      <c r="BI102" s="27"/>
    </row>
    <row r="103" spans="2:61" s="22" customFormat="1" x14ac:dyDescent="0.2">
      <c r="B103" s="23">
        <f t="shared" si="6"/>
        <v>1998</v>
      </c>
      <c r="C103" s="23">
        <f t="shared" si="7"/>
        <v>2</v>
      </c>
      <c r="D103" s="24" t="s">
        <v>736</v>
      </c>
      <c r="E103" s="25" t="s">
        <v>819</v>
      </c>
      <c r="F103" s="22">
        <v>6606238</v>
      </c>
      <c r="G103" s="22">
        <v>661152</v>
      </c>
      <c r="H103" s="26" t="s">
        <v>738</v>
      </c>
      <c r="J103" s="22" t="str">
        <f t="shared" si="8"/>
        <v xml:space="preserve">Oxundaån </v>
      </c>
      <c r="K103" s="22" t="s">
        <v>739</v>
      </c>
      <c r="L103" s="22">
        <v>0.5</v>
      </c>
      <c r="M103" s="22">
        <v>0.5</v>
      </c>
      <c r="O103" s="22">
        <v>2.5</v>
      </c>
      <c r="R103" s="22">
        <v>51.4</v>
      </c>
      <c r="T103" s="22">
        <v>1.865</v>
      </c>
      <c r="U103" s="22">
        <v>134</v>
      </c>
      <c r="V103" s="22">
        <f t="shared" si="9"/>
        <v>0.23046328657072002</v>
      </c>
      <c r="W103" s="22">
        <v>5.8000000000000003E-2</v>
      </c>
      <c r="X103" s="22">
        <v>39</v>
      </c>
      <c r="AB103" s="22">
        <v>1663</v>
      </c>
      <c r="AC103" s="22">
        <v>7.23</v>
      </c>
      <c r="AE103" s="22">
        <v>11.2</v>
      </c>
      <c r="AG103" s="22">
        <v>9.3000000000000007</v>
      </c>
      <c r="AI103" s="22">
        <v>64</v>
      </c>
      <c r="AJ103" s="22">
        <v>2092</v>
      </c>
      <c r="AK103" s="22">
        <v>60.72</v>
      </c>
      <c r="AM103" s="22">
        <v>6.0213999999999999</v>
      </c>
      <c r="AN103" s="22">
        <v>12.584</v>
      </c>
      <c r="AO103" s="22">
        <v>35.48545</v>
      </c>
      <c r="AP103" s="22">
        <v>26.679220000000001</v>
      </c>
      <c r="AQ103" s="22">
        <v>92.400149999999996</v>
      </c>
      <c r="AR103" s="22">
        <v>4.1500000000000004</v>
      </c>
      <c r="BI103" s="27"/>
    </row>
    <row r="104" spans="2:61" s="22" customFormat="1" x14ac:dyDescent="0.2">
      <c r="B104" s="23">
        <f t="shared" si="6"/>
        <v>1999</v>
      </c>
      <c r="C104" s="23">
        <f t="shared" si="7"/>
        <v>2</v>
      </c>
      <c r="D104" s="24" t="s">
        <v>736</v>
      </c>
      <c r="E104" s="25" t="s">
        <v>820</v>
      </c>
      <c r="F104" s="22">
        <v>6606238</v>
      </c>
      <c r="G104" s="22">
        <v>661152</v>
      </c>
      <c r="H104" s="26" t="s">
        <v>738</v>
      </c>
      <c r="J104" s="22" t="str">
        <f t="shared" si="8"/>
        <v xml:space="preserve">Oxundaån </v>
      </c>
      <c r="K104" s="22" t="s">
        <v>739</v>
      </c>
      <c r="L104" s="22">
        <v>0.5</v>
      </c>
      <c r="M104" s="22">
        <v>0.5</v>
      </c>
      <c r="O104" s="22">
        <v>2</v>
      </c>
      <c r="R104" s="22">
        <v>45.8</v>
      </c>
      <c r="T104" s="22">
        <v>1.946</v>
      </c>
      <c r="U104" s="22">
        <v>129</v>
      </c>
      <c r="V104" s="22">
        <f t="shared" si="9"/>
        <v>0.14399668830858714</v>
      </c>
      <c r="W104" s="22">
        <v>7.8E-2</v>
      </c>
      <c r="X104" s="22">
        <v>32</v>
      </c>
      <c r="AB104" s="22">
        <v>1627</v>
      </c>
      <c r="AC104" s="22">
        <v>7.06</v>
      </c>
      <c r="AE104" s="22">
        <v>26.9</v>
      </c>
      <c r="AG104" s="22">
        <v>10.4</v>
      </c>
      <c r="AI104" s="22">
        <v>75</v>
      </c>
      <c r="AJ104" s="22">
        <v>2187</v>
      </c>
      <c r="AK104" s="22">
        <v>54.64</v>
      </c>
      <c r="AM104" s="22">
        <v>5.6303999999999998</v>
      </c>
      <c r="AN104" s="22">
        <v>10.9505</v>
      </c>
      <c r="AO104" s="22">
        <v>31.337800000000001</v>
      </c>
      <c r="AP104" s="22">
        <v>21.747119999999999</v>
      </c>
      <c r="AQ104" s="22">
        <v>73.6126</v>
      </c>
      <c r="AR104" s="22">
        <v>5.94</v>
      </c>
      <c r="BI104" s="27"/>
    </row>
    <row r="105" spans="2:61" s="22" customFormat="1" x14ac:dyDescent="0.2">
      <c r="B105" s="23">
        <f t="shared" si="6"/>
        <v>1999</v>
      </c>
      <c r="C105" s="23">
        <f t="shared" si="7"/>
        <v>2</v>
      </c>
      <c r="D105" s="24" t="s">
        <v>736</v>
      </c>
      <c r="E105" s="25" t="s">
        <v>821</v>
      </c>
      <c r="F105" s="22">
        <v>6606238</v>
      </c>
      <c r="G105" s="22">
        <v>661152</v>
      </c>
      <c r="H105" s="26" t="s">
        <v>738</v>
      </c>
      <c r="J105" s="22" t="str">
        <f t="shared" si="8"/>
        <v xml:space="preserve">Oxundaån </v>
      </c>
      <c r="K105" s="22" t="s">
        <v>739</v>
      </c>
      <c r="L105" s="22">
        <v>0.5</v>
      </c>
      <c r="M105" s="22">
        <v>0.5</v>
      </c>
      <c r="O105" s="22">
        <v>2</v>
      </c>
      <c r="R105" s="22">
        <v>49</v>
      </c>
      <c r="T105" s="22">
        <v>2.2130000000000001</v>
      </c>
      <c r="U105" s="22">
        <v>81</v>
      </c>
      <c r="V105" s="22">
        <f t="shared" si="9"/>
        <v>9.4672744283198898E-2</v>
      </c>
      <c r="W105" s="22">
        <v>7.4999999999999997E-2</v>
      </c>
      <c r="X105" s="22">
        <v>23</v>
      </c>
      <c r="AB105" s="22">
        <v>1746</v>
      </c>
      <c r="AC105" s="22">
        <v>7.08</v>
      </c>
      <c r="AE105" s="22">
        <v>16.8</v>
      </c>
      <c r="AG105" s="22">
        <v>9.5</v>
      </c>
      <c r="AI105" s="22">
        <v>59</v>
      </c>
      <c r="AJ105" s="22">
        <v>2031</v>
      </c>
      <c r="AK105" s="22">
        <v>58.36</v>
      </c>
      <c r="AM105" s="22">
        <v>5.3176000000000005</v>
      </c>
      <c r="AN105" s="22">
        <v>10.89</v>
      </c>
      <c r="AO105" s="22">
        <v>35.095500000000001</v>
      </c>
      <c r="AP105" s="22">
        <v>23.444680000000002</v>
      </c>
      <c r="AQ105" s="22">
        <v>70.825699999999998</v>
      </c>
      <c r="AR105" s="22">
        <v>5.92</v>
      </c>
      <c r="BI105" s="27"/>
    </row>
    <row r="106" spans="2:61" s="22" customFormat="1" x14ac:dyDescent="0.2">
      <c r="B106" s="23">
        <f t="shared" si="6"/>
        <v>2000</v>
      </c>
      <c r="C106" s="23">
        <f t="shared" si="7"/>
        <v>2</v>
      </c>
      <c r="D106" s="24" t="s">
        <v>736</v>
      </c>
      <c r="E106" s="25" t="s">
        <v>822</v>
      </c>
      <c r="F106" s="22">
        <v>6606238</v>
      </c>
      <c r="G106" s="22">
        <v>661152</v>
      </c>
      <c r="H106" s="26" t="s">
        <v>738</v>
      </c>
      <c r="J106" s="22" t="str">
        <f t="shared" si="8"/>
        <v xml:space="preserve">Oxundaån </v>
      </c>
      <c r="K106" s="22" t="s">
        <v>739</v>
      </c>
      <c r="L106" s="22">
        <v>0.5</v>
      </c>
      <c r="M106" s="22">
        <v>0.5</v>
      </c>
      <c r="O106" s="22">
        <v>2</v>
      </c>
      <c r="R106" s="22">
        <v>50.2</v>
      </c>
      <c r="T106" s="22">
        <v>2.1619999999999999</v>
      </c>
      <c r="U106" s="22">
        <v>82</v>
      </c>
      <c r="V106" s="22">
        <f t="shared" si="9"/>
        <v>0.15893484413862236</v>
      </c>
      <c r="W106" s="22">
        <v>6.6000000000000003E-2</v>
      </c>
      <c r="X106" s="22">
        <v>31</v>
      </c>
      <c r="AB106" s="22">
        <v>1369</v>
      </c>
      <c r="AC106" s="22">
        <v>7.3</v>
      </c>
      <c r="AE106" s="22">
        <v>3.9</v>
      </c>
      <c r="AG106" s="22">
        <v>9.1</v>
      </c>
      <c r="AI106" s="22">
        <v>52</v>
      </c>
      <c r="AJ106" s="22">
        <v>1891</v>
      </c>
      <c r="AK106" s="22">
        <v>59.960000000000008</v>
      </c>
      <c r="AM106" s="22">
        <v>5.9823000000000004</v>
      </c>
      <c r="AN106" s="22">
        <v>11.0352</v>
      </c>
      <c r="AO106" s="22">
        <v>43.851650000000006</v>
      </c>
      <c r="AP106" s="22">
        <v>27.25272</v>
      </c>
      <c r="AQ106" s="22">
        <v>73.852849999999989</v>
      </c>
      <c r="AR106" s="22">
        <v>4.3099999999999996</v>
      </c>
      <c r="BI106" s="27"/>
    </row>
    <row r="107" spans="2:61" s="22" customFormat="1" x14ac:dyDescent="0.2">
      <c r="B107" s="23">
        <f t="shared" si="6"/>
        <v>2000</v>
      </c>
      <c r="C107" s="23">
        <f t="shared" si="7"/>
        <v>2</v>
      </c>
      <c r="D107" s="24" t="s">
        <v>736</v>
      </c>
      <c r="E107" s="25" t="s">
        <v>823</v>
      </c>
      <c r="F107" s="22">
        <v>6606238</v>
      </c>
      <c r="G107" s="22">
        <v>661152</v>
      </c>
      <c r="H107" s="26" t="s">
        <v>738</v>
      </c>
      <c r="J107" s="22" t="str">
        <f t="shared" si="8"/>
        <v xml:space="preserve">Oxundaån </v>
      </c>
      <c r="K107" s="22" t="s">
        <v>739</v>
      </c>
      <c r="L107" s="22">
        <v>0.5</v>
      </c>
      <c r="M107" s="22">
        <v>0.5</v>
      </c>
      <c r="O107" s="22">
        <v>1.6</v>
      </c>
      <c r="R107" s="22">
        <v>51.1</v>
      </c>
      <c r="T107" s="22">
        <v>2.17</v>
      </c>
      <c r="U107" s="22">
        <v>46</v>
      </c>
      <c r="V107" s="22">
        <f t="shared" si="9"/>
        <v>8.6247423646674953E-2</v>
      </c>
      <c r="W107" s="22">
        <v>5.2999999999999999E-2</v>
      </c>
      <c r="X107" s="22">
        <v>7</v>
      </c>
      <c r="AB107" s="22">
        <v>1032</v>
      </c>
      <c r="AC107" s="22">
        <v>7.3</v>
      </c>
      <c r="AE107" s="22">
        <v>3.8</v>
      </c>
      <c r="AG107" s="22">
        <v>9.3000000000000007</v>
      </c>
      <c r="AI107" s="22">
        <v>31</v>
      </c>
      <c r="AJ107" s="22">
        <v>1605</v>
      </c>
      <c r="AK107" s="22">
        <v>60.12</v>
      </c>
      <c r="AM107" s="22">
        <v>5.8650000000000002</v>
      </c>
      <c r="AN107" s="22">
        <v>11.4224</v>
      </c>
      <c r="AO107" s="22">
        <v>43.497150000000005</v>
      </c>
      <c r="AP107" s="22">
        <v>27.344480000000001</v>
      </c>
      <c r="AQ107" s="22">
        <v>75.390449999999987</v>
      </c>
      <c r="AR107" s="22">
        <v>4.3</v>
      </c>
      <c r="BI107" s="27"/>
    </row>
    <row r="108" spans="2:61" s="22" customFormat="1" x14ac:dyDescent="0.2">
      <c r="B108" s="23">
        <f t="shared" si="6"/>
        <v>2001</v>
      </c>
      <c r="C108" s="23">
        <f t="shared" si="7"/>
        <v>2</v>
      </c>
      <c r="D108" s="24" t="s">
        <v>736</v>
      </c>
      <c r="E108" s="25" t="s">
        <v>824</v>
      </c>
      <c r="F108" s="22">
        <v>6606238</v>
      </c>
      <c r="G108" s="22">
        <v>661152</v>
      </c>
      <c r="H108" s="26" t="s">
        <v>738</v>
      </c>
      <c r="J108" s="22" t="str">
        <f t="shared" si="8"/>
        <v xml:space="preserve">Oxundaån </v>
      </c>
      <c r="K108" s="22" t="s">
        <v>739</v>
      </c>
      <c r="L108" s="22">
        <v>0.5</v>
      </c>
      <c r="M108" s="22">
        <v>0.5</v>
      </c>
      <c r="O108" s="22">
        <v>2</v>
      </c>
      <c r="R108" s="22">
        <v>45.3</v>
      </c>
      <c r="T108" s="22">
        <v>1.873</v>
      </c>
      <c r="U108" s="22">
        <v>35</v>
      </c>
      <c r="V108" s="22">
        <f t="shared" si="9"/>
        <v>4.0907975924839031E-2</v>
      </c>
      <c r="W108" s="22">
        <v>0.113</v>
      </c>
      <c r="X108" s="22">
        <v>29</v>
      </c>
      <c r="AB108" s="22">
        <v>1564</v>
      </c>
      <c r="AC108" s="22">
        <v>7.08</v>
      </c>
      <c r="AE108" s="22">
        <v>11.8</v>
      </c>
      <c r="AG108" s="22">
        <v>9.8000000000000007</v>
      </c>
      <c r="AI108" s="22">
        <v>61</v>
      </c>
      <c r="AJ108" s="22">
        <v>1912</v>
      </c>
      <c r="AK108" s="22">
        <v>52.400000000000006</v>
      </c>
      <c r="AM108" s="22">
        <v>5.2394000000000007</v>
      </c>
      <c r="AN108" s="22">
        <v>9.9219999999999988</v>
      </c>
      <c r="AO108" s="22">
        <v>33.429349999999999</v>
      </c>
      <c r="AP108" s="22">
        <v>24.132880000000004</v>
      </c>
      <c r="AQ108" s="22">
        <v>68.230999999999995</v>
      </c>
      <c r="AR108" s="22">
        <v>4.6500000000000004</v>
      </c>
      <c r="BI108" s="27"/>
    </row>
    <row r="109" spans="2:61" s="22" customFormat="1" x14ac:dyDescent="0.2">
      <c r="B109" s="23">
        <f t="shared" si="6"/>
        <v>2002</v>
      </c>
      <c r="C109" s="23">
        <f t="shared" si="7"/>
        <v>2</v>
      </c>
      <c r="D109" s="24" t="s">
        <v>736</v>
      </c>
      <c r="E109" s="25" t="s">
        <v>825</v>
      </c>
      <c r="F109" s="22">
        <v>6606238</v>
      </c>
      <c r="G109" s="22">
        <v>661152</v>
      </c>
      <c r="H109" s="26" t="s">
        <v>738</v>
      </c>
      <c r="J109" s="22" t="str">
        <f t="shared" si="8"/>
        <v xml:space="preserve">Oxundaån </v>
      </c>
      <c r="K109" s="22" t="s">
        <v>739</v>
      </c>
      <c r="L109" s="22">
        <v>0.5</v>
      </c>
      <c r="M109" s="22">
        <v>0.5</v>
      </c>
      <c r="O109" s="22">
        <v>2.2000000000000002</v>
      </c>
      <c r="R109" s="22">
        <v>37.6</v>
      </c>
      <c r="T109" s="22">
        <v>1.7789999999999999</v>
      </c>
      <c r="U109" s="22">
        <v>66</v>
      </c>
      <c r="V109" s="22">
        <f t="shared" si="9"/>
        <v>9.427087361787978E-2</v>
      </c>
      <c r="W109" s="22">
        <v>0.13</v>
      </c>
      <c r="X109" s="22">
        <v>48</v>
      </c>
      <c r="AB109" s="22">
        <v>856</v>
      </c>
      <c r="AC109" s="22">
        <v>7.16</v>
      </c>
      <c r="AE109" s="22">
        <v>28.6</v>
      </c>
      <c r="AG109" s="22">
        <v>11</v>
      </c>
      <c r="AI109" s="22">
        <v>89</v>
      </c>
      <c r="AJ109" s="22">
        <v>1557</v>
      </c>
      <c r="AK109" s="22">
        <v>45.58</v>
      </c>
      <c r="AM109" s="22">
        <v>5.2003000000000004</v>
      </c>
      <c r="AN109" s="22">
        <v>8.0586000000000002</v>
      </c>
      <c r="AO109" s="22">
        <v>27.119250000000001</v>
      </c>
      <c r="AP109" s="22">
        <v>19.911920000000002</v>
      </c>
      <c r="AQ109" s="22">
        <v>48.05</v>
      </c>
      <c r="AR109" s="22">
        <v>3.03</v>
      </c>
      <c r="BI109" s="27"/>
    </row>
    <row r="110" spans="2:61" s="22" customFormat="1" x14ac:dyDescent="0.2">
      <c r="B110" s="23">
        <f t="shared" si="6"/>
        <v>2003</v>
      </c>
      <c r="C110" s="23">
        <f t="shared" si="7"/>
        <v>2</v>
      </c>
      <c r="D110" s="24" t="s">
        <v>736</v>
      </c>
      <c r="E110" s="25">
        <v>37670</v>
      </c>
      <c r="H110" s="22" t="s">
        <v>826</v>
      </c>
      <c r="J110" s="22" t="str">
        <f t="shared" si="8"/>
        <v xml:space="preserve">Fysingen </v>
      </c>
      <c r="K110" s="22" t="s">
        <v>739</v>
      </c>
      <c r="O110" s="22">
        <v>1.2</v>
      </c>
      <c r="T110" s="22">
        <v>3.0449999999999999</v>
      </c>
      <c r="U110" s="22">
        <v>240</v>
      </c>
      <c r="V110" s="22">
        <f t="shared" si="9"/>
        <v>0.43525085144455522</v>
      </c>
      <c r="W110" s="22">
        <v>0.03</v>
      </c>
      <c r="X110" s="22">
        <v>6</v>
      </c>
      <c r="AA110" s="22">
        <v>62.8</v>
      </c>
      <c r="AB110" s="22">
        <v>503</v>
      </c>
      <c r="AC110" s="22">
        <v>7.3</v>
      </c>
      <c r="AG110" s="22">
        <v>8.1999999999999993</v>
      </c>
      <c r="AI110" s="22">
        <v>20</v>
      </c>
      <c r="AJ110" s="22">
        <v>1194</v>
      </c>
      <c r="AO110" s="22">
        <v>1.504</v>
      </c>
      <c r="AQ110" s="22">
        <v>2.0310000000000001</v>
      </c>
      <c r="AR110" s="22">
        <v>1.66</v>
      </c>
      <c r="BI110" s="27"/>
    </row>
    <row r="111" spans="2:61" s="22" customFormat="1" x14ac:dyDescent="0.2">
      <c r="B111" s="23">
        <f t="shared" si="6"/>
        <v>2003</v>
      </c>
      <c r="C111" s="23">
        <f t="shared" si="7"/>
        <v>2</v>
      </c>
      <c r="D111" s="24" t="s">
        <v>736</v>
      </c>
      <c r="E111" s="25" t="s">
        <v>827</v>
      </c>
      <c r="F111" s="22">
        <v>6606238</v>
      </c>
      <c r="G111" s="22">
        <v>661152</v>
      </c>
      <c r="H111" s="26" t="s">
        <v>738</v>
      </c>
      <c r="J111" s="22" t="str">
        <f t="shared" si="8"/>
        <v xml:space="preserve">Oxundaån </v>
      </c>
      <c r="K111" s="22" t="s">
        <v>739</v>
      </c>
      <c r="L111" s="22">
        <v>0.5</v>
      </c>
      <c r="M111" s="22">
        <v>0.5</v>
      </c>
      <c r="O111" s="22">
        <v>1.5</v>
      </c>
      <c r="R111" s="22">
        <v>50.6</v>
      </c>
      <c r="T111" s="22">
        <v>2.6989999999999998</v>
      </c>
      <c r="U111" s="22">
        <v>32</v>
      </c>
      <c r="V111" s="22">
        <f t="shared" si="9"/>
        <v>6.230017627682588E-2</v>
      </c>
      <c r="W111" s="22">
        <v>4.7E-2</v>
      </c>
      <c r="X111" s="22">
        <v>55</v>
      </c>
      <c r="AB111" s="22">
        <v>616</v>
      </c>
      <c r="AC111" s="22">
        <v>7.32</v>
      </c>
      <c r="AE111" s="22">
        <v>2.1</v>
      </c>
      <c r="AG111" s="22">
        <v>10.6</v>
      </c>
      <c r="AI111" s="22">
        <v>93</v>
      </c>
      <c r="AJ111" s="22">
        <v>1331</v>
      </c>
      <c r="AK111" s="22">
        <v>56.36</v>
      </c>
      <c r="AL111" s="22">
        <v>6.6000000000000003E-2</v>
      </c>
      <c r="AM111" s="22">
        <v>6.2560000000000002</v>
      </c>
      <c r="AN111" s="22">
        <v>10.539099999999999</v>
      </c>
      <c r="AO111" s="22">
        <v>43.780750000000005</v>
      </c>
      <c r="AP111" s="22">
        <v>32.230700000000006</v>
      </c>
      <c r="AQ111" s="22">
        <v>54.728949999999998</v>
      </c>
      <c r="AR111" s="22">
        <v>0.91</v>
      </c>
      <c r="AV111" s="28">
        <v>2.7E-2</v>
      </c>
      <c r="AX111" s="28">
        <v>1.33</v>
      </c>
      <c r="AY111" s="28">
        <v>2.7</v>
      </c>
      <c r="BC111" s="28">
        <v>4.3</v>
      </c>
      <c r="BE111" s="28">
        <v>0.26</v>
      </c>
      <c r="BH111" s="28">
        <v>6.3</v>
      </c>
      <c r="BI111" s="27"/>
    </row>
    <row r="112" spans="2:61" s="22" customFormat="1" x14ac:dyDescent="0.2">
      <c r="B112" s="23">
        <f t="shared" si="6"/>
        <v>2004</v>
      </c>
      <c r="C112" s="23">
        <f t="shared" si="7"/>
        <v>2</v>
      </c>
      <c r="D112" s="24" t="s">
        <v>736</v>
      </c>
      <c r="E112" s="25">
        <v>38028</v>
      </c>
      <c r="H112" s="22" t="s">
        <v>826</v>
      </c>
      <c r="J112" s="22" t="str">
        <f t="shared" si="8"/>
        <v xml:space="preserve">Fysingen </v>
      </c>
      <c r="K112" s="22" t="s">
        <v>739</v>
      </c>
      <c r="N112" s="22">
        <v>0.8</v>
      </c>
      <c r="O112" s="22">
        <v>0.5</v>
      </c>
      <c r="P112" s="22">
        <v>10.81</v>
      </c>
      <c r="T112" s="22">
        <v>0.86199999999999999</v>
      </c>
      <c r="U112" s="22">
        <v>373</v>
      </c>
      <c r="V112" s="22">
        <f t="shared" si="9"/>
        <v>0.14302286966662595</v>
      </c>
      <c r="W112" s="22">
        <v>4.5999999999999999E-2</v>
      </c>
      <c r="X112" s="22">
        <v>24</v>
      </c>
      <c r="Z112" s="22">
        <v>1.5</v>
      </c>
      <c r="AA112" s="22">
        <v>45.3</v>
      </c>
      <c r="AB112" s="22">
        <v>5072</v>
      </c>
      <c r="AC112" s="22">
        <v>6.65</v>
      </c>
      <c r="AG112" s="22">
        <v>8.9</v>
      </c>
      <c r="AI112" s="22">
        <v>71</v>
      </c>
      <c r="AJ112" s="22">
        <v>6440</v>
      </c>
      <c r="AO112" s="22">
        <v>0.66300000000000003</v>
      </c>
      <c r="AQ112" s="22">
        <v>2.4780000000000002</v>
      </c>
      <c r="AR112" s="22">
        <v>3.95</v>
      </c>
      <c r="BI112" s="27"/>
    </row>
    <row r="113" spans="2:61" s="22" customFormat="1" x14ac:dyDescent="0.2">
      <c r="B113" s="23">
        <f t="shared" si="6"/>
        <v>2004</v>
      </c>
      <c r="C113" s="23">
        <f t="shared" si="7"/>
        <v>2</v>
      </c>
      <c r="D113" s="24" t="s">
        <v>736</v>
      </c>
      <c r="E113" s="25" t="s">
        <v>828</v>
      </c>
      <c r="F113" s="22">
        <v>6606238</v>
      </c>
      <c r="G113" s="22">
        <v>661152</v>
      </c>
      <c r="H113" s="26" t="s">
        <v>738</v>
      </c>
      <c r="J113" s="22" t="str">
        <f t="shared" si="8"/>
        <v xml:space="preserve">Oxundaån </v>
      </c>
      <c r="K113" s="22" t="s">
        <v>739</v>
      </c>
      <c r="L113" s="22">
        <v>0.5</v>
      </c>
      <c r="M113" s="22">
        <v>0.5</v>
      </c>
      <c r="O113" s="22">
        <v>1.3</v>
      </c>
      <c r="R113" s="22">
        <v>53.7</v>
      </c>
      <c r="T113" s="22">
        <v>2.173</v>
      </c>
      <c r="U113" s="22">
        <v>94</v>
      </c>
      <c r="V113" s="22">
        <f t="shared" si="9"/>
        <v>0.16799383041026922</v>
      </c>
      <c r="W113" s="22">
        <v>5.8999999999999997E-2</v>
      </c>
      <c r="X113" s="22">
        <v>43</v>
      </c>
      <c r="AB113" s="22">
        <v>1716</v>
      </c>
      <c r="AC113" s="22">
        <v>7.29</v>
      </c>
      <c r="AE113" s="22">
        <v>7.7</v>
      </c>
      <c r="AG113" s="22">
        <v>8.6999999999999993</v>
      </c>
      <c r="AI113" s="22">
        <v>66</v>
      </c>
      <c r="AJ113" s="22">
        <v>2483</v>
      </c>
      <c r="AK113" s="22">
        <v>55.540000000000006</v>
      </c>
      <c r="AL113" s="22">
        <v>0.26</v>
      </c>
      <c r="AM113" s="22">
        <v>6.1778000000000004</v>
      </c>
      <c r="AN113" s="22">
        <v>11.204600000000001</v>
      </c>
      <c r="AO113" s="22">
        <v>47.254850000000005</v>
      </c>
      <c r="AP113" s="22">
        <v>31.106640000000002</v>
      </c>
      <c r="AQ113" s="22">
        <v>80.820099999999996</v>
      </c>
      <c r="AR113" s="22">
        <v>3.65</v>
      </c>
      <c r="AV113" s="28">
        <v>0.06</v>
      </c>
      <c r="AX113" s="28">
        <v>1.84</v>
      </c>
      <c r="AY113" s="28">
        <v>3.1</v>
      </c>
      <c r="BC113" s="28">
        <v>10.5</v>
      </c>
      <c r="BE113" s="28">
        <v>1.25</v>
      </c>
      <c r="BH113" s="28">
        <v>14</v>
      </c>
      <c r="BI113" s="27"/>
    </row>
    <row r="114" spans="2:61" s="22" customFormat="1" x14ac:dyDescent="0.2">
      <c r="B114" s="23">
        <f t="shared" si="6"/>
        <v>2005</v>
      </c>
      <c r="C114" s="23">
        <f t="shared" si="7"/>
        <v>2</v>
      </c>
      <c r="D114" s="24" t="s">
        <v>736</v>
      </c>
      <c r="E114" s="25" t="s">
        <v>829</v>
      </c>
      <c r="F114" s="22">
        <v>6606238</v>
      </c>
      <c r="G114" s="22">
        <v>661152</v>
      </c>
      <c r="H114" s="26" t="s">
        <v>738</v>
      </c>
      <c r="J114" s="22" t="str">
        <f t="shared" si="8"/>
        <v xml:space="preserve">Oxundaån </v>
      </c>
      <c r="K114" s="22" t="s">
        <v>739</v>
      </c>
      <c r="L114" s="22">
        <v>0.5</v>
      </c>
      <c r="M114" s="22">
        <v>0.5</v>
      </c>
      <c r="O114" s="22">
        <v>0.8</v>
      </c>
      <c r="R114" s="22">
        <v>52.7</v>
      </c>
      <c r="T114" s="22">
        <v>2.2429999999999999</v>
      </c>
      <c r="U114" s="22">
        <v>50</v>
      </c>
      <c r="V114" s="22">
        <f t="shared" si="9"/>
        <v>0.12378876797355383</v>
      </c>
      <c r="W114" s="22">
        <v>4.9000000000000002E-2</v>
      </c>
      <c r="X114" s="22">
        <v>27</v>
      </c>
      <c r="AB114" s="22">
        <v>1025</v>
      </c>
      <c r="AC114" s="22">
        <v>7.45</v>
      </c>
      <c r="AE114" s="22">
        <v>4.2</v>
      </c>
      <c r="AG114" s="22">
        <v>8</v>
      </c>
      <c r="AI114" s="22">
        <v>44</v>
      </c>
      <c r="AJ114" s="22">
        <v>1193</v>
      </c>
      <c r="AK114" s="22">
        <v>56.980000000000004</v>
      </c>
      <c r="AL114" s="22">
        <v>0.26</v>
      </c>
      <c r="AM114" s="22">
        <v>6.4906000000000006</v>
      </c>
      <c r="AN114" s="22">
        <v>11.3377</v>
      </c>
      <c r="AO114" s="22">
        <v>47.148500000000006</v>
      </c>
      <c r="AP114" s="22">
        <v>30.464320000000004</v>
      </c>
      <c r="AQ114" s="22">
        <v>81.252549999999999</v>
      </c>
      <c r="AR114" s="22">
        <v>2.58</v>
      </c>
      <c r="AV114" s="28">
        <v>2.5000000000000001E-2</v>
      </c>
      <c r="AX114" s="28">
        <v>1.8</v>
      </c>
      <c r="AY114" s="28">
        <v>3.1</v>
      </c>
      <c r="BC114" s="28">
        <v>7</v>
      </c>
      <c r="BE114" s="28">
        <v>0.56999999999999995</v>
      </c>
      <c r="BH114" s="28">
        <v>12</v>
      </c>
      <c r="BI114" s="27"/>
    </row>
    <row r="115" spans="2:61" s="22" customFormat="1" x14ac:dyDescent="0.2">
      <c r="B115" s="23">
        <f t="shared" si="6"/>
        <v>2005</v>
      </c>
      <c r="C115" s="23">
        <f t="shared" si="7"/>
        <v>2</v>
      </c>
      <c r="D115" s="24" t="s">
        <v>736</v>
      </c>
      <c r="E115" s="25">
        <v>38390</v>
      </c>
      <c r="H115" s="22" t="s">
        <v>826</v>
      </c>
      <c r="J115" s="22" t="str">
        <f t="shared" si="8"/>
        <v xml:space="preserve">Fysingen </v>
      </c>
      <c r="K115" s="22" t="s">
        <v>739</v>
      </c>
      <c r="N115" s="22">
        <v>2</v>
      </c>
      <c r="O115" s="22">
        <v>2</v>
      </c>
      <c r="T115" s="22">
        <v>1.93</v>
      </c>
      <c r="U115" s="22">
        <v>125</v>
      </c>
      <c r="V115" s="22">
        <f t="shared" si="9"/>
        <v>0.68043606665206258</v>
      </c>
      <c r="W115" s="22">
        <v>2.1000000000000001E-2</v>
      </c>
      <c r="X115" s="22">
        <v>14</v>
      </c>
      <c r="Z115" s="22">
        <v>3.6</v>
      </c>
      <c r="AA115" s="22">
        <v>56.9</v>
      </c>
      <c r="AB115" s="22">
        <v>1292</v>
      </c>
      <c r="AC115" s="22">
        <v>7.75</v>
      </c>
      <c r="AG115" s="22">
        <v>8</v>
      </c>
      <c r="AI115" s="22">
        <v>19</v>
      </c>
      <c r="AJ115" s="22">
        <v>1791</v>
      </c>
      <c r="AO115" s="22">
        <v>1.103</v>
      </c>
      <c r="AQ115" s="22">
        <v>2.548</v>
      </c>
      <c r="AR115" s="22">
        <v>2.85</v>
      </c>
      <c r="BI115" s="27"/>
    </row>
    <row r="116" spans="2:61" s="22" customFormat="1" x14ac:dyDescent="0.2">
      <c r="B116" s="23">
        <f t="shared" si="6"/>
        <v>2006</v>
      </c>
      <c r="C116" s="23">
        <f t="shared" si="7"/>
        <v>2</v>
      </c>
      <c r="D116" s="24" t="s">
        <v>736</v>
      </c>
      <c r="E116" s="25" t="s">
        <v>830</v>
      </c>
      <c r="F116" s="22">
        <v>6606238</v>
      </c>
      <c r="G116" s="22">
        <v>661152</v>
      </c>
      <c r="H116" s="26" t="s">
        <v>738</v>
      </c>
      <c r="J116" s="22" t="str">
        <f t="shared" si="8"/>
        <v xml:space="preserve">Oxundaån </v>
      </c>
      <c r="K116" s="22" t="s">
        <v>739</v>
      </c>
      <c r="L116" s="22">
        <v>0.5</v>
      </c>
      <c r="M116" s="22">
        <v>0.5</v>
      </c>
      <c r="O116" s="22">
        <v>1</v>
      </c>
      <c r="R116" s="22">
        <v>52.9</v>
      </c>
      <c r="T116" s="22">
        <v>2.7909999999999999</v>
      </c>
      <c r="U116" s="22">
        <v>20</v>
      </c>
      <c r="V116" s="22">
        <f t="shared" si="9"/>
        <v>6.3344636933781853E-2</v>
      </c>
      <c r="W116" s="22">
        <v>4.3999999999999997E-2</v>
      </c>
      <c r="X116" s="22">
        <v>47</v>
      </c>
      <c r="AB116" s="22">
        <v>593</v>
      </c>
      <c r="AC116" s="22">
        <v>7.55</v>
      </c>
      <c r="AE116" s="22">
        <v>1.2</v>
      </c>
      <c r="AG116" s="22">
        <v>12.7</v>
      </c>
      <c r="AI116" s="22">
        <v>82</v>
      </c>
      <c r="AJ116" s="22">
        <v>1289</v>
      </c>
      <c r="AK116" s="22">
        <v>59.86</v>
      </c>
      <c r="AL116" s="22">
        <v>8.8999999999999996E-2</v>
      </c>
      <c r="AM116" s="22">
        <v>6.2951000000000006</v>
      </c>
      <c r="AN116" s="22">
        <v>10.285</v>
      </c>
      <c r="AO116" s="22">
        <v>52.288750000000007</v>
      </c>
      <c r="AP116" s="22">
        <v>33.492400000000004</v>
      </c>
      <c r="AQ116" s="22">
        <v>57.131450000000001</v>
      </c>
      <c r="AR116" s="22">
        <v>2.4500000000000002</v>
      </c>
      <c r="AV116" s="28">
        <v>1.0999999999999999E-2</v>
      </c>
      <c r="AX116" s="28">
        <v>2</v>
      </c>
      <c r="AY116" s="28">
        <v>5</v>
      </c>
      <c r="BC116" s="28">
        <v>3.5</v>
      </c>
      <c r="BE116" s="28">
        <v>0.46</v>
      </c>
      <c r="BH116" s="28">
        <v>12</v>
      </c>
      <c r="BI116" s="27"/>
    </row>
    <row r="117" spans="2:61" s="22" customFormat="1" x14ac:dyDescent="0.2">
      <c r="B117" s="23">
        <f t="shared" si="6"/>
        <v>2007</v>
      </c>
      <c r="C117" s="23">
        <f t="shared" si="7"/>
        <v>2</v>
      </c>
      <c r="D117" s="24" t="s">
        <v>736</v>
      </c>
      <c r="E117" s="25">
        <v>39133</v>
      </c>
      <c r="H117" s="22" t="s">
        <v>826</v>
      </c>
      <c r="J117" s="22" t="str">
        <f t="shared" si="8"/>
        <v xml:space="preserve">Fysingen </v>
      </c>
      <c r="K117" s="22" t="s">
        <v>739</v>
      </c>
      <c r="O117" s="22">
        <v>0</v>
      </c>
      <c r="T117" s="22">
        <v>1.8089999999999999</v>
      </c>
      <c r="U117" s="22">
        <v>47</v>
      </c>
      <c r="V117" s="22">
        <f t="shared" si="9"/>
        <v>9.9261754292345378E-2</v>
      </c>
      <c r="W117" s="22">
        <v>7.0000000000000007E-2</v>
      </c>
      <c r="X117" s="22">
        <v>26</v>
      </c>
      <c r="Z117" s="22">
        <v>6</v>
      </c>
      <c r="AA117" s="22">
        <v>54.8</v>
      </c>
      <c r="AB117" s="22">
        <v>2489</v>
      </c>
      <c r="AC117" s="22">
        <v>7.41</v>
      </c>
      <c r="AG117" s="22">
        <v>12.8</v>
      </c>
      <c r="AI117" s="22">
        <v>46</v>
      </c>
      <c r="AJ117" s="22">
        <v>3057</v>
      </c>
      <c r="AO117" s="22">
        <v>1.0880000000000001</v>
      </c>
      <c r="AQ117" s="22">
        <v>2.4630000000000001</v>
      </c>
      <c r="AR117" s="22">
        <v>13.13</v>
      </c>
      <c r="BI117" s="27"/>
    </row>
    <row r="118" spans="2:61" s="22" customFormat="1" x14ac:dyDescent="0.2">
      <c r="B118" s="23">
        <f t="shared" si="6"/>
        <v>2007</v>
      </c>
      <c r="C118" s="23">
        <f t="shared" si="7"/>
        <v>2</v>
      </c>
      <c r="D118" s="24" t="s">
        <v>736</v>
      </c>
      <c r="E118" s="25" t="s">
        <v>831</v>
      </c>
      <c r="F118" s="22">
        <v>6606238</v>
      </c>
      <c r="G118" s="22">
        <v>661152</v>
      </c>
      <c r="H118" s="26" t="s">
        <v>738</v>
      </c>
      <c r="J118" s="22" t="str">
        <f t="shared" si="8"/>
        <v xml:space="preserve">Oxundaån </v>
      </c>
      <c r="K118" s="22" t="s">
        <v>739</v>
      </c>
      <c r="L118" s="22">
        <v>0.5</v>
      </c>
      <c r="M118" s="22">
        <v>0.5</v>
      </c>
      <c r="O118" s="22">
        <v>0</v>
      </c>
      <c r="R118" s="22">
        <v>51.5</v>
      </c>
      <c r="T118" s="22">
        <v>2.2989999999999999</v>
      </c>
      <c r="U118" s="22">
        <v>58</v>
      </c>
      <c r="V118" s="22">
        <f t="shared" si="9"/>
        <v>0.13428379313748542</v>
      </c>
      <c r="W118" s="22">
        <v>7.2999999999999995E-2</v>
      </c>
      <c r="X118" s="22">
        <v>34</v>
      </c>
      <c r="AB118" s="22">
        <v>1943</v>
      </c>
      <c r="AC118" s="22">
        <v>7.45</v>
      </c>
      <c r="AE118" s="22">
        <v>5.4</v>
      </c>
      <c r="AG118" s="22">
        <v>9.4</v>
      </c>
      <c r="AI118" s="22">
        <v>53</v>
      </c>
      <c r="AJ118" s="22">
        <v>2237</v>
      </c>
      <c r="AK118" s="22">
        <v>57.86</v>
      </c>
      <c r="AL118" s="22">
        <v>0.51</v>
      </c>
      <c r="AM118" s="22">
        <v>6.4124000000000008</v>
      </c>
      <c r="AN118" s="22">
        <v>10.539099999999999</v>
      </c>
      <c r="AO118" s="22">
        <v>41.051099999999998</v>
      </c>
      <c r="AP118" s="22">
        <v>28.032680000000003</v>
      </c>
      <c r="AQ118" s="22">
        <v>70.201049999999995</v>
      </c>
      <c r="AR118" s="22">
        <v>12.49</v>
      </c>
      <c r="AV118" s="28">
        <v>2.8000000000000001E-2</v>
      </c>
      <c r="AX118" s="28">
        <v>0.74</v>
      </c>
      <c r="AY118" s="28">
        <v>4.4000000000000004</v>
      </c>
      <c r="BC118" s="28">
        <v>7.4</v>
      </c>
      <c r="BE118" s="28">
        <v>0.73</v>
      </c>
      <c r="BH118" s="28">
        <v>10</v>
      </c>
      <c r="BI118" s="27"/>
    </row>
    <row r="119" spans="2:61" s="22" customFormat="1" x14ac:dyDescent="0.2">
      <c r="B119" s="23">
        <f t="shared" si="6"/>
        <v>2008</v>
      </c>
      <c r="C119" s="23">
        <f t="shared" si="7"/>
        <v>2</v>
      </c>
      <c r="D119" s="24" t="s">
        <v>736</v>
      </c>
      <c r="E119" s="25" t="s">
        <v>832</v>
      </c>
      <c r="F119" s="22">
        <v>6606238</v>
      </c>
      <c r="G119" s="22">
        <v>661152</v>
      </c>
      <c r="H119" s="26" t="s">
        <v>738</v>
      </c>
      <c r="J119" s="22" t="str">
        <f t="shared" si="8"/>
        <v xml:space="preserve">Oxundaån </v>
      </c>
      <c r="K119" s="22" t="s">
        <v>739</v>
      </c>
      <c r="L119" s="22">
        <v>0.5</v>
      </c>
      <c r="M119" s="22">
        <v>0.5</v>
      </c>
      <c r="O119" s="22">
        <v>1.8</v>
      </c>
      <c r="R119" s="22">
        <v>52.7</v>
      </c>
      <c r="T119" s="22">
        <v>2.1960000000000002</v>
      </c>
      <c r="U119" s="22">
        <v>11</v>
      </c>
      <c r="V119" s="22">
        <f t="shared" si="9"/>
        <v>3.9888327508024769E-2</v>
      </c>
      <c r="W119" s="22">
        <v>5.0999999999999997E-2</v>
      </c>
      <c r="X119" s="22">
        <v>16</v>
      </c>
      <c r="AB119" s="22">
        <v>1086</v>
      </c>
      <c r="AC119" s="22">
        <v>7.58</v>
      </c>
      <c r="AG119" s="22">
        <v>10.199999999999999</v>
      </c>
      <c r="AI119" s="22">
        <v>42</v>
      </c>
      <c r="AJ119" s="22">
        <v>1648</v>
      </c>
      <c r="AK119" s="22">
        <v>60.16</v>
      </c>
      <c r="AM119" s="22">
        <v>6.0605000000000002</v>
      </c>
      <c r="AN119" s="22">
        <v>11.870099999999999</v>
      </c>
      <c r="AO119" s="22">
        <v>39.172250000000005</v>
      </c>
      <c r="AP119" s="22">
        <v>27.986800000000002</v>
      </c>
      <c r="AQ119" s="22">
        <v>88.075649999999996</v>
      </c>
      <c r="AR119" s="22">
        <v>5.12</v>
      </c>
      <c r="BI119" s="27"/>
    </row>
    <row r="120" spans="2:61" s="22" customFormat="1" x14ac:dyDescent="0.2">
      <c r="B120" s="23">
        <f t="shared" si="6"/>
        <v>2009</v>
      </c>
      <c r="C120" s="23">
        <f t="shared" si="7"/>
        <v>2</v>
      </c>
      <c r="D120" s="24" t="s">
        <v>736</v>
      </c>
      <c r="E120" s="25">
        <v>39854</v>
      </c>
      <c r="H120" s="22" t="s">
        <v>83</v>
      </c>
      <c r="J120" s="22" t="str">
        <f t="shared" si="8"/>
        <v xml:space="preserve">Edssjön </v>
      </c>
      <c r="K120" s="22" t="s">
        <v>739</v>
      </c>
      <c r="N120" s="22">
        <v>2.1</v>
      </c>
      <c r="O120" s="22">
        <v>0.7</v>
      </c>
      <c r="P120" s="22">
        <v>13.7</v>
      </c>
      <c r="Q120" s="22">
        <v>96</v>
      </c>
      <c r="U120" s="22">
        <v>0.1</v>
      </c>
      <c r="W120" s="22">
        <v>8.3000000000000004E-2</v>
      </c>
      <c r="X120" s="22">
        <v>6</v>
      </c>
      <c r="AB120" s="22">
        <v>735</v>
      </c>
      <c r="AI120" s="22">
        <v>58</v>
      </c>
      <c r="AJ120" s="22">
        <v>1484</v>
      </c>
      <c r="BI120" s="27"/>
    </row>
    <row r="121" spans="2:61" s="22" customFormat="1" x14ac:dyDescent="0.2">
      <c r="B121" s="23">
        <f t="shared" si="6"/>
        <v>2009</v>
      </c>
      <c r="C121" s="23">
        <f t="shared" si="7"/>
        <v>2</v>
      </c>
      <c r="D121" s="24" t="s">
        <v>736</v>
      </c>
      <c r="E121" s="25">
        <v>39854</v>
      </c>
      <c r="H121" s="22" t="s">
        <v>83</v>
      </c>
      <c r="J121" s="22" t="str">
        <f t="shared" si="8"/>
        <v xml:space="preserve">Edssjön </v>
      </c>
      <c r="K121" s="22" t="s">
        <v>785</v>
      </c>
      <c r="O121" s="22">
        <v>3</v>
      </c>
      <c r="P121" s="22">
        <v>1.1000000000000001</v>
      </c>
      <c r="Q121" s="22">
        <v>8</v>
      </c>
      <c r="U121" s="22">
        <v>81</v>
      </c>
      <c r="X121" s="22">
        <v>51</v>
      </c>
      <c r="AB121" s="22">
        <v>762</v>
      </c>
      <c r="AI121" s="22">
        <v>80</v>
      </c>
      <c r="AJ121" s="22">
        <v>1472</v>
      </c>
      <c r="BI121" s="27"/>
    </row>
    <row r="122" spans="2:61" s="22" customFormat="1" x14ac:dyDescent="0.2">
      <c r="B122" s="23">
        <f t="shared" si="6"/>
        <v>2009</v>
      </c>
      <c r="C122" s="23">
        <f t="shared" si="7"/>
        <v>2</v>
      </c>
      <c r="D122" s="24" t="s">
        <v>736</v>
      </c>
      <c r="E122" s="25">
        <v>39854</v>
      </c>
      <c r="H122" s="22" t="s">
        <v>84</v>
      </c>
      <c r="J122" s="22" t="str">
        <f t="shared" si="8"/>
        <v xml:space="preserve">Fjäturen </v>
      </c>
      <c r="K122" s="22" t="s">
        <v>739</v>
      </c>
      <c r="N122" s="22">
        <v>3.4</v>
      </c>
      <c r="O122" s="22">
        <v>1.1000000000000001</v>
      </c>
      <c r="P122" s="22">
        <v>12.4</v>
      </c>
      <c r="Q122" s="22">
        <v>88</v>
      </c>
      <c r="U122" s="22">
        <v>28</v>
      </c>
      <c r="W122" s="22">
        <v>0.11700000000000001</v>
      </c>
      <c r="X122" s="22">
        <v>3</v>
      </c>
      <c r="AB122" s="22">
        <v>200</v>
      </c>
      <c r="AI122" s="22">
        <v>18</v>
      </c>
      <c r="AJ122" s="22">
        <v>871</v>
      </c>
      <c r="BI122" s="27"/>
    </row>
    <row r="123" spans="2:61" s="22" customFormat="1" x14ac:dyDescent="0.2">
      <c r="B123" s="23">
        <f t="shared" si="6"/>
        <v>2009</v>
      </c>
      <c r="C123" s="23">
        <f t="shared" si="7"/>
        <v>2</v>
      </c>
      <c r="D123" s="24" t="s">
        <v>736</v>
      </c>
      <c r="E123" s="25">
        <v>39854</v>
      </c>
      <c r="H123" s="22" t="s">
        <v>84</v>
      </c>
      <c r="J123" s="22" t="str">
        <f t="shared" si="8"/>
        <v xml:space="preserve">Fjäturen </v>
      </c>
      <c r="K123" s="22" t="s">
        <v>785</v>
      </c>
      <c r="O123" s="22">
        <v>3</v>
      </c>
      <c r="P123" s="22">
        <v>3.6</v>
      </c>
      <c r="Q123" s="22">
        <v>27</v>
      </c>
      <c r="U123" s="22">
        <v>201</v>
      </c>
      <c r="X123" s="22">
        <v>13</v>
      </c>
      <c r="AB123" s="22">
        <v>168</v>
      </c>
      <c r="AI123" s="22">
        <v>26</v>
      </c>
      <c r="AJ123" s="22">
        <v>998</v>
      </c>
      <c r="BI123" s="27"/>
    </row>
    <row r="124" spans="2:61" s="22" customFormat="1" x14ac:dyDescent="0.2">
      <c r="B124" s="23">
        <f t="shared" si="6"/>
        <v>2009</v>
      </c>
      <c r="C124" s="23">
        <f t="shared" si="7"/>
        <v>2</v>
      </c>
      <c r="D124" s="24" t="s">
        <v>736</v>
      </c>
      <c r="E124" s="25">
        <v>39854</v>
      </c>
      <c r="H124" s="22" t="s">
        <v>826</v>
      </c>
      <c r="J124" s="22" t="str">
        <f t="shared" si="8"/>
        <v xml:space="preserve">Fysingen </v>
      </c>
      <c r="K124" s="22" t="s">
        <v>739</v>
      </c>
      <c r="O124" s="22">
        <v>0</v>
      </c>
      <c r="T124" s="22">
        <v>1.9019999999999999</v>
      </c>
      <c r="U124" s="22">
        <v>139</v>
      </c>
      <c r="V124" s="22">
        <f t="shared" ref="V124" si="10">U124 * (1/((10^((0.0901821 + (2729.92 /(273.15 + O124)))-AC124)+1)))</f>
        <v>0.28037557153326903</v>
      </c>
      <c r="W124" s="22">
        <v>8.4000000000000005E-2</v>
      </c>
      <c r="X124" s="22">
        <v>26</v>
      </c>
      <c r="Z124" s="22">
        <v>15.6</v>
      </c>
      <c r="AA124" s="22">
        <v>53</v>
      </c>
      <c r="AB124" s="22">
        <v>1384</v>
      </c>
      <c r="AC124" s="22">
        <v>7.39</v>
      </c>
      <c r="AG124" s="22">
        <v>16.7</v>
      </c>
      <c r="AI124" s="22">
        <v>72</v>
      </c>
      <c r="AJ124" s="22">
        <v>2523</v>
      </c>
      <c r="AO124" s="22">
        <v>0.91900000000000004</v>
      </c>
      <c r="AQ124" s="22">
        <v>2.367</v>
      </c>
      <c r="BI124" s="27"/>
    </row>
    <row r="125" spans="2:61" s="22" customFormat="1" x14ac:dyDescent="0.2">
      <c r="B125" s="23">
        <f t="shared" si="6"/>
        <v>2009</v>
      </c>
      <c r="C125" s="23">
        <f t="shared" si="7"/>
        <v>2</v>
      </c>
      <c r="D125" s="24" t="s">
        <v>736</v>
      </c>
      <c r="E125" s="25">
        <v>39854</v>
      </c>
      <c r="H125" s="22" t="s">
        <v>85</v>
      </c>
      <c r="J125" s="22" t="str">
        <f t="shared" si="8"/>
        <v xml:space="preserve">Gullsjön </v>
      </c>
      <c r="K125" s="22" t="s">
        <v>739</v>
      </c>
      <c r="N125" s="22">
        <v>2</v>
      </c>
      <c r="O125" s="22">
        <v>1.3</v>
      </c>
      <c r="P125" s="22">
        <v>0.3</v>
      </c>
      <c r="Q125" s="22">
        <v>2.2999999999999998</v>
      </c>
      <c r="U125" s="22">
        <v>143</v>
      </c>
      <c r="W125" s="22">
        <v>0.26300000000000001</v>
      </c>
      <c r="X125" s="22">
        <v>2</v>
      </c>
      <c r="AB125" s="22">
        <v>53</v>
      </c>
      <c r="AI125" s="22">
        <v>29</v>
      </c>
      <c r="AJ125" s="22">
        <v>1232</v>
      </c>
      <c r="BI125" s="27"/>
    </row>
    <row r="126" spans="2:61" s="22" customFormat="1" x14ac:dyDescent="0.2">
      <c r="B126" s="23">
        <f t="shared" si="6"/>
        <v>2009</v>
      </c>
      <c r="C126" s="23">
        <f t="shared" si="7"/>
        <v>2</v>
      </c>
      <c r="D126" s="24" t="s">
        <v>736</v>
      </c>
      <c r="E126" s="25">
        <v>39854</v>
      </c>
      <c r="H126" s="22" t="s">
        <v>85</v>
      </c>
      <c r="J126" s="22" t="str">
        <f t="shared" si="8"/>
        <v xml:space="preserve">Gullsjön </v>
      </c>
      <c r="K126" s="22" t="s">
        <v>785</v>
      </c>
      <c r="O126" s="22">
        <v>2.4</v>
      </c>
      <c r="P126" s="22">
        <v>0.3</v>
      </c>
      <c r="Q126" s="22">
        <v>1.9</v>
      </c>
      <c r="U126" s="22">
        <v>264</v>
      </c>
      <c r="X126" s="22">
        <v>1</v>
      </c>
      <c r="AB126" s="22">
        <v>24</v>
      </c>
      <c r="AI126" s="22">
        <v>29</v>
      </c>
      <c r="AJ126" s="22">
        <v>1177</v>
      </c>
      <c r="BI126" s="27"/>
    </row>
    <row r="127" spans="2:61" s="22" customFormat="1" x14ac:dyDescent="0.2">
      <c r="B127" s="23">
        <f t="shared" si="6"/>
        <v>2009</v>
      </c>
      <c r="C127" s="23">
        <f t="shared" si="7"/>
        <v>2</v>
      </c>
      <c r="D127" s="24" t="s">
        <v>736</v>
      </c>
      <c r="E127" s="25">
        <v>39854</v>
      </c>
      <c r="H127" s="22" t="s">
        <v>87</v>
      </c>
      <c r="J127" s="22" t="str">
        <f t="shared" si="8"/>
        <v xml:space="preserve">Mörtsjön </v>
      </c>
      <c r="K127" s="22" t="s">
        <v>739</v>
      </c>
      <c r="N127" s="22">
        <v>2.2999999999999998</v>
      </c>
      <c r="O127" s="22">
        <v>1.1000000000000001</v>
      </c>
      <c r="P127" s="22">
        <v>7.4</v>
      </c>
      <c r="Q127" s="22">
        <v>53</v>
      </c>
      <c r="U127" s="22">
        <v>145</v>
      </c>
      <c r="W127" s="22">
        <v>0.28499999999999998</v>
      </c>
      <c r="X127" s="22">
        <v>5</v>
      </c>
      <c r="AB127" s="22">
        <v>916</v>
      </c>
      <c r="AI127" s="22">
        <v>25</v>
      </c>
      <c r="AJ127" s="22">
        <v>1851</v>
      </c>
      <c r="BI127" s="27"/>
    </row>
    <row r="128" spans="2:61" s="22" customFormat="1" x14ac:dyDescent="0.2">
      <c r="B128" s="23">
        <f t="shared" si="6"/>
        <v>2009</v>
      </c>
      <c r="C128" s="23">
        <f t="shared" si="7"/>
        <v>2</v>
      </c>
      <c r="D128" s="24" t="s">
        <v>736</v>
      </c>
      <c r="E128" s="25">
        <v>39854</v>
      </c>
      <c r="H128" s="22" t="s">
        <v>87</v>
      </c>
      <c r="J128" s="22" t="str">
        <f t="shared" si="8"/>
        <v xml:space="preserve">Mörtsjön </v>
      </c>
      <c r="K128" s="22" t="s">
        <v>785</v>
      </c>
      <c r="O128" s="22">
        <v>3.8</v>
      </c>
      <c r="P128" s="22">
        <v>3.9</v>
      </c>
      <c r="Q128" s="22">
        <v>30</v>
      </c>
      <c r="U128" s="22">
        <v>417</v>
      </c>
      <c r="X128" s="22">
        <v>18</v>
      </c>
      <c r="AB128" s="22">
        <v>916</v>
      </c>
      <c r="AI128" s="22">
        <v>37</v>
      </c>
      <c r="AJ128" s="22">
        <v>1737</v>
      </c>
      <c r="BI128" s="27"/>
    </row>
    <row r="129" spans="2:61" s="22" customFormat="1" x14ac:dyDescent="0.2">
      <c r="B129" s="23">
        <f t="shared" si="6"/>
        <v>2009</v>
      </c>
      <c r="C129" s="23">
        <f t="shared" si="7"/>
        <v>2</v>
      </c>
      <c r="D129" s="24" t="s">
        <v>736</v>
      </c>
      <c r="E129" s="25">
        <v>39854</v>
      </c>
      <c r="H129" s="22" t="s">
        <v>833</v>
      </c>
      <c r="I129" s="22">
        <v>1</v>
      </c>
      <c r="J129" s="22" t="str">
        <f t="shared" si="8"/>
        <v>Norrviken 1</v>
      </c>
      <c r="K129" s="22" t="s">
        <v>739</v>
      </c>
      <c r="N129" s="22">
        <v>1.7</v>
      </c>
      <c r="O129" s="22">
        <v>0</v>
      </c>
      <c r="P129" s="22">
        <v>13</v>
      </c>
      <c r="Q129" s="22">
        <v>89</v>
      </c>
      <c r="U129" s="22">
        <v>188</v>
      </c>
      <c r="W129" s="22">
        <v>0.10299999999999999</v>
      </c>
      <c r="X129" s="22">
        <v>5</v>
      </c>
      <c r="AB129" s="22">
        <v>748</v>
      </c>
      <c r="AI129" s="22">
        <v>38</v>
      </c>
      <c r="AJ129" s="22">
        <v>1559</v>
      </c>
      <c r="BI129" s="27"/>
    </row>
    <row r="130" spans="2:61" s="22" customFormat="1" x14ac:dyDescent="0.2">
      <c r="B130" s="23">
        <f t="shared" ref="B130:B193" si="11">YEAR(E130)</f>
        <v>2009</v>
      </c>
      <c r="C130" s="23">
        <f t="shared" ref="C130:C193" si="12">MONTH(E130)</f>
        <v>2</v>
      </c>
      <c r="D130" s="24" t="s">
        <v>736</v>
      </c>
      <c r="E130" s="25">
        <v>39854</v>
      </c>
      <c r="H130" s="22" t="s">
        <v>833</v>
      </c>
      <c r="I130" s="22">
        <v>2</v>
      </c>
      <c r="J130" s="22" t="str">
        <f t="shared" si="8"/>
        <v>Norrviken 2</v>
      </c>
      <c r="K130" s="22" t="s">
        <v>739</v>
      </c>
      <c r="N130" s="22">
        <v>3.4</v>
      </c>
      <c r="O130" s="22">
        <v>0.8</v>
      </c>
      <c r="P130" s="22">
        <v>13.9</v>
      </c>
      <c r="Q130" s="22">
        <v>97</v>
      </c>
      <c r="U130" s="22">
        <v>61</v>
      </c>
      <c r="W130" s="22">
        <v>0.10299999999999999</v>
      </c>
      <c r="X130" s="22">
        <v>3</v>
      </c>
      <c r="AB130" s="22">
        <v>544</v>
      </c>
      <c r="AI130" s="22">
        <v>33</v>
      </c>
      <c r="AJ130" s="22">
        <v>1400</v>
      </c>
      <c r="BI130" s="27"/>
    </row>
    <row r="131" spans="2:61" s="22" customFormat="1" x14ac:dyDescent="0.2">
      <c r="B131" s="23">
        <f t="shared" si="11"/>
        <v>2009</v>
      </c>
      <c r="C131" s="23">
        <f t="shared" si="12"/>
        <v>2</v>
      </c>
      <c r="D131" s="24" t="s">
        <v>736</v>
      </c>
      <c r="E131" s="25">
        <v>39854</v>
      </c>
      <c r="H131" s="22" t="s">
        <v>833</v>
      </c>
      <c r="I131" s="22">
        <v>3</v>
      </c>
      <c r="J131" s="22" t="str">
        <f t="shared" ref="J131:J194" si="13">CONCATENATE(H131," ",I131)</f>
        <v>Norrviken 3</v>
      </c>
      <c r="K131" s="22" t="s">
        <v>739</v>
      </c>
      <c r="N131" s="22">
        <v>4.4000000000000004</v>
      </c>
      <c r="O131" s="22">
        <v>1.2</v>
      </c>
      <c r="P131" s="22">
        <v>11.8</v>
      </c>
      <c r="Q131" s="22">
        <v>84</v>
      </c>
      <c r="U131" s="22">
        <v>10</v>
      </c>
      <c r="W131" s="22">
        <v>0.08</v>
      </c>
      <c r="X131" s="22">
        <v>67</v>
      </c>
      <c r="AB131" s="22">
        <v>697</v>
      </c>
      <c r="AI131" s="22">
        <v>81</v>
      </c>
      <c r="AJ131" s="22">
        <v>1358</v>
      </c>
      <c r="BI131" s="27"/>
    </row>
    <row r="132" spans="2:61" s="22" customFormat="1" x14ac:dyDescent="0.2">
      <c r="B132" s="23">
        <f t="shared" si="11"/>
        <v>2009</v>
      </c>
      <c r="C132" s="23">
        <f t="shared" si="12"/>
        <v>2</v>
      </c>
      <c r="D132" s="24" t="s">
        <v>736</v>
      </c>
      <c r="E132" s="25">
        <v>39854</v>
      </c>
      <c r="H132" s="22" t="s">
        <v>833</v>
      </c>
      <c r="I132" s="22">
        <v>4</v>
      </c>
      <c r="J132" s="22" t="str">
        <f t="shared" si="13"/>
        <v>Norrviken 4</v>
      </c>
      <c r="K132" s="22" t="s">
        <v>739</v>
      </c>
      <c r="N132" s="22">
        <v>1.8</v>
      </c>
      <c r="O132" s="22">
        <v>0.5</v>
      </c>
      <c r="P132" s="22">
        <v>15.7</v>
      </c>
      <c r="Q132" s="22">
        <v>110</v>
      </c>
      <c r="U132" s="22">
        <v>13</v>
      </c>
      <c r="W132" s="22">
        <v>0.127</v>
      </c>
      <c r="X132" s="22">
        <v>4</v>
      </c>
      <c r="AB132" s="22">
        <v>565</v>
      </c>
      <c r="AI132" s="22">
        <v>38</v>
      </c>
      <c r="AJ132" s="22">
        <v>1445</v>
      </c>
      <c r="BI132" s="27"/>
    </row>
    <row r="133" spans="2:61" s="22" customFormat="1" x14ac:dyDescent="0.2">
      <c r="B133" s="23">
        <f t="shared" si="11"/>
        <v>2009</v>
      </c>
      <c r="C133" s="23">
        <f t="shared" si="12"/>
        <v>2</v>
      </c>
      <c r="D133" s="24" t="s">
        <v>736</v>
      </c>
      <c r="E133" s="25">
        <v>39854</v>
      </c>
      <c r="H133" s="22" t="s">
        <v>833</v>
      </c>
      <c r="I133" s="22">
        <v>2</v>
      </c>
      <c r="J133" s="22" t="str">
        <f t="shared" si="13"/>
        <v>Norrviken 2</v>
      </c>
      <c r="K133" s="22" t="s">
        <v>785</v>
      </c>
      <c r="O133" s="22">
        <v>3.3</v>
      </c>
      <c r="P133" s="22">
        <v>2.7</v>
      </c>
      <c r="Q133" s="22">
        <v>20</v>
      </c>
      <c r="U133" s="22">
        <v>133</v>
      </c>
      <c r="X133" s="22">
        <v>34</v>
      </c>
      <c r="AB133" s="22">
        <v>649</v>
      </c>
      <c r="AI133" s="22">
        <v>59</v>
      </c>
      <c r="AJ133" s="22">
        <v>1372</v>
      </c>
      <c r="BI133" s="27"/>
    </row>
    <row r="134" spans="2:61" s="22" customFormat="1" x14ac:dyDescent="0.2">
      <c r="B134" s="23">
        <f t="shared" si="11"/>
        <v>2009</v>
      </c>
      <c r="C134" s="23">
        <f t="shared" si="12"/>
        <v>2</v>
      </c>
      <c r="D134" s="24" t="s">
        <v>736</v>
      </c>
      <c r="E134" s="25">
        <v>39854</v>
      </c>
      <c r="H134" s="22" t="s">
        <v>833</v>
      </c>
      <c r="I134" s="22">
        <v>3</v>
      </c>
      <c r="J134" s="22" t="str">
        <f t="shared" si="13"/>
        <v>Norrviken 3</v>
      </c>
      <c r="K134" s="22" t="s">
        <v>785</v>
      </c>
      <c r="O134" s="22">
        <v>3.6</v>
      </c>
      <c r="P134" s="22">
        <v>0.2</v>
      </c>
      <c r="Q134" s="22">
        <v>1</v>
      </c>
      <c r="U134" s="22">
        <v>260</v>
      </c>
      <c r="X134" s="22">
        <v>105</v>
      </c>
      <c r="AB134" s="22">
        <v>453</v>
      </c>
      <c r="AI134" s="22">
        <v>130</v>
      </c>
      <c r="AJ134" s="22">
        <v>1620</v>
      </c>
      <c r="BI134" s="27"/>
    </row>
    <row r="135" spans="2:61" s="22" customFormat="1" x14ac:dyDescent="0.2">
      <c r="B135" s="23">
        <f t="shared" si="11"/>
        <v>2009</v>
      </c>
      <c r="C135" s="23">
        <f t="shared" si="12"/>
        <v>2</v>
      </c>
      <c r="D135" s="24" t="s">
        <v>736</v>
      </c>
      <c r="E135" s="25">
        <v>39854</v>
      </c>
      <c r="H135" s="22" t="s">
        <v>90</v>
      </c>
      <c r="J135" s="22" t="str">
        <f t="shared" si="13"/>
        <v xml:space="preserve">Oxundasjön </v>
      </c>
      <c r="K135" s="22" t="s">
        <v>739</v>
      </c>
      <c r="N135" s="22">
        <v>1.4</v>
      </c>
      <c r="O135" s="22">
        <v>0.9</v>
      </c>
      <c r="P135" s="22">
        <v>13.6</v>
      </c>
      <c r="Q135" s="22">
        <v>97</v>
      </c>
      <c r="U135" s="22">
        <v>5</v>
      </c>
      <c r="W135" s="22">
        <v>8.6999999999999994E-2</v>
      </c>
      <c r="X135" s="22">
        <v>19</v>
      </c>
      <c r="AB135" s="22">
        <v>800</v>
      </c>
      <c r="AI135" s="22">
        <v>58</v>
      </c>
      <c r="AJ135" s="22">
        <v>1492</v>
      </c>
      <c r="BI135" s="27"/>
    </row>
    <row r="136" spans="2:61" s="22" customFormat="1" x14ac:dyDescent="0.2">
      <c r="B136" s="23">
        <f t="shared" si="11"/>
        <v>2009</v>
      </c>
      <c r="C136" s="23">
        <f t="shared" si="12"/>
        <v>2</v>
      </c>
      <c r="D136" s="24" t="s">
        <v>736</v>
      </c>
      <c r="E136" s="25">
        <v>39854</v>
      </c>
      <c r="H136" s="22" t="s">
        <v>90</v>
      </c>
      <c r="J136" s="22" t="str">
        <f t="shared" si="13"/>
        <v xml:space="preserve">Oxundasjön </v>
      </c>
      <c r="K136" s="22" t="s">
        <v>785</v>
      </c>
      <c r="O136" s="22">
        <v>3.7</v>
      </c>
      <c r="P136" s="22">
        <v>1.9</v>
      </c>
      <c r="Q136" s="22">
        <v>15</v>
      </c>
      <c r="U136" s="22">
        <v>31</v>
      </c>
      <c r="X136" s="22">
        <v>45</v>
      </c>
      <c r="AB136" s="22">
        <v>1085</v>
      </c>
      <c r="AI136" s="22">
        <v>71</v>
      </c>
      <c r="AJ136" s="22">
        <v>1860</v>
      </c>
      <c r="BI136" s="27"/>
    </row>
    <row r="137" spans="2:61" s="22" customFormat="1" x14ac:dyDescent="0.2">
      <c r="B137" s="23">
        <f t="shared" si="11"/>
        <v>2009</v>
      </c>
      <c r="C137" s="23">
        <f t="shared" si="12"/>
        <v>2</v>
      </c>
      <c r="D137" s="24" t="s">
        <v>736</v>
      </c>
      <c r="E137" s="25">
        <v>39854</v>
      </c>
      <c r="H137" s="22" t="s">
        <v>91</v>
      </c>
      <c r="J137" s="22" t="str">
        <f t="shared" si="13"/>
        <v xml:space="preserve">Ravalen </v>
      </c>
      <c r="K137" s="22" t="s">
        <v>739</v>
      </c>
      <c r="N137" s="22">
        <v>1.5</v>
      </c>
      <c r="O137" s="22">
        <v>1.5</v>
      </c>
      <c r="P137" s="22">
        <v>5.6</v>
      </c>
      <c r="Q137" s="22">
        <v>41</v>
      </c>
      <c r="U137" s="22">
        <v>122</v>
      </c>
      <c r="W137" s="22">
        <v>0.16200000000000001</v>
      </c>
      <c r="X137" s="22">
        <v>20</v>
      </c>
      <c r="AB137" s="22">
        <v>250</v>
      </c>
      <c r="AI137" s="22">
        <v>75</v>
      </c>
      <c r="AJ137" s="22">
        <v>1552</v>
      </c>
      <c r="BI137" s="27"/>
    </row>
    <row r="138" spans="2:61" s="22" customFormat="1" x14ac:dyDescent="0.2">
      <c r="B138" s="23">
        <f t="shared" si="11"/>
        <v>2009</v>
      </c>
      <c r="C138" s="23">
        <f t="shared" si="12"/>
        <v>2</v>
      </c>
      <c r="D138" s="24" t="s">
        <v>736</v>
      </c>
      <c r="E138" s="25">
        <v>39854</v>
      </c>
      <c r="H138" s="22" t="s">
        <v>91</v>
      </c>
      <c r="J138" s="22" t="str">
        <f t="shared" si="13"/>
        <v xml:space="preserve">Ravalen </v>
      </c>
      <c r="K138" s="22" t="s">
        <v>785</v>
      </c>
      <c r="O138" s="22">
        <v>2.6</v>
      </c>
      <c r="P138" s="22">
        <v>0.7</v>
      </c>
      <c r="Q138" s="22">
        <v>5</v>
      </c>
      <c r="U138" s="22">
        <v>131</v>
      </c>
      <c r="X138" s="22">
        <v>6</v>
      </c>
      <c r="AB138" s="22">
        <v>154</v>
      </c>
      <c r="AI138" s="22">
        <v>61</v>
      </c>
      <c r="AJ138" s="22">
        <v>1331</v>
      </c>
      <c r="BI138" s="27"/>
    </row>
    <row r="139" spans="2:61" s="22" customFormat="1" x14ac:dyDescent="0.2">
      <c r="B139" s="23">
        <f t="shared" si="11"/>
        <v>2009</v>
      </c>
      <c r="C139" s="23">
        <f t="shared" si="12"/>
        <v>2</v>
      </c>
      <c r="D139" s="24" t="s">
        <v>736</v>
      </c>
      <c r="E139" s="25">
        <v>39854</v>
      </c>
      <c r="H139" s="22" t="s">
        <v>92</v>
      </c>
      <c r="J139" s="22" t="str">
        <f t="shared" si="13"/>
        <v xml:space="preserve">Rösjön </v>
      </c>
      <c r="K139" s="22" t="s">
        <v>739</v>
      </c>
      <c r="N139" s="22">
        <v>5</v>
      </c>
      <c r="O139" s="22">
        <v>0.9</v>
      </c>
      <c r="P139" s="22">
        <v>12.9</v>
      </c>
      <c r="Q139" s="22">
        <v>91</v>
      </c>
      <c r="U139" s="22">
        <v>57</v>
      </c>
      <c r="W139" s="22">
        <v>6.0999999999999999E-2</v>
      </c>
      <c r="X139" s="22">
        <v>5</v>
      </c>
      <c r="AB139" s="22">
        <v>105</v>
      </c>
      <c r="AI139" s="22">
        <v>19</v>
      </c>
      <c r="AJ139" s="22">
        <v>743</v>
      </c>
      <c r="BI139" s="27"/>
    </row>
    <row r="140" spans="2:61" s="22" customFormat="1" x14ac:dyDescent="0.2">
      <c r="B140" s="23">
        <f t="shared" si="11"/>
        <v>2009</v>
      </c>
      <c r="C140" s="23">
        <f t="shared" si="12"/>
        <v>2</v>
      </c>
      <c r="D140" s="24" t="s">
        <v>736</v>
      </c>
      <c r="E140" s="25">
        <v>39854</v>
      </c>
      <c r="H140" s="22" t="s">
        <v>92</v>
      </c>
      <c r="J140" s="22" t="str">
        <f t="shared" si="13"/>
        <v xml:space="preserve">Rösjön </v>
      </c>
      <c r="K140" s="22" t="s">
        <v>785</v>
      </c>
      <c r="O140" s="22">
        <v>3.3</v>
      </c>
      <c r="P140" s="22">
        <v>3.9</v>
      </c>
      <c r="Q140" s="22">
        <v>29</v>
      </c>
      <c r="U140" s="22">
        <v>88</v>
      </c>
      <c r="X140" s="22">
        <v>7</v>
      </c>
      <c r="AB140" s="22">
        <v>119</v>
      </c>
      <c r="AI140" s="22">
        <v>22</v>
      </c>
      <c r="AJ140" s="22">
        <v>760</v>
      </c>
      <c r="BI140" s="27"/>
    </row>
    <row r="141" spans="2:61" s="22" customFormat="1" x14ac:dyDescent="0.2">
      <c r="B141" s="23">
        <f t="shared" si="11"/>
        <v>2009</v>
      </c>
      <c r="C141" s="23">
        <f t="shared" si="12"/>
        <v>2</v>
      </c>
      <c r="D141" s="24" t="s">
        <v>736</v>
      </c>
      <c r="E141" s="25">
        <v>39854</v>
      </c>
      <c r="H141" s="22" t="s">
        <v>834</v>
      </c>
      <c r="J141" s="22" t="str">
        <f t="shared" si="13"/>
        <v xml:space="preserve">Snuggan </v>
      </c>
      <c r="K141" s="22" t="s">
        <v>739</v>
      </c>
      <c r="N141" s="22">
        <v>0.6</v>
      </c>
      <c r="O141" s="22">
        <v>0.9</v>
      </c>
      <c r="P141" s="22">
        <v>10.4</v>
      </c>
      <c r="Q141" s="22">
        <v>74</v>
      </c>
      <c r="U141" s="22">
        <v>361</v>
      </c>
      <c r="W141" s="22">
        <v>0.70299999999999996</v>
      </c>
      <c r="X141" s="22">
        <v>2</v>
      </c>
      <c r="AB141" s="22">
        <v>54</v>
      </c>
      <c r="AI141" s="22">
        <v>31</v>
      </c>
      <c r="AJ141" s="22">
        <v>1428</v>
      </c>
      <c r="BI141" s="27"/>
    </row>
    <row r="142" spans="2:61" s="22" customFormat="1" x14ac:dyDescent="0.2">
      <c r="B142" s="23">
        <f t="shared" si="11"/>
        <v>2009</v>
      </c>
      <c r="C142" s="23">
        <f t="shared" si="12"/>
        <v>2</v>
      </c>
      <c r="D142" s="24" t="s">
        <v>736</v>
      </c>
      <c r="E142" s="25">
        <v>39854</v>
      </c>
      <c r="H142" s="22" t="s">
        <v>834</v>
      </c>
      <c r="J142" s="22" t="str">
        <f t="shared" si="13"/>
        <v xml:space="preserve">Snuggan </v>
      </c>
      <c r="K142" s="22" t="s">
        <v>785</v>
      </c>
      <c r="O142" s="22">
        <v>1.7</v>
      </c>
      <c r="P142" s="22">
        <v>9.1</v>
      </c>
      <c r="Q142" s="22">
        <v>60</v>
      </c>
      <c r="U142" s="22">
        <v>419</v>
      </c>
      <c r="X142" s="22">
        <v>2</v>
      </c>
      <c r="AB142" s="22">
        <v>41</v>
      </c>
      <c r="AI142" s="22">
        <v>33</v>
      </c>
      <c r="AJ142" s="22">
        <v>1398</v>
      </c>
      <c r="BI142" s="27"/>
    </row>
    <row r="143" spans="2:61" s="22" customFormat="1" x14ac:dyDescent="0.2">
      <c r="B143" s="23">
        <f t="shared" si="11"/>
        <v>2009</v>
      </c>
      <c r="C143" s="23">
        <f t="shared" si="12"/>
        <v>2</v>
      </c>
      <c r="D143" s="24" t="s">
        <v>736</v>
      </c>
      <c r="E143" s="25">
        <v>39854</v>
      </c>
      <c r="H143" s="22" t="s">
        <v>94</v>
      </c>
      <c r="I143" s="22" t="s">
        <v>786</v>
      </c>
      <c r="J143" s="22" t="str">
        <f t="shared" si="13"/>
        <v>Vallentunasjön Blandprov</v>
      </c>
      <c r="K143" s="22" t="s">
        <v>739</v>
      </c>
      <c r="N143" s="22">
        <v>1.9</v>
      </c>
      <c r="U143" s="22">
        <v>300</v>
      </c>
      <c r="X143" s="22">
        <v>0.1</v>
      </c>
      <c r="Z143" s="22">
        <v>21.1</v>
      </c>
      <c r="AB143" s="22">
        <v>400</v>
      </c>
      <c r="AI143" s="22">
        <v>35</v>
      </c>
      <c r="AJ143" s="22">
        <v>1600</v>
      </c>
      <c r="BI143" s="27"/>
    </row>
    <row r="144" spans="2:61" s="22" customFormat="1" x14ac:dyDescent="0.2">
      <c r="B144" s="23">
        <f t="shared" si="11"/>
        <v>2009</v>
      </c>
      <c r="C144" s="23">
        <f t="shared" si="12"/>
        <v>2</v>
      </c>
      <c r="D144" s="24" t="s">
        <v>736</v>
      </c>
      <c r="E144" s="25">
        <v>39854</v>
      </c>
      <c r="H144" s="22" t="s">
        <v>94</v>
      </c>
      <c r="I144" s="22">
        <v>2</v>
      </c>
      <c r="J144" s="22" t="str">
        <f t="shared" si="13"/>
        <v>Vallentunasjön 2</v>
      </c>
      <c r="K144" s="22" t="s">
        <v>739</v>
      </c>
      <c r="O144" s="22">
        <v>1</v>
      </c>
      <c r="P144" s="22">
        <v>17.600000000000001</v>
      </c>
      <c r="Q144" s="22">
        <v>125</v>
      </c>
      <c r="BI144" s="27"/>
    </row>
    <row r="145" spans="2:61" s="22" customFormat="1" x14ac:dyDescent="0.2">
      <c r="B145" s="23">
        <f t="shared" si="11"/>
        <v>2009</v>
      </c>
      <c r="C145" s="23">
        <f t="shared" si="12"/>
        <v>2</v>
      </c>
      <c r="D145" s="24" t="s">
        <v>736</v>
      </c>
      <c r="E145" s="25">
        <v>39854</v>
      </c>
      <c r="H145" s="22" t="s">
        <v>94</v>
      </c>
      <c r="I145" s="22">
        <v>2</v>
      </c>
      <c r="J145" s="22" t="str">
        <f t="shared" si="13"/>
        <v>Vallentunasjön 2</v>
      </c>
      <c r="K145" s="22" t="s">
        <v>785</v>
      </c>
      <c r="O145" s="22">
        <v>3</v>
      </c>
      <c r="P145" s="22">
        <v>2.1</v>
      </c>
      <c r="Q145" s="22">
        <v>16</v>
      </c>
      <c r="BI145" s="27"/>
    </row>
    <row r="146" spans="2:61" s="22" customFormat="1" x14ac:dyDescent="0.2">
      <c r="B146" s="23">
        <f t="shared" si="11"/>
        <v>2009</v>
      </c>
      <c r="C146" s="23">
        <f t="shared" si="12"/>
        <v>2</v>
      </c>
      <c r="D146" s="24" t="s">
        <v>736</v>
      </c>
      <c r="E146" s="25">
        <v>39854</v>
      </c>
      <c r="H146" s="22" t="s">
        <v>95</v>
      </c>
      <c r="J146" s="22" t="str">
        <f t="shared" si="13"/>
        <v xml:space="preserve">Väsjön </v>
      </c>
      <c r="K146" s="22" t="s">
        <v>739</v>
      </c>
      <c r="N146" s="22">
        <v>2.4</v>
      </c>
      <c r="O146" s="22">
        <v>1.5</v>
      </c>
      <c r="P146" s="22">
        <v>4.7</v>
      </c>
      <c r="Q146" s="22">
        <v>34</v>
      </c>
      <c r="U146" s="22">
        <v>15</v>
      </c>
      <c r="W146" s="22">
        <v>0.155</v>
      </c>
      <c r="X146" s="22">
        <v>1</v>
      </c>
      <c r="AB146" s="22">
        <v>87</v>
      </c>
      <c r="AI146" s="22">
        <v>23</v>
      </c>
      <c r="AJ146" s="22">
        <v>899</v>
      </c>
      <c r="BI146" s="27"/>
    </row>
    <row r="147" spans="2:61" s="22" customFormat="1" x14ac:dyDescent="0.2">
      <c r="B147" s="23">
        <f t="shared" si="11"/>
        <v>2009</v>
      </c>
      <c r="C147" s="23">
        <f t="shared" si="12"/>
        <v>2</v>
      </c>
      <c r="D147" s="24" t="s">
        <v>736</v>
      </c>
      <c r="E147" s="25">
        <v>39854</v>
      </c>
      <c r="H147" s="22" t="s">
        <v>95</v>
      </c>
      <c r="J147" s="22" t="str">
        <f t="shared" si="13"/>
        <v xml:space="preserve">Väsjön </v>
      </c>
      <c r="K147" s="22" t="s">
        <v>785</v>
      </c>
      <c r="O147" s="22">
        <v>4</v>
      </c>
      <c r="P147" s="22">
        <v>0.2</v>
      </c>
      <c r="Q147" s="22">
        <v>1.9</v>
      </c>
      <c r="U147" s="22">
        <v>61</v>
      </c>
      <c r="X147" s="22">
        <v>1</v>
      </c>
      <c r="AB147" s="22">
        <v>35</v>
      </c>
      <c r="AI147" s="22">
        <v>29</v>
      </c>
      <c r="AJ147" s="22">
        <v>895</v>
      </c>
      <c r="BI147" s="27"/>
    </row>
    <row r="148" spans="2:61" s="22" customFormat="1" x14ac:dyDescent="0.2">
      <c r="B148" s="23">
        <f t="shared" si="11"/>
        <v>2009</v>
      </c>
      <c r="C148" s="23">
        <f t="shared" si="12"/>
        <v>2</v>
      </c>
      <c r="D148" s="24" t="s">
        <v>736</v>
      </c>
      <c r="E148" s="25">
        <v>39854</v>
      </c>
      <c r="H148" s="22" t="s">
        <v>96</v>
      </c>
      <c r="J148" s="22" t="str">
        <f t="shared" si="13"/>
        <v xml:space="preserve">Översjön </v>
      </c>
      <c r="K148" s="22" t="s">
        <v>739</v>
      </c>
      <c r="N148" s="22">
        <v>3.5</v>
      </c>
      <c r="O148" s="22">
        <v>1.2</v>
      </c>
      <c r="P148" s="22">
        <v>11.8</v>
      </c>
      <c r="Q148" s="22">
        <v>84</v>
      </c>
      <c r="U148" s="22">
        <v>160</v>
      </c>
      <c r="W148" s="22">
        <v>7.3999999999999996E-2</v>
      </c>
      <c r="X148" s="22">
        <v>5</v>
      </c>
      <c r="AB148" s="22">
        <v>130</v>
      </c>
      <c r="AI148" s="22">
        <v>24</v>
      </c>
      <c r="AJ148" s="22">
        <v>1131</v>
      </c>
      <c r="BI148" s="27"/>
    </row>
    <row r="149" spans="2:61" s="22" customFormat="1" x14ac:dyDescent="0.2">
      <c r="B149" s="23">
        <f t="shared" si="11"/>
        <v>2009</v>
      </c>
      <c r="C149" s="23">
        <f t="shared" si="12"/>
        <v>2</v>
      </c>
      <c r="D149" s="24" t="s">
        <v>736</v>
      </c>
      <c r="E149" s="25">
        <v>39854</v>
      </c>
      <c r="H149" s="22" t="s">
        <v>96</v>
      </c>
      <c r="J149" s="22" t="str">
        <f t="shared" si="13"/>
        <v xml:space="preserve">Översjön </v>
      </c>
      <c r="K149" s="22" t="s">
        <v>785</v>
      </c>
      <c r="O149" s="22">
        <v>3.2</v>
      </c>
      <c r="P149" s="22">
        <v>2.1</v>
      </c>
      <c r="Q149" s="22">
        <v>16</v>
      </c>
      <c r="U149" s="22">
        <v>309</v>
      </c>
      <c r="X149" s="22">
        <v>16</v>
      </c>
      <c r="AB149" s="22">
        <v>111</v>
      </c>
      <c r="AI149" s="22">
        <v>31</v>
      </c>
      <c r="AJ149" s="22">
        <v>1164</v>
      </c>
      <c r="BI149" s="27"/>
    </row>
    <row r="150" spans="2:61" s="22" customFormat="1" x14ac:dyDescent="0.2">
      <c r="B150" s="23">
        <f t="shared" si="11"/>
        <v>2009</v>
      </c>
      <c r="C150" s="23">
        <f t="shared" si="12"/>
        <v>2</v>
      </c>
      <c r="D150" s="24" t="s">
        <v>736</v>
      </c>
      <c r="E150" s="25" t="s">
        <v>835</v>
      </c>
      <c r="F150" s="22">
        <v>6606238</v>
      </c>
      <c r="G150" s="22">
        <v>661152</v>
      </c>
      <c r="H150" s="26" t="s">
        <v>738</v>
      </c>
      <c r="J150" s="22" t="str">
        <f t="shared" si="13"/>
        <v xml:space="preserve">Oxundaån </v>
      </c>
      <c r="K150" s="22" t="s">
        <v>739</v>
      </c>
      <c r="L150" s="22">
        <v>0.5</v>
      </c>
      <c r="M150" s="22">
        <v>0.5</v>
      </c>
      <c r="O150" s="22">
        <v>2</v>
      </c>
      <c r="R150" s="22">
        <v>50.8</v>
      </c>
      <c r="T150" s="22">
        <v>2.4849999999999999</v>
      </c>
      <c r="U150" s="22">
        <v>34</v>
      </c>
      <c r="V150" s="22">
        <f t="shared" ref="V150:V151" si="14">U150 * (1/((10^((0.0901821 + (2729.92 /(273.15 + O150)))-AC150)+1)))</f>
        <v>0.10195826986462822</v>
      </c>
      <c r="W150" s="22">
        <v>8.6999999999999994E-2</v>
      </c>
      <c r="X150" s="22">
        <v>20</v>
      </c>
      <c r="AB150" s="22">
        <v>701</v>
      </c>
      <c r="AC150" s="22">
        <v>7.49</v>
      </c>
      <c r="AG150" s="22">
        <v>17</v>
      </c>
      <c r="AI150" s="22">
        <v>32</v>
      </c>
      <c r="AJ150" s="22">
        <v>1737</v>
      </c>
      <c r="AK150" s="22">
        <v>59.28</v>
      </c>
      <c r="AM150" s="22">
        <v>6.0996000000000006</v>
      </c>
      <c r="AN150" s="22">
        <v>11.095700000000001</v>
      </c>
      <c r="AO150" s="22">
        <v>39.597650000000002</v>
      </c>
      <c r="AP150" s="22">
        <v>29.019099999999998</v>
      </c>
      <c r="AQ150" s="22">
        <v>68.951750000000004</v>
      </c>
      <c r="BI150" s="27"/>
    </row>
    <row r="151" spans="2:61" s="22" customFormat="1" x14ac:dyDescent="0.2">
      <c r="B151" s="23">
        <f t="shared" si="11"/>
        <v>2010</v>
      </c>
      <c r="C151" s="23">
        <f t="shared" si="12"/>
        <v>2</v>
      </c>
      <c r="D151" s="24" t="s">
        <v>736</v>
      </c>
      <c r="E151" s="25" t="s">
        <v>836</v>
      </c>
      <c r="F151" s="22">
        <v>6606238</v>
      </c>
      <c r="G151" s="22">
        <v>661152</v>
      </c>
      <c r="H151" s="26" t="s">
        <v>738</v>
      </c>
      <c r="J151" s="22" t="str">
        <f t="shared" si="13"/>
        <v xml:space="preserve">Oxundaån </v>
      </c>
      <c r="K151" s="22" t="s">
        <v>739</v>
      </c>
      <c r="L151" s="22">
        <v>0.5</v>
      </c>
      <c r="M151" s="22">
        <v>0.5</v>
      </c>
      <c r="O151" s="22">
        <v>0</v>
      </c>
      <c r="R151" s="22">
        <v>55.1</v>
      </c>
      <c r="T151" s="22">
        <v>2.7160000000000002</v>
      </c>
      <c r="U151" s="22">
        <v>11</v>
      </c>
      <c r="V151" s="22">
        <f t="shared" si="14"/>
        <v>2.2703752947995204E-2</v>
      </c>
      <c r="W151" s="22">
        <v>4.2000000000000003E-2</v>
      </c>
      <c r="X151" s="22">
        <v>37</v>
      </c>
      <c r="Y151" s="22">
        <v>1.9</v>
      </c>
      <c r="AB151" s="22">
        <v>732</v>
      </c>
      <c r="AC151" s="22">
        <v>7.4</v>
      </c>
      <c r="AE151" s="22">
        <v>1.5</v>
      </c>
      <c r="AG151" s="22">
        <v>12</v>
      </c>
      <c r="AI151" s="22">
        <v>50</v>
      </c>
      <c r="AJ151" s="22">
        <v>1301</v>
      </c>
      <c r="AK151" s="22">
        <v>56.8</v>
      </c>
      <c r="AM151" s="22">
        <v>6.0605000000000002</v>
      </c>
      <c r="AN151" s="22">
        <v>11.095700000000001</v>
      </c>
      <c r="AO151" s="22">
        <v>41.831000000000003</v>
      </c>
      <c r="AP151" s="22">
        <v>27.826220000000003</v>
      </c>
      <c r="AQ151" s="22">
        <v>70.681550000000001</v>
      </c>
      <c r="AR151" s="22">
        <v>3.03</v>
      </c>
      <c r="BI151" s="27"/>
    </row>
    <row r="152" spans="2:61" s="22" customFormat="1" x14ac:dyDescent="0.2">
      <c r="B152" s="23">
        <f t="shared" si="11"/>
        <v>2010</v>
      </c>
      <c r="C152" s="23">
        <f t="shared" si="12"/>
        <v>2</v>
      </c>
      <c r="D152" s="24" t="s">
        <v>736</v>
      </c>
      <c r="E152" s="25">
        <v>40226</v>
      </c>
      <c r="H152" s="22" t="s">
        <v>94</v>
      </c>
      <c r="I152" s="22" t="s">
        <v>786</v>
      </c>
      <c r="J152" s="22" t="str">
        <f t="shared" si="13"/>
        <v>Vallentunasjön Blandprov</v>
      </c>
      <c r="K152" s="22" t="s">
        <v>739</v>
      </c>
      <c r="N152" s="22">
        <v>1.5</v>
      </c>
      <c r="U152" s="22">
        <v>930</v>
      </c>
      <c r="X152" s="22">
        <v>4</v>
      </c>
      <c r="Z152" s="22">
        <v>6.5</v>
      </c>
      <c r="AB152" s="22">
        <v>140</v>
      </c>
      <c r="AI152" s="22">
        <v>36</v>
      </c>
      <c r="AJ152" s="22">
        <v>1800</v>
      </c>
      <c r="BI152" s="27"/>
    </row>
    <row r="153" spans="2:61" s="22" customFormat="1" x14ac:dyDescent="0.2">
      <c r="B153" s="23">
        <f t="shared" si="11"/>
        <v>2010</v>
      </c>
      <c r="C153" s="23">
        <f t="shared" si="12"/>
        <v>2</v>
      </c>
      <c r="D153" s="24" t="s">
        <v>736</v>
      </c>
      <c r="E153" s="25">
        <v>40226</v>
      </c>
      <c r="H153" s="22" t="s">
        <v>94</v>
      </c>
      <c r="I153" s="22">
        <v>2</v>
      </c>
      <c r="J153" s="22" t="str">
        <f t="shared" si="13"/>
        <v>Vallentunasjön 2</v>
      </c>
      <c r="K153" s="22" t="s">
        <v>739</v>
      </c>
      <c r="O153" s="22">
        <v>0.4</v>
      </c>
      <c r="P153" s="22">
        <v>10.3</v>
      </c>
      <c r="Q153" s="22">
        <v>71</v>
      </c>
      <c r="BI153" s="27"/>
    </row>
    <row r="154" spans="2:61" s="22" customFormat="1" x14ac:dyDescent="0.2">
      <c r="B154" s="23">
        <f t="shared" si="11"/>
        <v>2010</v>
      </c>
      <c r="C154" s="23">
        <f t="shared" si="12"/>
        <v>2</v>
      </c>
      <c r="D154" s="24" t="s">
        <v>736</v>
      </c>
      <c r="E154" s="25">
        <v>40226</v>
      </c>
      <c r="H154" s="22" t="s">
        <v>94</v>
      </c>
      <c r="I154" s="22">
        <v>2</v>
      </c>
      <c r="J154" s="22" t="str">
        <f t="shared" si="13"/>
        <v>Vallentunasjön 2</v>
      </c>
      <c r="K154" s="22" t="s">
        <v>785</v>
      </c>
      <c r="O154" s="22">
        <v>3.8</v>
      </c>
      <c r="P154" s="22">
        <v>0.9</v>
      </c>
      <c r="Q154" s="22">
        <v>7</v>
      </c>
      <c r="BI154" s="27"/>
    </row>
    <row r="155" spans="2:61" s="22" customFormat="1" x14ac:dyDescent="0.2">
      <c r="B155" s="23">
        <f t="shared" si="11"/>
        <v>2011</v>
      </c>
      <c r="C155" s="23">
        <f t="shared" si="12"/>
        <v>2</v>
      </c>
      <c r="D155" s="24" t="s">
        <v>736</v>
      </c>
      <c r="E155" s="25">
        <v>40588</v>
      </c>
      <c r="H155" s="22" t="s">
        <v>826</v>
      </c>
      <c r="J155" s="22" t="str">
        <f t="shared" si="13"/>
        <v xml:space="preserve">Fysingen </v>
      </c>
      <c r="K155" s="22" t="s">
        <v>739</v>
      </c>
      <c r="O155" s="22">
        <v>0.4</v>
      </c>
      <c r="T155" s="22">
        <v>1.621</v>
      </c>
      <c r="U155" s="22">
        <v>214</v>
      </c>
      <c r="V155" s="22">
        <f t="shared" ref="V155" si="15">U155 * (1/((10^((0.0901821 + (2729.92 /(273.15 + O155)))-AC155)+1)))</f>
        <v>0.3387989299718227</v>
      </c>
      <c r="W155" s="22">
        <v>0.121</v>
      </c>
      <c r="X155" s="22">
        <v>58</v>
      </c>
      <c r="Z155" s="22">
        <v>2.8</v>
      </c>
      <c r="AA155" s="22">
        <v>46.17</v>
      </c>
      <c r="AB155" s="22">
        <v>3547</v>
      </c>
      <c r="AC155" s="22">
        <v>7.27</v>
      </c>
      <c r="AG155" s="22">
        <v>15.3</v>
      </c>
      <c r="AI155" s="22">
        <v>87</v>
      </c>
      <c r="AJ155" s="22">
        <v>4406</v>
      </c>
      <c r="AO155" s="22">
        <v>0.73</v>
      </c>
      <c r="AQ155" s="22">
        <v>1.9470000000000001</v>
      </c>
      <c r="AR155" s="22">
        <v>10.25</v>
      </c>
      <c r="BI155" s="27"/>
    </row>
    <row r="156" spans="2:61" s="22" customFormat="1" x14ac:dyDescent="0.2">
      <c r="B156" s="23">
        <f t="shared" si="11"/>
        <v>2011</v>
      </c>
      <c r="C156" s="23">
        <f t="shared" si="12"/>
        <v>2</v>
      </c>
      <c r="D156" s="24" t="s">
        <v>736</v>
      </c>
      <c r="E156" s="25">
        <v>40588</v>
      </c>
      <c r="H156" s="22" t="s">
        <v>94</v>
      </c>
      <c r="I156" s="22">
        <v>2</v>
      </c>
      <c r="J156" s="22" t="str">
        <f t="shared" si="13"/>
        <v>Vallentunasjön 2</v>
      </c>
      <c r="K156" s="22" t="s">
        <v>739</v>
      </c>
      <c r="O156" s="22">
        <v>1.1000000000000001</v>
      </c>
      <c r="P156" s="22">
        <v>10.7</v>
      </c>
      <c r="Q156" s="22">
        <v>74</v>
      </c>
      <c r="BI156" s="27"/>
    </row>
    <row r="157" spans="2:61" s="22" customFormat="1" x14ac:dyDescent="0.2">
      <c r="B157" s="23">
        <f t="shared" si="11"/>
        <v>2011</v>
      </c>
      <c r="C157" s="23">
        <f t="shared" si="12"/>
        <v>2</v>
      </c>
      <c r="D157" s="24" t="s">
        <v>736</v>
      </c>
      <c r="E157" s="25">
        <v>40588</v>
      </c>
      <c r="H157" s="22" t="s">
        <v>94</v>
      </c>
      <c r="I157" s="22">
        <v>2</v>
      </c>
      <c r="J157" s="22" t="str">
        <f t="shared" si="13"/>
        <v>Vallentunasjön 2</v>
      </c>
      <c r="K157" s="22" t="s">
        <v>785</v>
      </c>
      <c r="O157" s="22">
        <v>4.0999999999999996</v>
      </c>
      <c r="P157" s="22">
        <v>0.15</v>
      </c>
      <c r="Q157" s="22">
        <v>1.1000000000000001</v>
      </c>
      <c r="BI157" s="27"/>
    </row>
    <row r="158" spans="2:61" s="22" customFormat="1" x14ac:dyDescent="0.2">
      <c r="B158" s="23">
        <f t="shared" si="11"/>
        <v>2011</v>
      </c>
      <c r="C158" s="23">
        <f t="shared" si="12"/>
        <v>2</v>
      </c>
      <c r="D158" s="24" t="s">
        <v>736</v>
      </c>
      <c r="E158" s="25">
        <v>40589</v>
      </c>
      <c r="H158" s="22" t="s">
        <v>83</v>
      </c>
      <c r="J158" s="22" t="str">
        <f t="shared" si="13"/>
        <v xml:space="preserve">Edssjön </v>
      </c>
      <c r="K158" s="22" t="s">
        <v>739</v>
      </c>
      <c r="N158" s="22">
        <v>2.1</v>
      </c>
      <c r="O158" s="22">
        <v>0.3</v>
      </c>
      <c r="P158" s="22">
        <v>8.5</v>
      </c>
      <c r="Q158" s="22">
        <v>58</v>
      </c>
      <c r="U158" s="22">
        <v>110</v>
      </c>
      <c r="X158" s="22">
        <v>56</v>
      </c>
      <c r="AB158" s="22">
        <v>680</v>
      </c>
      <c r="AI158" s="22">
        <v>75</v>
      </c>
      <c r="AJ158" s="22">
        <v>1500</v>
      </c>
      <c r="BI158" s="27"/>
    </row>
    <row r="159" spans="2:61" s="22" customFormat="1" x14ac:dyDescent="0.2">
      <c r="B159" s="23">
        <f t="shared" si="11"/>
        <v>2011</v>
      </c>
      <c r="C159" s="23">
        <f t="shared" si="12"/>
        <v>2</v>
      </c>
      <c r="D159" s="24" t="s">
        <v>736</v>
      </c>
      <c r="E159" s="25">
        <v>40589</v>
      </c>
      <c r="H159" s="22" t="s">
        <v>83</v>
      </c>
      <c r="J159" s="22" t="str">
        <f t="shared" si="13"/>
        <v xml:space="preserve">Edssjön </v>
      </c>
      <c r="K159" s="22" t="s">
        <v>785</v>
      </c>
      <c r="O159" s="22">
        <v>3.5</v>
      </c>
      <c r="P159" s="22">
        <v>0.3</v>
      </c>
      <c r="Q159" s="22">
        <v>2.2999999999999998</v>
      </c>
      <c r="U159" s="22">
        <v>73</v>
      </c>
      <c r="X159" s="22">
        <v>56</v>
      </c>
      <c r="AB159" s="22">
        <v>740</v>
      </c>
      <c r="AI159" s="22">
        <v>72</v>
      </c>
      <c r="AJ159" s="22">
        <v>1400</v>
      </c>
      <c r="BI159" s="27"/>
    </row>
    <row r="160" spans="2:61" s="22" customFormat="1" x14ac:dyDescent="0.2">
      <c r="B160" s="23">
        <f t="shared" si="11"/>
        <v>2011</v>
      </c>
      <c r="C160" s="23">
        <f t="shared" si="12"/>
        <v>2</v>
      </c>
      <c r="D160" s="24" t="s">
        <v>736</v>
      </c>
      <c r="E160" s="25">
        <v>40589</v>
      </c>
      <c r="H160" s="22" t="s">
        <v>84</v>
      </c>
      <c r="J160" s="22" t="str">
        <f t="shared" si="13"/>
        <v xml:space="preserve">Fjäturen </v>
      </c>
      <c r="K160" s="22" t="s">
        <v>739</v>
      </c>
      <c r="N160" s="22">
        <v>2.5</v>
      </c>
      <c r="O160" s="22">
        <v>0.5</v>
      </c>
      <c r="P160" s="22">
        <v>10.6</v>
      </c>
      <c r="Q160" s="22">
        <v>72</v>
      </c>
      <c r="U160" s="22">
        <v>5</v>
      </c>
      <c r="X160" s="22">
        <v>6</v>
      </c>
      <c r="AB160" s="22">
        <v>160</v>
      </c>
      <c r="AI160" s="22">
        <v>19</v>
      </c>
      <c r="AJ160" s="22">
        <v>740</v>
      </c>
      <c r="BI160" s="27"/>
    </row>
    <row r="161" spans="2:61" s="22" customFormat="1" x14ac:dyDescent="0.2">
      <c r="B161" s="23">
        <f t="shared" si="11"/>
        <v>2011</v>
      </c>
      <c r="C161" s="23">
        <f t="shared" si="12"/>
        <v>2</v>
      </c>
      <c r="D161" s="24" t="s">
        <v>736</v>
      </c>
      <c r="E161" s="25">
        <v>40589</v>
      </c>
      <c r="H161" s="22" t="s">
        <v>84</v>
      </c>
      <c r="J161" s="22" t="str">
        <f t="shared" si="13"/>
        <v xml:space="preserve">Fjäturen </v>
      </c>
      <c r="K161" s="22" t="s">
        <v>785</v>
      </c>
      <c r="O161" s="22">
        <v>4</v>
      </c>
      <c r="P161" s="22">
        <v>1.5</v>
      </c>
      <c r="Q161" s="22">
        <v>12</v>
      </c>
      <c r="U161" s="22">
        <v>29</v>
      </c>
      <c r="X161" s="22">
        <v>6</v>
      </c>
      <c r="AB161" s="22">
        <v>170</v>
      </c>
      <c r="AI161" s="22">
        <v>22</v>
      </c>
      <c r="AJ161" s="22">
        <v>770</v>
      </c>
      <c r="BI161" s="27"/>
    </row>
    <row r="162" spans="2:61" s="22" customFormat="1" x14ac:dyDescent="0.2">
      <c r="B162" s="23">
        <f t="shared" si="11"/>
        <v>2011</v>
      </c>
      <c r="C162" s="23">
        <f t="shared" si="12"/>
        <v>2</v>
      </c>
      <c r="D162" s="24" t="s">
        <v>736</v>
      </c>
      <c r="E162" s="25">
        <v>40589</v>
      </c>
      <c r="H162" s="22" t="s">
        <v>85</v>
      </c>
      <c r="J162" s="22" t="str">
        <f t="shared" si="13"/>
        <v xml:space="preserve">Gullsjön </v>
      </c>
      <c r="K162" s="22" t="s">
        <v>739</v>
      </c>
      <c r="N162" s="22">
        <v>1</v>
      </c>
      <c r="O162" s="22">
        <v>0.6</v>
      </c>
      <c r="P162" s="22">
        <v>1.3</v>
      </c>
      <c r="Q162" s="22">
        <v>8</v>
      </c>
      <c r="U162" s="22">
        <v>150</v>
      </c>
      <c r="X162" s="22">
        <v>1.5</v>
      </c>
      <c r="AB162" s="22">
        <v>0</v>
      </c>
      <c r="AI162" s="22">
        <v>33</v>
      </c>
      <c r="AJ162" s="22">
        <v>1100</v>
      </c>
      <c r="BI162" s="27"/>
    </row>
    <row r="163" spans="2:61" s="22" customFormat="1" x14ac:dyDescent="0.2">
      <c r="B163" s="23">
        <f t="shared" si="11"/>
        <v>2011</v>
      </c>
      <c r="C163" s="23">
        <f t="shared" si="12"/>
        <v>2</v>
      </c>
      <c r="D163" s="24" t="s">
        <v>736</v>
      </c>
      <c r="E163" s="25">
        <v>40589</v>
      </c>
      <c r="H163" s="22" t="s">
        <v>85</v>
      </c>
      <c r="J163" s="22" t="str">
        <f t="shared" si="13"/>
        <v xml:space="preserve">Gullsjön </v>
      </c>
      <c r="K163" s="22" t="s">
        <v>785</v>
      </c>
      <c r="O163" s="22">
        <v>2.9</v>
      </c>
      <c r="P163" s="22">
        <v>0.3</v>
      </c>
      <c r="Q163" s="22">
        <v>3</v>
      </c>
      <c r="U163" s="22">
        <v>150</v>
      </c>
      <c r="X163" s="22">
        <v>1.5</v>
      </c>
      <c r="AB163" s="22">
        <v>0</v>
      </c>
      <c r="AI163" s="22">
        <v>31</v>
      </c>
      <c r="AJ163" s="22">
        <v>1000</v>
      </c>
      <c r="BI163" s="27"/>
    </row>
    <row r="164" spans="2:61" s="22" customFormat="1" x14ac:dyDescent="0.2">
      <c r="B164" s="23">
        <f t="shared" si="11"/>
        <v>2011</v>
      </c>
      <c r="C164" s="23">
        <f t="shared" si="12"/>
        <v>2</v>
      </c>
      <c r="D164" s="24" t="s">
        <v>736</v>
      </c>
      <c r="E164" s="25">
        <v>40589</v>
      </c>
      <c r="H164" s="22" t="s">
        <v>87</v>
      </c>
      <c r="J164" s="22" t="str">
        <f t="shared" si="13"/>
        <v xml:space="preserve">Mörtsjön </v>
      </c>
      <c r="K164" s="22" t="s">
        <v>739</v>
      </c>
      <c r="N164" s="22">
        <v>1.3</v>
      </c>
      <c r="O164" s="22">
        <v>0.6</v>
      </c>
      <c r="P164" s="22">
        <v>1.3</v>
      </c>
      <c r="Q164" s="22">
        <v>8</v>
      </c>
      <c r="U164" s="22">
        <v>79</v>
      </c>
      <c r="X164" s="22">
        <v>9</v>
      </c>
      <c r="AB164" s="22">
        <v>230</v>
      </c>
      <c r="AI164" s="22">
        <v>29</v>
      </c>
      <c r="AJ164" s="22">
        <v>1300</v>
      </c>
      <c r="BI164" s="27"/>
    </row>
    <row r="165" spans="2:61" s="22" customFormat="1" x14ac:dyDescent="0.2">
      <c r="B165" s="23">
        <f t="shared" si="11"/>
        <v>2011</v>
      </c>
      <c r="C165" s="23">
        <f t="shared" si="12"/>
        <v>2</v>
      </c>
      <c r="D165" s="24" t="s">
        <v>736</v>
      </c>
      <c r="E165" s="25">
        <v>40589</v>
      </c>
      <c r="H165" s="22" t="s">
        <v>87</v>
      </c>
      <c r="J165" s="22" t="str">
        <f t="shared" si="13"/>
        <v xml:space="preserve">Mörtsjön </v>
      </c>
      <c r="K165" s="22" t="s">
        <v>785</v>
      </c>
      <c r="O165" s="22">
        <v>4.5</v>
      </c>
      <c r="P165" s="22">
        <v>0.3</v>
      </c>
      <c r="Q165" s="22">
        <v>2</v>
      </c>
      <c r="U165" s="22">
        <v>260</v>
      </c>
      <c r="X165" s="22">
        <v>23</v>
      </c>
      <c r="AB165" s="22">
        <v>520</v>
      </c>
      <c r="AI165" s="22">
        <v>40</v>
      </c>
      <c r="AJ165" s="22">
        <v>1400</v>
      </c>
      <c r="BI165" s="27"/>
    </row>
    <row r="166" spans="2:61" s="22" customFormat="1" x14ac:dyDescent="0.2">
      <c r="B166" s="23">
        <f t="shared" si="11"/>
        <v>2011</v>
      </c>
      <c r="C166" s="23">
        <f t="shared" si="12"/>
        <v>2</v>
      </c>
      <c r="D166" s="24" t="s">
        <v>736</v>
      </c>
      <c r="E166" s="25">
        <v>40589</v>
      </c>
      <c r="H166" s="22" t="s">
        <v>90</v>
      </c>
      <c r="J166" s="22" t="str">
        <f t="shared" si="13"/>
        <v xml:space="preserve">Oxundasjön </v>
      </c>
      <c r="K166" s="22" t="s">
        <v>739</v>
      </c>
      <c r="N166" s="22">
        <v>1.8</v>
      </c>
      <c r="O166" s="22">
        <v>0.2</v>
      </c>
      <c r="P166" s="22">
        <v>9.6999999999999993</v>
      </c>
      <c r="Q166" s="22">
        <v>66</v>
      </c>
      <c r="U166" s="22">
        <v>69</v>
      </c>
      <c r="X166" s="22">
        <v>48</v>
      </c>
      <c r="AB166" s="22">
        <v>940</v>
      </c>
      <c r="AI166" s="22">
        <v>66</v>
      </c>
      <c r="AJ166" s="22">
        <v>1600</v>
      </c>
      <c r="BI166" s="27"/>
    </row>
    <row r="167" spans="2:61" s="22" customFormat="1" x14ac:dyDescent="0.2">
      <c r="B167" s="23">
        <f t="shared" si="11"/>
        <v>2011</v>
      </c>
      <c r="C167" s="23">
        <f t="shared" si="12"/>
        <v>2</v>
      </c>
      <c r="D167" s="24" t="s">
        <v>736</v>
      </c>
      <c r="E167" s="25">
        <v>40589</v>
      </c>
      <c r="H167" s="22" t="s">
        <v>90</v>
      </c>
      <c r="J167" s="22" t="str">
        <f t="shared" si="13"/>
        <v xml:space="preserve">Oxundasjön </v>
      </c>
      <c r="K167" s="22" t="s">
        <v>785</v>
      </c>
      <c r="O167" s="22">
        <v>4</v>
      </c>
      <c r="P167" s="22">
        <v>0.7</v>
      </c>
      <c r="Q167" s="22">
        <v>5.2</v>
      </c>
      <c r="U167" s="22">
        <v>56</v>
      </c>
      <c r="X167" s="22">
        <v>44</v>
      </c>
      <c r="AB167" s="22">
        <v>840</v>
      </c>
      <c r="AI167" s="22">
        <v>58</v>
      </c>
      <c r="AJ167" s="22">
        <v>1500</v>
      </c>
      <c r="BI167" s="27"/>
    </row>
    <row r="168" spans="2:61" s="22" customFormat="1" x14ac:dyDescent="0.2">
      <c r="B168" s="23">
        <f t="shared" si="11"/>
        <v>2011</v>
      </c>
      <c r="C168" s="23">
        <f t="shared" si="12"/>
        <v>2</v>
      </c>
      <c r="D168" s="24" t="s">
        <v>736</v>
      </c>
      <c r="E168" s="25">
        <v>40589</v>
      </c>
      <c r="H168" s="22" t="s">
        <v>91</v>
      </c>
      <c r="J168" s="22" t="str">
        <f t="shared" si="13"/>
        <v xml:space="preserve">Ravalen </v>
      </c>
      <c r="K168" s="22" t="s">
        <v>739</v>
      </c>
      <c r="N168" s="22">
        <v>0.9</v>
      </c>
      <c r="O168" s="22">
        <v>0.5</v>
      </c>
      <c r="P168" s="22">
        <v>0.8</v>
      </c>
      <c r="Q168" s="22">
        <v>6</v>
      </c>
      <c r="U168" s="22">
        <v>400</v>
      </c>
      <c r="X168" s="22">
        <v>12</v>
      </c>
      <c r="AB168" s="22">
        <v>19</v>
      </c>
      <c r="AI168" s="22">
        <v>80</v>
      </c>
      <c r="AJ168" s="22">
        <v>1500</v>
      </c>
      <c r="BI168" s="27"/>
    </row>
    <row r="169" spans="2:61" s="22" customFormat="1" x14ac:dyDescent="0.2">
      <c r="B169" s="23">
        <f t="shared" si="11"/>
        <v>2011</v>
      </c>
      <c r="C169" s="23">
        <f t="shared" si="12"/>
        <v>2</v>
      </c>
      <c r="D169" s="24" t="s">
        <v>736</v>
      </c>
      <c r="E169" s="25">
        <v>40589</v>
      </c>
      <c r="H169" s="22" t="s">
        <v>91</v>
      </c>
      <c r="J169" s="22" t="str">
        <f t="shared" si="13"/>
        <v xml:space="preserve">Ravalen </v>
      </c>
      <c r="K169" s="22" t="s">
        <v>785</v>
      </c>
      <c r="O169" s="22">
        <v>3.1</v>
      </c>
      <c r="P169" s="22">
        <v>0.3</v>
      </c>
      <c r="Q169" s="22">
        <v>2</v>
      </c>
      <c r="U169" s="22">
        <v>740</v>
      </c>
      <c r="X169" s="22">
        <v>17</v>
      </c>
      <c r="AB169" s="22">
        <v>13</v>
      </c>
      <c r="AI169" s="22">
        <v>77</v>
      </c>
      <c r="AJ169" s="22">
        <v>1800</v>
      </c>
      <c r="BI169" s="27"/>
    </row>
    <row r="170" spans="2:61" s="22" customFormat="1" x14ac:dyDescent="0.2">
      <c r="B170" s="23">
        <f t="shared" si="11"/>
        <v>2011</v>
      </c>
      <c r="C170" s="23">
        <f t="shared" si="12"/>
        <v>2</v>
      </c>
      <c r="D170" s="24" t="s">
        <v>736</v>
      </c>
      <c r="E170" s="25">
        <v>40589</v>
      </c>
      <c r="H170" s="22" t="s">
        <v>92</v>
      </c>
      <c r="J170" s="22" t="str">
        <f t="shared" si="13"/>
        <v xml:space="preserve">Rösjön </v>
      </c>
      <c r="K170" s="22" t="s">
        <v>739</v>
      </c>
      <c r="N170" s="22">
        <v>3.5</v>
      </c>
      <c r="O170" s="22">
        <v>0.6</v>
      </c>
      <c r="P170" s="22">
        <v>11.5</v>
      </c>
      <c r="Q170" s="22">
        <v>80</v>
      </c>
      <c r="U170" s="22">
        <v>18</v>
      </c>
      <c r="X170" s="22">
        <v>1.5</v>
      </c>
      <c r="AB170" s="22">
        <v>140</v>
      </c>
      <c r="AI170" s="22">
        <v>16</v>
      </c>
      <c r="AJ170" s="22">
        <v>670</v>
      </c>
      <c r="BI170" s="27"/>
    </row>
    <row r="171" spans="2:61" s="22" customFormat="1" x14ac:dyDescent="0.2">
      <c r="B171" s="23">
        <f t="shared" si="11"/>
        <v>2011</v>
      </c>
      <c r="C171" s="23">
        <f t="shared" si="12"/>
        <v>2</v>
      </c>
      <c r="D171" s="24" t="s">
        <v>736</v>
      </c>
      <c r="E171" s="25">
        <v>40589</v>
      </c>
      <c r="H171" s="22" t="s">
        <v>92</v>
      </c>
      <c r="J171" s="22" t="str">
        <f t="shared" si="13"/>
        <v xml:space="preserve">Rösjön </v>
      </c>
      <c r="K171" s="22" t="s">
        <v>785</v>
      </c>
      <c r="O171" s="22">
        <v>5</v>
      </c>
      <c r="P171" s="22">
        <v>0.3</v>
      </c>
      <c r="Q171" s="22">
        <v>2</v>
      </c>
      <c r="U171" s="22">
        <v>58</v>
      </c>
      <c r="X171" s="22">
        <v>26</v>
      </c>
      <c r="AB171" s="22">
        <v>360</v>
      </c>
      <c r="AI171" s="22">
        <v>41</v>
      </c>
      <c r="AJ171" s="22">
        <v>890</v>
      </c>
      <c r="BI171" s="27"/>
    </row>
    <row r="172" spans="2:61" s="22" customFormat="1" x14ac:dyDescent="0.2">
      <c r="B172" s="23">
        <f t="shared" si="11"/>
        <v>2011</v>
      </c>
      <c r="C172" s="23">
        <f t="shared" si="12"/>
        <v>2</v>
      </c>
      <c r="D172" s="24" t="s">
        <v>736</v>
      </c>
      <c r="E172" s="25">
        <v>40589</v>
      </c>
      <c r="H172" s="22" t="s">
        <v>834</v>
      </c>
      <c r="J172" s="22" t="str">
        <f t="shared" si="13"/>
        <v xml:space="preserve">Snuggan </v>
      </c>
      <c r="K172" s="22" t="s">
        <v>739</v>
      </c>
      <c r="N172" s="22">
        <v>0.7</v>
      </c>
      <c r="O172" s="22">
        <v>0.6</v>
      </c>
      <c r="P172" s="22">
        <v>2.8</v>
      </c>
      <c r="Q172" s="22">
        <v>19</v>
      </c>
      <c r="U172" s="22">
        <v>340</v>
      </c>
      <c r="X172" s="22">
        <v>1.5</v>
      </c>
      <c r="AB172" s="22">
        <v>31</v>
      </c>
      <c r="AI172" s="22">
        <v>24</v>
      </c>
      <c r="AJ172" s="22">
        <v>1300</v>
      </c>
      <c r="AK172" s="22">
        <v>4.5199999999999996</v>
      </c>
      <c r="AM172" s="22">
        <v>0.88100000000000001</v>
      </c>
      <c r="AN172" s="22">
        <v>1</v>
      </c>
      <c r="AO172" s="22">
        <v>7.1</v>
      </c>
      <c r="AP172" s="22">
        <v>5.35</v>
      </c>
      <c r="AQ172" s="22">
        <v>2.5</v>
      </c>
      <c r="BI172" s="27"/>
    </row>
    <row r="173" spans="2:61" s="22" customFormat="1" x14ac:dyDescent="0.2">
      <c r="B173" s="23">
        <f t="shared" si="11"/>
        <v>2011</v>
      </c>
      <c r="C173" s="23">
        <f t="shared" si="12"/>
        <v>2</v>
      </c>
      <c r="D173" s="24" t="s">
        <v>736</v>
      </c>
      <c r="E173" s="25">
        <v>40589</v>
      </c>
      <c r="H173" s="22" t="s">
        <v>834</v>
      </c>
      <c r="J173" s="22" t="str">
        <f t="shared" si="13"/>
        <v xml:space="preserve">Snuggan </v>
      </c>
      <c r="K173" s="22" t="s">
        <v>785</v>
      </c>
      <c r="O173" s="22">
        <v>4.0999999999999996</v>
      </c>
      <c r="P173" s="22">
        <v>0.3</v>
      </c>
      <c r="Q173" s="22">
        <v>3</v>
      </c>
      <c r="U173" s="22">
        <v>370</v>
      </c>
      <c r="X173" s="22">
        <v>1.5</v>
      </c>
      <c r="AB173" s="22">
        <v>13</v>
      </c>
      <c r="AI173" s="22">
        <v>26</v>
      </c>
      <c r="AJ173" s="22">
        <v>1400</v>
      </c>
      <c r="BI173" s="27"/>
    </row>
    <row r="174" spans="2:61" s="22" customFormat="1" x14ac:dyDescent="0.2">
      <c r="B174" s="23">
        <f t="shared" si="11"/>
        <v>2011</v>
      </c>
      <c r="C174" s="23">
        <f t="shared" si="12"/>
        <v>2</v>
      </c>
      <c r="D174" s="24" t="s">
        <v>736</v>
      </c>
      <c r="E174" s="25">
        <v>40589</v>
      </c>
      <c r="H174" s="22" t="s">
        <v>95</v>
      </c>
      <c r="J174" s="22" t="str">
        <f t="shared" si="13"/>
        <v xml:space="preserve">Väsjön </v>
      </c>
      <c r="K174" s="22" t="s">
        <v>739</v>
      </c>
      <c r="N174" s="22">
        <v>1.3</v>
      </c>
      <c r="O174" s="22">
        <v>1</v>
      </c>
      <c r="P174" s="22">
        <v>0.6</v>
      </c>
      <c r="Q174" s="22">
        <v>4</v>
      </c>
      <c r="U174" s="22">
        <v>110</v>
      </c>
      <c r="X174" s="22">
        <v>1.5</v>
      </c>
      <c r="AB174" s="22">
        <v>36</v>
      </c>
      <c r="AI174" s="22">
        <v>38</v>
      </c>
      <c r="AJ174" s="22">
        <v>980</v>
      </c>
      <c r="BI174" s="27"/>
    </row>
    <row r="175" spans="2:61" s="22" customFormat="1" x14ac:dyDescent="0.2">
      <c r="B175" s="23">
        <f t="shared" si="11"/>
        <v>2011</v>
      </c>
      <c r="C175" s="23">
        <f t="shared" si="12"/>
        <v>2</v>
      </c>
      <c r="D175" s="24" t="s">
        <v>736</v>
      </c>
      <c r="E175" s="25">
        <v>40589</v>
      </c>
      <c r="H175" s="22" t="s">
        <v>95</v>
      </c>
      <c r="J175" s="22" t="str">
        <f t="shared" si="13"/>
        <v xml:space="preserve">Väsjön </v>
      </c>
      <c r="K175" s="22" t="s">
        <v>785</v>
      </c>
      <c r="O175" s="22">
        <v>3.6</v>
      </c>
      <c r="P175" s="22">
        <v>0.2</v>
      </c>
      <c r="Q175" s="22">
        <v>2</v>
      </c>
      <c r="U175" s="22">
        <v>130</v>
      </c>
      <c r="X175" s="22">
        <v>1.5</v>
      </c>
      <c r="AB175" s="22">
        <v>15</v>
      </c>
      <c r="AI175" s="22">
        <v>36</v>
      </c>
      <c r="AJ175" s="22">
        <v>1000</v>
      </c>
      <c r="BI175" s="27"/>
    </row>
    <row r="176" spans="2:61" s="22" customFormat="1" x14ac:dyDescent="0.2">
      <c r="B176" s="23">
        <f t="shared" si="11"/>
        <v>2011</v>
      </c>
      <c r="C176" s="23">
        <f t="shared" si="12"/>
        <v>2</v>
      </c>
      <c r="D176" s="24" t="s">
        <v>736</v>
      </c>
      <c r="E176" s="25">
        <v>40589</v>
      </c>
      <c r="H176" s="22" t="s">
        <v>96</v>
      </c>
      <c r="J176" s="22" t="str">
        <f t="shared" si="13"/>
        <v xml:space="preserve">Översjön </v>
      </c>
      <c r="K176" s="22" t="s">
        <v>739</v>
      </c>
      <c r="N176" s="22">
        <v>1.9</v>
      </c>
      <c r="O176" s="22">
        <v>1.3</v>
      </c>
      <c r="P176" s="22">
        <v>4.4000000000000004</v>
      </c>
      <c r="Q176" s="22">
        <v>31</v>
      </c>
      <c r="U176" s="22">
        <v>110</v>
      </c>
      <c r="X176" s="22">
        <v>7</v>
      </c>
      <c r="AB176" s="22">
        <v>150</v>
      </c>
      <c r="AI176" s="22">
        <v>25</v>
      </c>
      <c r="AJ176" s="22">
        <v>1100</v>
      </c>
      <c r="BI176" s="27"/>
    </row>
    <row r="177" spans="2:74" s="22" customFormat="1" x14ac:dyDescent="0.2">
      <c r="B177" s="23">
        <f t="shared" si="11"/>
        <v>2011</v>
      </c>
      <c r="C177" s="23">
        <f t="shared" si="12"/>
        <v>2</v>
      </c>
      <c r="D177" s="24" t="s">
        <v>736</v>
      </c>
      <c r="E177" s="25">
        <v>40589</v>
      </c>
      <c r="H177" s="22" t="s">
        <v>96</v>
      </c>
      <c r="J177" s="22" t="str">
        <f t="shared" si="13"/>
        <v xml:space="preserve">Översjön </v>
      </c>
      <c r="K177" s="22" t="s">
        <v>785</v>
      </c>
      <c r="O177" s="22">
        <v>4</v>
      </c>
      <c r="P177" s="22">
        <v>0.2</v>
      </c>
      <c r="Q177" s="22">
        <v>2</v>
      </c>
      <c r="U177" s="22">
        <v>120</v>
      </c>
      <c r="X177" s="22">
        <v>9</v>
      </c>
      <c r="AB177" s="22">
        <v>170</v>
      </c>
      <c r="AI177" s="22">
        <v>26</v>
      </c>
      <c r="AJ177" s="22">
        <v>1100</v>
      </c>
      <c r="BI177" s="27"/>
    </row>
    <row r="178" spans="2:74" s="22" customFormat="1" x14ac:dyDescent="0.2">
      <c r="B178" s="23">
        <f t="shared" si="11"/>
        <v>2011</v>
      </c>
      <c r="C178" s="23">
        <f t="shared" si="12"/>
        <v>2</v>
      </c>
      <c r="D178" s="24" t="s">
        <v>736</v>
      </c>
      <c r="E178" s="25">
        <v>40590</v>
      </c>
      <c r="H178" s="22" t="s">
        <v>833</v>
      </c>
      <c r="I178" s="22">
        <v>1</v>
      </c>
      <c r="J178" s="22" t="str">
        <f t="shared" si="13"/>
        <v>Norrviken 1</v>
      </c>
      <c r="K178" s="22" t="s">
        <v>739</v>
      </c>
      <c r="N178" s="22">
        <v>1.8</v>
      </c>
      <c r="O178" s="22">
        <v>0.6</v>
      </c>
      <c r="P178" s="22">
        <v>8.6</v>
      </c>
      <c r="Q178" s="22">
        <v>59</v>
      </c>
      <c r="U178" s="22">
        <v>480</v>
      </c>
      <c r="X178" s="22">
        <v>10</v>
      </c>
      <c r="AB178" s="22">
        <v>360</v>
      </c>
      <c r="AI178" s="22">
        <v>34</v>
      </c>
      <c r="AJ178" s="22">
        <v>1700</v>
      </c>
      <c r="BI178" s="27"/>
    </row>
    <row r="179" spans="2:74" s="22" customFormat="1" x14ac:dyDescent="0.2">
      <c r="B179" s="23">
        <f t="shared" si="11"/>
        <v>2011</v>
      </c>
      <c r="C179" s="23">
        <f t="shared" si="12"/>
        <v>2</v>
      </c>
      <c r="D179" s="24" t="s">
        <v>736</v>
      </c>
      <c r="E179" s="25">
        <v>40590</v>
      </c>
      <c r="H179" s="22" t="s">
        <v>833</v>
      </c>
      <c r="I179" s="22">
        <v>2</v>
      </c>
      <c r="J179" s="22" t="str">
        <f t="shared" si="13"/>
        <v>Norrviken 2</v>
      </c>
      <c r="K179" s="22" t="s">
        <v>739</v>
      </c>
      <c r="N179" s="22">
        <v>2.7</v>
      </c>
      <c r="O179" s="22">
        <v>1</v>
      </c>
      <c r="P179" s="22">
        <v>9.3000000000000007</v>
      </c>
      <c r="Q179" s="22">
        <v>64</v>
      </c>
      <c r="U179" s="22">
        <v>160</v>
      </c>
      <c r="X179" s="22">
        <v>44</v>
      </c>
      <c r="AB179" s="22">
        <v>570</v>
      </c>
      <c r="AI179" s="22">
        <v>61</v>
      </c>
      <c r="AJ179" s="22">
        <v>1500</v>
      </c>
      <c r="BI179" s="27"/>
    </row>
    <row r="180" spans="2:74" s="22" customFormat="1" x14ac:dyDescent="0.2">
      <c r="B180" s="23">
        <f t="shared" si="11"/>
        <v>2011</v>
      </c>
      <c r="C180" s="23">
        <f t="shared" si="12"/>
        <v>2</v>
      </c>
      <c r="D180" s="24" t="s">
        <v>736</v>
      </c>
      <c r="E180" s="25">
        <v>40590</v>
      </c>
      <c r="H180" s="22" t="s">
        <v>833</v>
      </c>
      <c r="I180" s="22">
        <v>3</v>
      </c>
      <c r="J180" s="22" t="str">
        <f t="shared" si="13"/>
        <v>Norrviken 3</v>
      </c>
      <c r="K180" s="22" t="s">
        <v>739</v>
      </c>
      <c r="N180" s="22">
        <v>4.0999999999999996</v>
      </c>
      <c r="O180" s="22">
        <v>1.2</v>
      </c>
      <c r="P180" s="22">
        <v>9.1999999999999993</v>
      </c>
      <c r="Q180" s="22">
        <v>64</v>
      </c>
      <c r="U180" s="22">
        <v>10</v>
      </c>
      <c r="X180" s="22">
        <v>87</v>
      </c>
      <c r="AB180" s="22">
        <v>590</v>
      </c>
      <c r="AI180" s="22">
        <v>97</v>
      </c>
      <c r="AJ180" s="22">
        <v>1300</v>
      </c>
      <c r="BI180" s="27"/>
    </row>
    <row r="181" spans="2:74" s="22" customFormat="1" x14ac:dyDescent="0.2">
      <c r="B181" s="23">
        <f t="shared" si="11"/>
        <v>2011</v>
      </c>
      <c r="C181" s="23">
        <f t="shared" si="12"/>
        <v>2</v>
      </c>
      <c r="D181" s="24" t="s">
        <v>736</v>
      </c>
      <c r="E181" s="25">
        <v>40590</v>
      </c>
      <c r="H181" s="22" t="s">
        <v>833</v>
      </c>
      <c r="I181" s="22">
        <v>4</v>
      </c>
      <c r="J181" s="22" t="str">
        <f t="shared" si="13"/>
        <v>Norrviken 4</v>
      </c>
      <c r="K181" s="22" t="s">
        <v>739</v>
      </c>
      <c r="N181" s="22">
        <v>1.7</v>
      </c>
      <c r="O181" s="22">
        <v>1.3</v>
      </c>
      <c r="P181" s="22">
        <v>8.6</v>
      </c>
      <c r="Q181" s="22">
        <v>61</v>
      </c>
      <c r="U181" s="22">
        <v>92</v>
      </c>
      <c r="X181" s="22">
        <v>64</v>
      </c>
      <c r="AB181" s="22">
        <v>620</v>
      </c>
      <c r="AI181" s="22">
        <v>78</v>
      </c>
      <c r="AJ181" s="22">
        <v>1500</v>
      </c>
      <c r="BI181" s="27"/>
    </row>
    <row r="182" spans="2:74" s="22" customFormat="1" x14ac:dyDescent="0.2">
      <c r="B182" s="23">
        <f t="shared" si="11"/>
        <v>2011</v>
      </c>
      <c r="C182" s="23">
        <f t="shared" si="12"/>
        <v>2</v>
      </c>
      <c r="D182" s="24" t="s">
        <v>736</v>
      </c>
      <c r="E182" s="25">
        <v>40590</v>
      </c>
      <c r="H182" s="22" t="s">
        <v>833</v>
      </c>
      <c r="I182" s="22">
        <v>1</v>
      </c>
      <c r="J182" s="22" t="str">
        <f t="shared" si="13"/>
        <v>Norrviken 1</v>
      </c>
      <c r="K182" s="22" t="s">
        <v>785</v>
      </c>
      <c r="O182" s="22">
        <v>2.7</v>
      </c>
      <c r="P182" s="22">
        <v>3.2</v>
      </c>
      <c r="Q182" s="22">
        <v>23</v>
      </c>
      <c r="U182" s="22">
        <v>460</v>
      </c>
      <c r="X182" s="22">
        <v>22</v>
      </c>
      <c r="AB182" s="22">
        <v>420</v>
      </c>
      <c r="AI182" s="22">
        <v>43</v>
      </c>
      <c r="AJ182" s="22">
        <v>1700</v>
      </c>
      <c r="BI182" s="27"/>
    </row>
    <row r="183" spans="2:74" s="22" customFormat="1" x14ac:dyDescent="0.2">
      <c r="B183" s="23">
        <f t="shared" si="11"/>
        <v>2011</v>
      </c>
      <c r="C183" s="23">
        <f t="shared" si="12"/>
        <v>2</v>
      </c>
      <c r="D183" s="24" t="s">
        <v>736</v>
      </c>
      <c r="E183" s="25">
        <v>40590</v>
      </c>
      <c r="H183" s="22" t="s">
        <v>833</v>
      </c>
      <c r="I183" s="22">
        <v>2</v>
      </c>
      <c r="J183" s="22" t="str">
        <f t="shared" si="13"/>
        <v>Norrviken 2</v>
      </c>
      <c r="K183" s="22" t="s">
        <v>785</v>
      </c>
      <c r="O183" s="22">
        <v>3.7</v>
      </c>
      <c r="P183" s="22">
        <v>0.5</v>
      </c>
      <c r="Q183" s="22">
        <v>3.8</v>
      </c>
      <c r="U183" s="22">
        <v>200</v>
      </c>
      <c r="X183" s="22">
        <v>65</v>
      </c>
      <c r="AB183" s="22">
        <v>530</v>
      </c>
      <c r="AI183" s="22">
        <v>97</v>
      </c>
      <c r="AJ183" s="22">
        <v>1400</v>
      </c>
      <c r="BI183" s="27"/>
    </row>
    <row r="184" spans="2:74" s="22" customFormat="1" x14ac:dyDescent="0.2">
      <c r="B184" s="23">
        <f t="shared" si="11"/>
        <v>2011</v>
      </c>
      <c r="C184" s="23">
        <f t="shared" si="12"/>
        <v>2</v>
      </c>
      <c r="D184" s="24" t="s">
        <v>736</v>
      </c>
      <c r="E184" s="25">
        <v>40590</v>
      </c>
      <c r="H184" s="22" t="s">
        <v>833</v>
      </c>
      <c r="I184" s="22">
        <v>3</v>
      </c>
      <c r="J184" s="22" t="str">
        <f t="shared" si="13"/>
        <v>Norrviken 3</v>
      </c>
      <c r="K184" s="22" t="s">
        <v>785</v>
      </c>
      <c r="O184" s="22">
        <v>4</v>
      </c>
      <c r="P184" s="22">
        <v>0.05</v>
      </c>
      <c r="Q184" s="22">
        <v>0.5</v>
      </c>
      <c r="U184" s="22">
        <v>430</v>
      </c>
      <c r="X184" s="22">
        <v>150</v>
      </c>
      <c r="AB184" s="22">
        <v>210</v>
      </c>
      <c r="AI184" s="22">
        <v>190</v>
      </c>
      <c r="AJ184" s="22">
        <v>1400</v>
      </c>
      <c r="BI184" s="27"/>
    </row>
    <row r="185" spans="2:74" s="22" customFormat="1" x14ac:dyDescent="0.2">
      <c r="B185" s="23">
        <f t="shared" si="11"/>
        <v>2011</v>
      </c>
      <c r="C185" s="23">
        <f t="shared" si="12"/>
        <v>2</v>
      </c>
      <c r="D185" s="24" t="s">
        <v>736</v>
      </c>
      <c r="E185" s="25">
        <v>40590</v>
      </c>
      <c r="H185" s="22" t="s">
        <v>94</v>
      </c>
      <c r="I185" s="22" t="s">
        <v>786</v>
      </c>
      <c r="J185" s="22" t="str">
        <f t="shared" si="13"/>
        <v>Vallentunasjön Blandprov</v>
      </c>
      <c r="K185" s="22" t="s">
        <v>739</v>
      </c>
      <c r="N185" s="22">
        <v>1.5</v>
      </c>
      <c r="U185" s="22">
        <v>980</v>
      </c>
      <c r="X185" s="22">
        <v>17</v>
      </c>
      <c r="Z185" s="22">
        <v>4.01</v>
      </c>
      <c r="AB185" s="22">
        <v>160</v>
      </c>
      <c r="AI185" s="22">
        <v>43</v>
      </c>
      <c r="AJ185" s="22">
        <v>2100</v>
      </c>
      <c r="BI185" s="27"/>
    </row>
    <row r="186" spans="2:74" s="22" customFormat="1" x14ac:dyDescent="0.2">
      <c r="B186" s="23">
        <f t="shared" si="11"/>
        <v>2011</v>
      </c>
      <c r="C186" s="23">
        <f t="shared" si="12"/>
        <v>2</v>
      </c>
      <c r="D186" s="24" t="s">
        <v>736</v>
      </c>
      <c r="E186" s="25" t="s">
        <v>837</v>
      </c>
      <c r="F186" s="22">
        <v>6606238</v>
      </c>
      <c r="G186" s="22">
        <v>661152</v>
      </c>
      <c r="H186" s="26" t="s">
        <v>738</v>
      </c>
      <c r="J186" s="22" t="str">
        <f t="shared" si="13"/>
        <v xml:space="preserve">Oxundaån </v>
      </c>
      <c r="K186" s="22" t="s">
        <v>739</v>
      </c>
      <c r="L186" s="22">
        <v>0.5</v>
      </c>
      <c r="M186" s="22">
        <v>0.5</v>
      </c>
      <c r="O186" s="22">
        <v>1</v>
      </c>
      <c r="R186" s="22">
        <v>52.5</v>
      </c>
      <c r="T186" s="22">
        <v>2.58</v>
      </c>
      <c r="U186" s="22">
        <v>47</v>
      </c>
      <c r="V186" s="22">
        <f t="shared" ref="V186:V187" si="16">U186 * (1/((10^((0.0901821 + (2729.92 /(273.15 + O186)))-AC186)+1)))</f>
        <v>7.6462465170794386E-2</v>
      </c>
      <c r="W186" s="22">
        <v>7.2999999999999995E-2</v>
      </c>
      <c r="X186" s="22">
        <v>42</v>
      </c>
      <c r="Y186" s="22">
        <v>5.8</v>
      </c>
      <c r="AB186" s="22">
        <v>1084</v>
      </c>
      <c r="AC186" s="22">
        <v>7.26</v>
      </c>
      <c r="AE186" s="22">
        <v>4</v>
      </c>
      <c r="AG186" s="22">
        <v>11.3</v>
      </c>
      <c r="AI186" s="22">
        <v>60</v>
      </c>
      <c r="AJ186" s="22">
        <v>1697</v>
      </c>
      <c r="AK186" s="22">
        <v>60.38</v>
      </c>
      <c r="AL186" s="22">
        <v>0.32</v>
      </c>
      <c r="AM186" s="22">
        <v>5.9823000000000004</v>
      </c>
      <c r="AN186" s="22">
        <v>10.829499999999999</v>
      </c>
      <c r="AO186" s="22">
        <v>43.284450000000007</v>
      </c>
      <c r="AP186" s="22">
        <v>30.693720000000003</v>
      </c>
      <c r="AQ186" s="22">
        <v>64.9636</v>
      </c>
      <c r="AR186" s="22">
        <v>4.7300000000000004</v>
      </c>
      <c r="BI186" s="27"/>
    </row>
    <row r="187" spans="2:74" s="22" customFormat="1" x14ac:dyDescent="0.2">
      <c r="B187" s="23">
        <f t="shared" si="11"/>
        <v>2012</v>
      </c>
      <c r="C187" s="23">
        <f t="shared" si="12"/>
        <v>2</v>
      </c>
      <c r="D187" s="24" t="s">
        <v>736</v>
      </c>
      <c r="E187" s="25">
        <v>40953</v>
      </c>
      <c r="H187" s="22" t="s">
        <v>826</v>
      </c>
      <c r="J187" s="22" t="str">
        <f t="shared" si="13"/>
        <v xml:space="preserve">Fysingen </v>
      </c>
      <c r="K187" s="22" t="s">
        <v>739</v>
      </c>
      <c r="O187" s="22">
        <v>0.2</v>
      </c>
      <c r="T187" s="22">
        <v>2.105</v>
      </c>
      <c r="U187" s="22">
        <v>109</v>
      </c>
      <c r="V187" s="22">
        <f t="shared" si="16"/>
        <v>0.18603698393299989</v>
      </c>
      <c r="W187" s="22">
        <v>7.9000000000000001E-2</v>
      </c>
      <c r="X187" s="22">
        <v>18</v>
      </c>
      <c r="Z187" s="22">
        <v>2.8</v>
      </c>
      <c r="AA187" s="22">
        <v>52.8</v>
      </c>
      <c r="AB187" s="22">
        <v>1902</v>
      </c>
      <c r="AC187" s="22">
        <v>7.31</v>
      </c>
      <c r="AG187" s="22">
        <v>12.3</v>
      </c>
      <c r="AI187" s="22">
        <v>36</v>
      </c>
      <c r="AJ187" s="22">
        <v>2562</v>
      </c>
      <c r="AO187" s="22">
        <v>1.008</v>
      </c>
      <c r="AQ187" s="22">
        <v>2.0019999999999998</v>
      </c>
      <c r="AR187" s="22">
        <v>6.91</v>
      </c>
      <c r="BI187" s="27"/>
    </row>
    <row r="188" spans="2:74" s="22" customFormat="1" x14ac:dyDescent="0.2">
      <c r="B188" s="23">
        <f t="shared" si="11"/>
        <v>2012</v>
      </c>
      <c r="C188" s="23">
        <f t="shared" si="12"/>
        <v>2</v>
      </c>
      <c r="D188" s="24" t="s">
        <v>736</v>
      </c>
      <c r="E188" s="25">
        <v>40953</v>
      </c>
      <c r="H188" s="22" t="s">
        <v>94</v>
      </c>
      <c r="I188" s="22">
        <v>2</v>
      </c>
      <c r="J188" s="22" t="str">
        <f t="shared" si="13"/>
        <v>Vallentunasjön 2</v>
      </c>
      <c r="K188" s="22" t="s">
        <v>739</v>
      </c>
      <c r="O188" s="22">
        <v>0.3</v>
      </c>
      <c r="P188" s="22">
        <v>13.6</v>
      </c>
      <c r="Q188" s="22">
        <v>95</v>
      </c>
      <c r="BI188" s="27"/>
    </row>
    <row r="189" spans="2:74" s="22" customFormat="1" x14ac:dyDescent="0.2">
      <c r="B189" s="23">
        <f t="shared" si="11"/>
        <v>2012</v>
      </c>
      <c r="C189" s="23">
        <f t="shared" si="12"/>
        <v>2</v>
      </c>
      <c r="D189" s="24" t="s">
        <v>736</v>
      </c>
      <c r="E189" s="25">
        <v>40953</v>
      </c>
      <c r="H189" s="22" t="s">
        <v>94</v>
      </c>
      <c r="I189" s="22">
        <v>2</v>
      </c>
      <c r="J189" s="22" t="str">
        <f t="shared" si="13"/>
        <v>Vallentunasjön 2</v>
      </c>
      <c r="K189" s="22" t="s">
        <v>785</v>
      </c>
      <c r="O189" s="22">
        <v>3.3</v>
      </c>
      <c r="P189" s="22">
        <v>0.4</v>
      </c>
      <c r="Q189" s="22">
        <v>3</v>
      </c>
      <c r="BI189" s="27"/>
    </row>
    <row r="190" spans="2:74" s="22" customFormat="1" x14ac:dyDescent="0.2">
      <c r="B190" s="23">
        <f t="shared" si="11"/>
        <v>2012</v>
      </c>
      <c r="C190" s="23">
        <f t="shared" si="12"/>
        <v>2</v>
      </c>
      <c r="D190" s="24" t="s">
        <v>736</v>
      </c>
      <c r="E190" s="25" t="s">
        <v>838</v>
      </c>
      <c r="F190" s="22">
        <v>6606238</v>
      </c>
      <c r="G190" s="22">
        <v>661152</v>
      </c>
      <c r="H190" s="26" t="s">
        <v>738</v>
      </c>
      <c r="J190" s="22" t="str">
        <f t="shared" si="13"/>
        <v xml:space="preserve">Oxundaån </v>
      </c>
      <c r="K190" s="22" t="s">
        <v>739</v>
      </c>
      <c r="L190" s="22">
        <v>0.5</v>
      </c>
      <c r="M190" s="22">
        <v>0.5</v>
      </c>
      <c r="O190" s="22">
        <v>1</v>
      </c>
      <c r="R190" s="22">
        <v>51</v>
      </c>
      <c r="T190" s="22">
        <v>2.415</v>
      </c>
      <c r="U190" s="22">
        <v>43</v>
      </c>
      <c r="V190" s="22">
        <f t="shared" ref="V190:V192" si="17">U190 * (1/((10^((0.0901821 + (2729.92 /(273.15 + O190)))-AC190)+1)))</f>
        <v>0.10104254762980373</v>
      </c>
      <c r="W190" s="22">
        <v>6.7000000000000004E-2</v>
      </c>
      <c r="X190" s="22">
        <v>37</v>
      </c>
      <c r="Y190" s="22">
        <v>6.1</v>
      </c>
      <c r="AB190" s="22">
        <v>1366</v>
      </c>
      <c r="AC190" s="22">
        <v>7.42</v>
      </c>
      <c r="AE190" s="22">
        <v>5.4</v>
      </c>
      <c r="AG190" s="22">
        <v>11.6</v>
      </c>
      <c r="AI190" s="22">
        <v>53</v>
      </c>
      <c r="AJ190" s="22">
        <v>1932</v>
      </c>
      <c r="AK190" s="22">
        <v>58.56</v>
      </c>
      <c r="AL190" s="22">
        <v>0.37</v>
      </c>
      <c r="AM190" s="22">
        <v>5.9823000000000004</v>
      </c>
      <c r="AN190" s="22">
        <v>11.1441</v>
      </c>
      <c r="AO190" s="22">
        <v>40.377550000000006</v>
      </c>
      <c r="AP190" s="22">
        <v>28.399720000000002</v>
      </c>
      <c r="AQ190" s="22">
        <v>68.999799999999993</v>
      </c>
      <c r="AR190" s="22">
        <v>5.2</v>
      </c>
      <c r="BI190" s="27"/>
    </row>
    <row r="191" spans="2:74" s="22" customFormat="1" x14ac:dyDescent="0.2">
      <c r="B191" s="23">
        <f t="shared" si="11"/>
        <v>2013</v>
      </c>
      <c r="C191" s="23">
        <f t="shared" si="12"/>
        <v>2</v>
      </c>
      <c r="D191" s="24" t="s">
        <v>736</v>
      </c>
      <c r="E191" s="25" t="s">
        <v>839</v>
      </c>
      <c r="H191" s="22" t="s">
        <v>826</v>
      </c>
      <c r="J191" s="22" t="str">
        <f t="shared" si="13"/>
        <v xml:space="preserve">Fysingen </v>
      </c>
      <c r="K191" s="22" t="s">
        <v>739</v>
      </c>
      <c r="L191" s="22">
        <v>0.5</v>
      </c>
      <c r="M191" s="22">
        <v>0.5</v>
      </c>
      <c r="O191" s="22">
        <v>0.4</v>
      </c>
      <c r="T191" s="22">
        <v>1.667</v>
      </c>
      <c r="U191" s="22">
        <v>108</v>
      </c>
      <c r="V191" s="22">
        <f t="shared" si="17"/>
        <v>8.1905041538465867E-2</v>
      </c>
      <c r="W191" s="22">
        <v>0.20399999999999999</v>
      </c>
      <c r="X191" s="22">
        <v>68</v>
      </c>
      <c r="Y191" s="22">
        <v>35</v>
      </c>
      <c r="Z191" s="22">
        <v>1.7</v>
      </c>
      <c r="AA191" s="22">
        <v>36.08</v>
      </c>
      <c r="AB191" s="22">
        <v>2078</v>
      </c>
      <c r="AC191" s="22">
        <v>6.95</v>
      </c>
      <c r="AG191" s="22">
        <v>16.600000000000001</v>
      </c>
      <c r="AI191" s="22">
        <v>130</v>
      </c>
      <c r="AJ191" s="22">
        <v>2862</v>
      </c>
      <c r="AK191" s="22">
        <v>41.2</v>
      </c>
      <c r="AL191" s="22">
        <v>1.4</v>
      </c>
      <c r="AM191" s="22">
        <v>5.0908200000000008</v>
      </c>
      <c r="AN191" s="22">
        <v>8.2279999999999998</v>
      </c>
      <c r="AO191" s="22">
        <v>20.561</v>
      </c>
      <c r="AP191" s="22">
        <v>15.599200000000002</v>
      </c>
      <c r="AQ191" s="22">
        <v>52.470599999999997</v>
      </c>
      <c r="AR191" s="22">
        <v>8.5</v>
      </c>
      <c r="AS191" s="22">
        <v>1000</v>
      </c>
      <c r="BI191" s="29"/>
    </row>
    <row r="192" spans="2:74" s="22" customFormat="1" x14ac:dyDescent="0.2">
      <c r="B192" s="23">
        <f t="shared" si="11"/>
        <v>2013</v>
      </c>
      <c r="C192" s="23">
        <f t="shared" si="12"/>
        <v>2</v>
      </c>
      <c r="D192" s="24" t="s">
        <v>736</v>
      </c>
      <c r="E192" s="25" t="s">
        <v>840</v>
      </c>
      <c r="F192" s="22">
        <v>6606238</v>
      </c>
      <c r="G192" s="22">
        <v>661152</v>
      </c>
      <c r="H192" s="26" t="s">
        <v>738</v>
      </c>
      <c r="J192" s="22" t="str">
        <f t="shared" si="13"/>
        <v xml:space="preserve">Oxundaån </v>
      </c>
      <c r="K192" s="22" t="s">
        <v>739</v>
      </c>
      <c r="L192" s="22">
        <v>0.5</v>
      </c>
      <c r="M192" s="22">
        <v>0.5</v>
      </c>
      <c r="O192" s="22">
        <v>0.6</v>
      </c>
      <c r="R192" s="22">
        <v>43.16</v>
      </c>
      <c r="T192" s="22">
        <v>2.371</v>
      </c>
      <c r="U192" s="22">
        <v>55</v>
      </c>
      <c r="V192" s="22">
        <f t="shared" si="17"/>
        <v>8.6533895477390807E-2</v>
      </c>
      <c r="W192" s="22">
        <v>0.11700000000000001</v>
      </c>
      <c r="X192" s="22">
        <v>45</v>
      </c>
      <c r="Y192" s="22">
        <v>13</v>
      </c>
      <c r="AB192" s="22">
        <v>1234</v>
      </c>
      <c r="AC192" s="22">
        <v>7.26</v>
      </c>
      <c r="AE192" s="22">
        <v>4.8</v>
      </c>
      <c r="AG192" s="22">
        <v>15.3</v>
      </c>
      <c r="AI192" s="22">
        <v>65</v>
      </c>
      <c r="AJ192" s="22">
        <v>1884</v>
      </c>
      <c r="AK192" s="22">
        <v>51.1</v>
      </c>
      <c r="AM192" s="22">
        <v>5.17293</v>
      </c>
      <c r="AN192" s="22">
        <v>8.4578999999999986</v>
      </c>
      <c r="AO192" s="22">
        <v>34.386500000000005</v>
      </c>
      <c r="AP192" s="22">
        <v>23.169400000000003</v>
      </c>
      <c r="AQ192" s="22">
        <v>46.560449999999996</v>
      </c>
      <c r="AR192" s="22">
        <v>6.3</v>
      </c>
      <c r="BI192" s="27"/>
      <c r="BV192" s="22">
        <v>0.12</v>
      </c>
    </row>
    <row r="193" spans="1:61" s="22" customFormat="1" x14ac:dyDescent="0.2">
      <c r="A193" s="22">
        <v>20890</v>
      </c>
      <c r="B193" s="23">
        <f t="shared" si="11"/>
        <v>2013</v>
      </c>
      <c r="C193" s="23">
        <f t="shared" si="12"/>
        <v>2</v>
      </c>
      <c r="D193" s="24" t="s">
        <v>736</v>
      </c>
      <c r="E193" s="25">
        <v>41324</v>
      </c>
      <c r="F193" s="22">
        <v>6600935</v>
      </c>
      <c r="G193" s="22">
        <v>1626764</v>
      </c>
      <c r="H193" s="22" t="s">
        <v>94</v>
      </c>
      <c r="I193" s="22" t="s">
        <v>780</v>
      </c>
      <c r="J193" s="22" t="str">
        <f t="shared" si="13"/>
        <v>Vallentunasjön Va2</v>
      </c>
      <c r="K193" s="22" t="s">
        <v>739</v>
      </c>
      <c r="L193" s="22">
        <v>0.5</v>
      </c>
      <c r="M193" s="22">
        <v>0.5</v>
      </c>
      <c r="N193" s="22">
        <v>2.4</v>
      </c>
      <c r="O193" s="22">
        <v>1.1000000000000001</v>
      </c>
      <c r="P193" s="22">
        <v>9.3000000000000007</v>
      </c>
      <c r="Q193" s="22">
        <v>65</v>
      </c>
      <c r="BI193" s="27"/>
    </row>
    <row r="194" spans="1:61" s="22" customFormat="1" x14ac:dyDescent="0.2">
      <c r="A194" s="22">
        <v>20891</v>
      </c>
      <c r="B194" s="23">
        <f t="shared" ref="B194:B257" si="18">YEAR(E194)</f>
        <v>2013</v>
      </c>
      <c r="C194" s="23">
        <f t="shared" ref="C194:C257" si="19">MONTH(E194)</f>
        <v>2</v>
      </c>
      <c r="D194" s="24" t="s">
        <v>736</v>
      </c>
      <c r="E194" s="25">
        <v>41324</v>
      </c>
      <c r="F194" s="22">
        <v>6600935</v>
      </c>
      <c r="G194" s="22">
        <v>1626764</v>
      </c>
      <c r="H194" s="22" t="s">
        <v>94</v>
      </c>
      <c r="I194" s="22" t="s">
        <v>780</v>
      </c>
      <c r="J194" s="22" t="str">
        <f t="shared" si="13"/>
        <v>Vallentunasjön Va2</v>
      </c>
      <c r="K194" s="22" t="s">
        <v>781</v>
      </c>
      <c r="L194" s="22">
        <v>1</v>
      </c>
      <c r="M194" s="22">
        <v>1</v>
      </c>
      <c r="O194" s="22">
        <v>1.6</v>
      </c>
      <c r="P194" s="22">
        <v>7.7</v>
      </c>
      <c r="Q194" s="22">
        <v>55</v>
      </c>
      <c r="BI194" s="27"/>
    </row>
    <row r="195" spans="1:61" s="22" customFormat="1" x14ac:dyDescent="0.2">
      <c r="A195" s="22">
        <v>20892</v>
      </c>
      <c r="B195" s="23">
        <f t="shared" si="18"/>
        <v>2013</v>
      </c>
      <c r="C195" s="23">
        <f t="shared" si="19"/>
        <v>2</v>
      </c>
      <c r="D195" s="24" t="s">
        <v>736</v>
      </c>
      <c r="E195" s="25">
        <v>41324</v>
      </c>
      <c r="F195" s="22">
        <v>6600935</v>
      </c>
      <c r="G195" s="22">
        <v>1626764</v>
      </c>
      <c r="H195" s="22" t="s">
        <v>94</v>
      </c>
      <c r="I195" s="22" t="s">
        <v>780</v>
      </c>
      <c r="J195" s="22" t="str">
        <f t="shared" ref="J195:J258" si="20">CONCATENATE(H195," ",I195)</f>
        <v>Vallentunasjön Va2</v>
      </c>
      <c r="K195" s="22" t="s">
        <v>782</v>
      </c>
      <c r="L195" s="22">
        <v>2</v>
      </c>
      <c r="M195" s="22">
        <v>2</v>
      </c>
      <c r="O195" s="22">
        <v>2.6</v>
      </c>
      <c r="P195" s="22">
        <v>4.5999999999999996</v>
      </c>
      <c r="Q195" s="22">
        <v>33</v>
      </c>
      <c r="BI195" s="27"/>
    </row>
    <row r="196" spans="1:61" s="22" customFormat="1" x14ac:dyDescent="0.2">
      <c r="A196" s="22">
        <v>20893</v>
      </c>
      <c r="B196" s="23">
        <f t="shared" si="18"/>
        <v>2013</v>
      </c>
      <c r="C196" s="23">
        <f t="shared" si="19"/>
        <v>2</v>
      </c>
      <c r="D196" s="24" t="s">
        <v>736</v>
      </c>
      <c r="E196" s="25">
        <v>41324</v>
      </c>
      <c r="F196" s="22">
        <v>6600935</v>
      </c>
      <c r="G196" s="22">
        <v>1626764</v>
      </c>
      <c r="H196" s="22" t="s">
        <v>94</v>
      </c>
      <c r="I196" s="22" t="s">
        <v>780</v>
      </c>
      <c r="J196" s="22" t="str">
        <f t="shared" si="20"/>
        <v>Vallentunasjön Va2</v>
      </c>
      <c r="K196" s="22" t="s">
        <v>783</v>
      </c>
      <c r="L196" s="22">
        <v>3</v>
      </c>
      <c r="M196" s="22">
        <v>3</v>
      </c>
      <c r="O196" s="22">
        <v>3.3</v>
      </c>
      <c r="P196" s="22">
        <v>1.9</v>
      </c>
      <c r="Q196" s="22">
        <v>14</v>
      </c>
      <c r="BI196" s="27"/>
    </row>
    <row r="197" spans="1:61" s="22" customFormat="1" x14ac:dyDescent="0.2">
      <c r="A197" s="22">
        <v>20894</v>
      </c>
      <c r="B197" s="23">
        <f t="shared" si="18"/>
        <v>2013</v>
      </c>
      <c r="C197" s="23">
        <f t="shared" si="19"/>
        <v>2</v>
      </c>
      <c r="D197" s="24" t="s">
        <v>736</v>
      </c>
      <c r="E197" s="25">
        <v>41324</v>
      </c>
      <c r="F197" s="22">
        <v>6600935</v>
      </c>
      <c r="G197" s="22">
        <v>1626764</v>
      </c>
      <c r="H197" s="22" t="s">
        <v>94</v>
      </c>
      <c r="I197" s="22" t="s">
        <v>780</v>
      </c>
      <c r="J197" s="22" t="str">
        <f t="shared" si="20"/>
        <v>Vallentunasjön Va2</v>
      </c>
      <c r="K197" s="22" t="s">
        <v>784</v>
      </c>
      <c r="L197" s="22">
        <v>4</v>
      </c>
      <c r="M197" s="22">
        <v>4</v>
      </c>
      <c r="O197" s="22">
        <v>4.2</v>
      </c>
      <c r="P197" s="22">
        <v>0.3</v>
      </c>
      <c r="Q197" s="22">
        <v>3</v>
      </c>
      <c r="BI197" s="27"/>
    </row>
    <row r="198" spans="1:61" s="22" customFormat="1" x14ac:dyDescent="0.2">
      <c r="A198" s="22">
        <v>20895</v>
      </c>
      <c r="B198" s="23">
        <f t="shared" si="18"/>
        <v>2013</v>
      </c>
      <c r="C198" s="23">
        <f t="shared" si="19"/>
        <v>2</v>
      </c>
      <c r="D198" s="24" t="s">
        <v>736</v>
      </c>
      <c r="E198" s="25">
        <v>41324</v>
      </c>
      <c r="H198" s="22" t="s">
        <v>94</v>
      </c>
      <c r="I198" s="22" t="s">
        <v>786</v>
      </c>
      <c r="J198" s="22" t="str">
        <f t="shared" si="20"/>
        <v>Vallentunasjön Blandprov</v>
      </c>
      <c r="K198" s="22" t="s">
        <v>739</v>
      </c>
      <c r="L198" s="22">
        <v>4</v>
      </c>
      <c r="M198" s="22">
        <v>0</v>
      </c>
      <c r="U198" s="22">
        <v>601</v>
      </c>
      <c r="X198" s="22">
        <v>16.739999999999998</v>
      </c>
      <c r="Z198" s="22">
        <v>0.79632000000000003</v>
      </c>
      <c r="AB198" s="22">
        <v>232.8</v>
      </c>
      <c r="AE198" s="22">
        <v>4</v>
      </c>
      <c r="AI198" s="22">
        <v>36.94</v>
      </c>
      <c r="AJ198" s="22">
        <v>1565.202</v>
      </c>
      <c r="BI198" s="27"/>
    </row>
    <row r="199" spans="1:61" s="22" customFormat="1" x14ac:dyDescent="0.2">
      <c r="A199" s="30">
        <v>20972</v>
      </c>
      <c r="B199" s="23">
        <f t="shared" si="18"/>
        <v>2013</v>
      </c>
      <c r="C199" s="23">
        <f t="shared" si="19"/>
        <v>2</v>
      </c>
      <c r="D199" s="24" t="s">
        <v>736</v>
      </c>
      <c r="E199" s="31">
        <v>41331</v>
      </c>
      <c r="F199" s="30">
        <v>6606035</v>
      </c>
      <c r="G199" s="30">
        <v>1615620</v>
      </c>
      <c r="H199" s="26" t="s">
        <v>90</v>
      </c>
      <c r="J199" s="22" t="str">
        <f t="shared" si="20"/>
        <v xml:space="preserve">Oxundasjön </v>
      </c>
      <c r="K199" s="22" t="s">
        <v>739</v>
      </c>
      <c r="L199" s="30">
        <v>0.5</v>
      </c>
      <c r="M199" s="30">
        <v>0.5</v>
      </c>
      <c r="N199" s="30">
        <v>1.3</v>
      </c>
      <c r="O199" s="30">
        <v>0.4</v>
      </c>
      <c r="P199" s="30">
        <v>9.3000000000000007</v>
      </c>
      <c r="Q199" s="30">
        <v>63</v>
      </c>
      <c r="U199" s="30">
        <v>34.374000000000002</v>
      </c>
      <c r="X199" s="30">
        <v>42.5</v>
      </c>
      <c r="AB199" s="30">
        <v>974.36900000000003</v>
      </c>
      <c r="AI199" s="30">
        <v>67.180000000000007</v>
      </c>
      <c r="AJ199" s="30">
        <v>1831.566</v>
      </c>
      <c r="BI199" s="27"/>
    </row>
    <row r="200" spans="1:61" s="22" customFormat="1" x14ac:dyDescent="0.2">
      <c r="A200" s="30">
        <v>20973</v>
      </c>
      <c r="B200" s="23">
        <f t="shared" si="18"/>
        <v>2013</v>
      </c>
      <c r="C200" s="23">
        <f t="shared" si="19"/>
        <v>2</v>
      </c>
      <c r="D200" s="24" t="s">
        <v>736</v>
      </c>
      <c r="E200" s="31">
        <v>41331</v>
      </c>
      <c r="F200" s="30">
        <v>6606035</v>
      </c>
      <c r="G200" s="30">
        <v>1615620</v>
      </c>
      <c r="H200" s="26" t="s">
        <v>90</v>
      </c>
      <c r="J200" s="22" t="str">
        <f t="shared" si="20"/>
        <v xml:space="preserve">Oxundasjön </v>
      </c>
      <c r="K200" s="26" t="s">
        <v>781</v>
      </c>
      <c r="L200" s="30">
        <v>1</v>
      </c>
      <c r="M200" s="30">
        <v>1</v>
      </c>
      <c r="O200" s="30">
        <v>0.7</v>
      </c>
      <c r="P200" s="30">
        <v>9.1999999999999993</v>
      </c>
      <c r="Q200" s="30">
        <v>63</v>
      </c>
      <c r="BI200" s="27"/>
    </row>
    <row r="201" spans="1:61" s="22" customFormat="1" x14ac:dyDescent="0.2">
      <c r="A201" s="30">
        <v>20974</v>
      </c>
      <c r="B201" s="23">
        <f t="shared" si="18"/>
        <v>2013</v>
      </c>
      <c r="C201" s="23">
        <f t="shared" si="19"/>
        <v>2</v>
      </c>
      <c r="D201" s="24" t="s">
        <v>736</v>
      </c>
      <c r="E201" s="31">
        <v>41331</v>
      </c>
      <c r="F201" s="30">
        <v>6606035</v>
      </c>
      <c r="G201" s="30">
        <v>1615620</v>
      </c>
      <c r="H201" s="26" t="s">
        <v>90</v>
      </c>
      <c r="J201" s="22" t="str">
        <f t="shared" si="20"/>
        <v xml:space="preserve">Oxundasjön </v>
      </c>
      <c r="K201" s="26" t="s">
        <v>782</v>
      </c>
      <c r="L201" s="30">
        <v>2</v>
      </c>
      <c r="M201" s="30">
        <v>2</v>
      </c>
      <c r="O201" s="30">
        <v>1</v>
      </c>
      <c r="P201" s="30">
        <v>8.5</v>
      </c>
      <c r="Q201" s="30">
        <v>58</v>
      </c>
      <c r="BI201" s="27"/>
    </row>
    <row r="202" spans="1:61" s="22" customFormat="1" x14ac:dyDescent="0.2">
      <c r="A202" s="30">
        <v>20975</v>
      </c>
      <c r="B202" s="23">
        <f t="shared" si="18"/>
        <v>2013</v>
      </c>
      <c r="C202" s="23">
        <f t="shared" si="19"/>
        <v>2</v>
      </c>
      <c r="D202" s="24" t="s">
        <v>736</v>
      </c>
      <c r="E202" s="31">
        <v>41331</v>
      </c>
      <c r="F202" s="30">
        <v>6606035</v>
      </c>
      <c r="G202" s="30">
        <v>1615620</v>
      </c>
      <c r="H202" s="26" t="s">
        <v>90</v>
      </c>
      <c r="J202" s="22" t="str">
        <f t="shared" si="20"/>
        <v xml:space="preserve">Oxundasjön </v>
      </c>
      <c r="K202" s="26" t="s">
        <v>783</v>
      </c>
      <c r="L202" s="30">
        <v>3</v>
      </c>
      <c r="M202" s="30">
        <v>3</v>
      </c>
      <c r="O202" s="30">
        <v>1.6</v>
      </c>
      <c r="P202" s="30">
        <v>7.4</v>
      </c>
      <c r="Q202" s="30">
        <v>52</v>
      </c>
      <c r="BI202" s="27"/>
    </row>
    <row r="203" spans="1:61" s="22" customFormat="1" x14ac:dyDescent="0.2">
      <c r="A203" s="30">
        <v>20976</v>
      </c>
      <c r="B203" s="23">
        <f t="shared" si="18"/>
        <v>2013</v>
      </c>
      <c r="C203" s="23">
        <f t="shared" si="19"/>
        <v>2</v>
      </c>
      <c r="D203" s="24" t="s">
        <v>736</v>
      </c>
      <c r="E203" s="31">
        <v>41331</v>
      </c>
      <c r="F203" s="30">
        <v>6606035</v>
      </c>
      <c r="G203" s="30">
        <v>1615620</v>
      </c>
      <c r="H203" s="26" t="s">
        <v>90</v>
      </c>
      <c r="J203" s="22" t="str">
        <f t="shared" si="20"/>
        <v xml:space="preserve">Oxundasjön </v>
      </c>
      <c r="K203" s="26" t="s">
        <v>784</v>
      </c>
      <c r="L203" s="30">
        <v>4</v>
      </c>
      <c r="M203" s="30">
        <v>4</v>
      </c>
      <c r="O203" s="30">
        <v>2.9</v>
      </c>
      <c r="P203" s="30">
        <v>4.3</v>
      </c>
      <c r="Q203" s="30">
        <v>32</v>
      </c>
      <c r="BI203" s="27"/>
    </row>
    <row r="204" spans="1:61" s="22" customFormat="1" x14ac:dyDescent="0.2">
      <c r="A204" s="30">
        <v>20977</v>
      </c>
      <c r="B204" s="23">
        <f t="shared" si="18"/>
        <v>2013</v>
      </c>
      <c r="C204" s="23">
        <f t="shared" si="19"/>
        <v>2</v>
      </c>
      <c r="D204" s="24" t="s">
        <v>736</v>
      </c>
      <c r="E204" s="31">
        <v>41331</v>
      </c>
      <c r="F204" s="30">
        <v>6606035</v>
      </c>
      <c r="G204" s="30">
        <v>1615620</v>
      </c>
      <c r="H204" s="26" t="s">
        <v>90</v>
      </c>
      <c r="J204" s="22" t="str">
        <f t="shared" si="20"/>
        <v xml:space="preserve">Oxundasjön </v>
      </c>
      <c r="K204" s="26" t="s">
        <v>841</v>
      </c>
      <c r="L204" s="30">
        <v>5</v>
      </c>
      <c r="M204" s="30">
        <v>5</v>
      </c>
      <c r="O204" s="30">
        <v>4.4000000000000004</v>
      </c>
      <c r="P204" s="30">
        <v>0.7</v>
      </c>
      <c r="Q204" s="30">
        <v>5</v>
      </c>
      <c r="BI204" s="27"/>
    </row>
    <row r="205" spans="1:61" s="22" customFormat="1" x14ac:dyDescent="0.2">
      <c r="A205" s="30">
        <v>20978</v>
      </c>
      <c r="B205" s="23">
        <f t="shared" si="18"/>
        <v>2013</v>
      </c>
      <c r="C205" s="23">
        <f t="shared" si="19"/>
        <v>2</v>
      </c>
      <c r="D205" s="24" t="s">
        <v>736</v>
      </c>
      <c r="E205" s="31">
        <v>41331</v>
      </c>
      <c r="F205" s="30">
        <v>6606035</v>
      </c>
      <c r="G205" s="30">
        <v>1615620</v>
      </c>
      <c r="H205" s="26" t="s">
        <v>90</v>
      </c>
      <c r="J205" s="22" t="str">
        <f t="shared" si="20"/>
        <v xml:space="preserve">Oxundasjön </v>
      </c>
      <c r="K205" s="22" t="s">
        <v>785</v>
      </c>
      <c r="L205" s="30">
        <v>6</v>
      </c>
      <c r="M205" s="30">
        <v>6</v>
      </c>
      <c r="O205" s="30">
        <v>5</v>
      </c>
      <c r="P205" s="30">
        <v>0.4</v>
      </c>
      <c r="Q205" s="30">
        <v>3</v>
      </c>
      <c r="U205" s="30">
        <v>44.808999999999997</v>
      </c>
      <c r="X205" s="30">
        <v>41.18</v>
      </c>
      <c r="AB205" s="30">
        <v>962.27300000000002</v>
      </c>
      <c r="AI205" s="30">
        <v>62.15</v>
      </c>
      <c r="AJ205" s="30">
        <v>1799.046</v>
      </c>
      <c r="BI205" s="27"/>
    </row>
    <row r="206" spans="1:61" s="22" customFormat="1" x14ac:dyDescent="0.2">
      <c r="A206" s="30">
        <v>20979</v>
      </c>
      <c r="B206" s="23">
        <f t="shared" si="18"/>
        <v>2013</v>
      </c>
      <c r="C206" s="23">
        <f t="shared" si="19"/>
        <v>2</v>
      </c>
      <c r="D206" s="24" t="s">
        <v>736</v>
      </c>
      <c r="E206" s="31">
        <v>41331</v>
      </c>
      <c r="F206" s="30">
        <v>6599695</v>
      </c>
      <c r="G206" s="30">
        <v>1617290</v>
      </c>
      <c r="H206" s="26" t="s">
        <v>83</v>
      </c>
      <c r="J206" s="22" t="str">
        <f t="shared" si="20"/>
        <v xml:space="preserve">Edssjön </v>
      </c>
      <c r="K206" s="22" t="s">
        <v>739</v>
      </c>
      <c r="L206" s="30">
        <v>0.5</v>
      </c>
      <c r="M206" s="30">
        <v>0.5</v>
      </c>
      <c r="N206" s="30">
        <v>1.7</v>
      </c>
      <c r="O206" s="30">
        <v>0.3</v>
      </c>
      <c r="P206" s="30">
        <v>8.9</v>
      </c>
      <c r="Q206" s="30">
        <v>60</v>
      </c>
      <c r="U206" s="30">
        <v>123.15900000000001</v>
      </c>
      <c r="X206" s="30">
        <v>45.08</v>
      </c>
      <c r="AB206" s="30">
        <v>611.81899999999996</v>
      </c>
      <c r="AI206" s="30">
        <v>59.11</v>
      </c>
      <c r="AJ206" s="30">
        <v>1507.8209999999999</v>
      </c>
      <c r="BI206" s="27"/>
    </row>
    <row r="207" spans="1:61" s="22" customFormat="1" x14ac:dyDescent="0.2">
      <c r="A207" s="30">
        <v>20980</v>
      </c>
      <c r="B207" s="23">
        <f t="shared" si="18"/>
        <v>2013</v>
      </c>
      <c r="C207" s="23">
        <f t="shared" si="19"/>
        <v>2</v>
      </c>
      <c r="D207" s="24" t="s">
        <v>736</v>
      </c>
      <c r="E207" s="31">
        <v>41331</v>
      </c>
      <c r="F207" s="30">
        <v>6599695</v>
      </c>
      <c r="G207" s="30">
        <v>1617290</v>
      </c>
      <c r="H207" s="26" t="s">
        <v>83</v>
      </c>
      <c r="J207" s="22" t="str">
        <f t="shared" si="20"/>
        <v xml:space="preserve">Edssjön </v>
      </c>
      <c r="K207" s="26" t="s">
        <v>781</v>
      </c>
      <c r="L207" s="30">
        <v>1</v>
      </c>
      <c r="M207" s="30">
        <v>1</v>
      </c>
      <c r="O207" s="30">
        <v>0.9</v>
      </c>
      <c r="P207" s="30">
        <v>8.6</v>
      </c>
      <c r="Q207" s="30">
        <v>59</v>
      </c>
      <c r="BI207" s="27"/>
    </row>
    <row r="208" spans="1:61" s="22" customFormat="1" x14ac:dyDescent="0.2">
      <c r="A208" s="30">
        <v>20981</v>
      </c>
      <c r="B208" s="23">
        <f t="shared" si="18"/>
        <v>2013</v>
      </c>
      <c r="C208" s="23">
        <f t="shared" si="19"/>
        <v>2</v>
      </c>
      <c r="D208" s="24" t="s">
        <v>736</v>
      </c>
      <c r="E208" s="31">
        <v>41331</v>
      </c>
      <c r="F208" s="30">
        <v>6599695</v>
      </c>
      <c r="G208" s="30">
        <v>1617290</v>
      </c>
      <c r="H208" s="26" t="s">
        <v>83</v>
      </c>
      <c r="J208" s="22" t="str">
        <f t="shared" si="20"/>
        <v xml:space="preserve">Edssjön </v>
      </c>
      <c r="K208" s="26" t="s">
        <v>782</v>
      </c>
      <c r="L208" s="30">
        <v>2</v>
      </c>
      <c r="M208" s="30">
        <v>2</v>
      </c>
      <c r="O208" s="30">
        <v>1.7</v>
      </c>
      <c r="P208" s="30">
        <v>5.5</v>
      </c>
      <c r="Q208" s="30">
        <v>39</v>
      </c>
      <c r="BI208" s="27"/>
    </row>
    <row r="209" spans="1:61" s="22" customFormat="1" x14ac:dyDescent="0.2">
      <c r="A209" s="30">
        <v>20982</v>
      </c>
      <c r="B209" s="23">
        <f t="shared" si="18"/>
        <v>2013</v>
      </c>
      <c r="C209" s="23">
        <f t="shared" si="19"/>
        <v>2</v>
      </c>
      <c r="D209" s="24" t="s">
        <v>736</v>
      </c>
      <c r="E209" s="31">
        <v>41331</v>
      </c>
      <c r="F209" s="30">
        <v>6599695</v>
      </c>
      <c r="G209" s="30">
        <v>1617290</v>
      </c>
      <c r="H209" s="26" t="s">
        <v>83</v>
      </c>
      <c r="J209" s="22" t="str">
        <f t="shared" si="20"/>
        <v xml:space="preserve">Edssjön </v>
      </c>
      <c r="K209" s="26" t="s">
        <v>783</v>
      </c>
      <c r="L209" s="30">
        <v>3</v>
      </c>
      <c r="M209" s="30">
        <v>3</v>
      </c>
      <c r="O209" s="30">
        <v>3</v>
      </c>
      <c r="P209" s="30">
        <v>1</v>
      </c>
      <c r="Q209" s="30">
        <v>7</v>
      </c>
      <c r="BI209" s="27"/>
    </row>
    <row r="210" spans="1:61" s="22" customFormat="1" x14ac:dyDescent="0.2">
      <c r="A210" s="30">
        <v>20983</v>
      </c>
      <c r="B210" s="23">
        <f t="shared" si="18"/>
        <v>2013</v>
      </c>
      <c r="C210" s="23">
        <f t="shared" si="19"/>
        <v>2</v>
      </c>
      <c r="D210" s="24" t="s">
        <v>736</v>
      </c>
      <c r="E210" s="31">
        <v>41331</v>
      </c>
      <c r="F210" s="30">
        <v>6599695</v>
      </c>
      <c r="G210" s="30">
        <v>1617290</v>
      </c>
      <c r="H210" s="26" t="s">
        <v>83</v>
      </c>
      <c r="J210" s="22" t="str">
        <f t="shared" si="20"/>
        <v xml:space="preserve">Edssjön </v>
      </c>
      <c r="K210" s="26" t="s">
        <v>784</v>
      </c>
      <c r="L210" s="30">
        <v>4</v>
      </c>
      <c r="M210" s="30">
        <v>4</v>
      </c>
      <c r="O210" s="30">
        <v>3.4</v>
      </c>
      <c r="P210" s="30">
        <v>2.6</v>
      </c>
      <c r="Q210" s="30">
        <v>19</v>
      </c>
      <c r="BI210" s="27"/>
    </row>
    <row r="211" spans="1:61" s="22" customFormat="1" x14ac:dyDescent="0.2">
      <c r="A211" s="30">
        <v>20984</v>
      </c>
      <c r="B211" s="23">
        <f t="shared" si="18"/>
        <v>2013</v>
      </c>
      <c r="C211" s="23">
        <f t="shared" si="19"/>
        <v>2</v>
      </c>
      <c r="D211" s="24" t="s">
        <v>736</v>
      </c>
      <c r="E211" s="31">
        <v>41331</v>
      </c>
      <c r="F211" s="30">
        <v>6599695</v>
      </c>
      <c r="G211" s="30">
        <v>1617290</v>
      </c>
      <c r="H211" s="26" t="s">
        <v>83</v>
      </c>
      <c r="J211" s="22" t="str">
        <f t="shared" si="20"/>
        <v xml:space="preserve">Edssjön </v>
      </c>
      <c r="K211" s="26" t="s">
        <v>841</v>
      </c>
      <c r="L211" s="30">
        <v>5</v>
      </c>
      <c r="M211" s="30">
        <v>5</v>
      </c>
      <c r="O211" s="30">
        <v>4.3</v>
      </c>
      <c r="P211" s="30">
        <v>0.4</v>
      </c>
      <c r="Q211" s="30">
        <v>3</v>
      </c>
      <c r="BI211" s="27"/>
    </row>
    <row r="212" spans="1:61" s="22" customFormat="1" x14ac:dyDescent="0.2">
      <c r="A212" s="30">
        <v>20985</v>
      </c>
      <c r="B212" s="23">
        <f t="shared" si="18"/>
        <v>2013</v>
      </c>
      <c r="C212" s="23">
        <f t="shared" si="19"/>
        <v>2</v>
      </c>
      <c r="D212" s="24" t="s">
        <v>736</v>
      </c>
      <c r="E212" s="31">
        <v>41331</v>
      </c>
      <c r="F212" s="30">
        <v>6599695</v>
      </c>
      <c r="G212" s="30">
        <v>1617290</v>
      </c>
      <c r="H212" s="26" t="s">
        <v>83</v>
      </c>
      <c r="J212" s="22" t="str">
        <f t="shared" si="20"/>
        <v xml:space="preserve">Edssjön </v>
      </c>
      <c r="K212" s="22" t="s">
        <v>785</v>
      </c>
      <c r="L212" s="30">
        <v>5.5</v>
      </c>
      <c r="M212" s="30">
        <v>5.5</v>
      </c>
      <c r="O212" s="30">
        <v>4.9000000000000004</v>
      </c>
      <c r="P212" s="30">
        <v>0.3</v>
      </c>
      <c r="Q212" s="30">
        <v>2</v>
      </c>
      <c r="U212" s="30">
        <v>214</v>
      </c>
      <c r="X212" s="30">
        <v>73.349999999999994</v>
      </c>
      <c r="AB212" s="30">
        <v>621.74900000000002</v>
      </c>
      <c r="AI212" s="30">
        <v>96.47</v>
      </c>
      <c r="AJ212" s="30">
        <v>1634.296</v>
      </c>
      <c r="BI212" s="27"/>
    </row>
    <row r="213" spans="1:61" s="22" customFormat="1" x14ac:dyDescent="0.2">
      <c r="A213" s="30">
        <v>20986</v>
      </c>
      <c r="B213" s="23">
        <f t="shared" si="18"/>
        <v>2013</v>
      </c>
      <c r="C213" s="23">
        <f t="shared" si="19"/>
        <v>2</v>
      </c>
      <c r="D213" s="24" t="s">
        <v>736</v>
      </c>
      <c r="E213" s="31">
        <v>41331</v>
      </c>
      <c r="F213" s="30">
        <v>6594420</v>
      </c>
      <c r="G213" s="30">
        <v>1615795</v>
      </c>
      <c r="H213" s="26" t="s">
        <v>96</v>
      </c>
      <c r="J213" s="22" t="str">
        <f t="shared" si="20"/>
        <v xml:space="preserve">Översjön </v>
      </c>
      <c r="K213" s="22" t="s">
        <v>739</v>
      </c>
      <c r="L213" s="30">
        <v>0.5</v>
      </c>
      <c r="M213" s="30">
        <v>0.5</v>
      </c>
      <c r="N213" s="30">
        <v>2.7</v>
      </c>
      <c r="O213" s="30">
        <v>0.6</v>
      </c>
      <c r="P213" s="30">
        <v>12.3</v>
      </c>
      <c r="Q213" s="30">
        <v>84</v>
      </c>
      <c r="U213" s="30">
        <v>29.952999999999999</v>
      </c>
      <c r="X213" s="30">
        <v>1.5</v>
      </c>
      <c r="AB213" s="30">
        <v>33.03</v>
      </c>
      <c r="AI213" s="30">
        <v>18.05</v>
      </c>
      <c r="AJ213" s="30">
        <v>893.447</v>
      </c>
      <c r="BI213" s="27"/>
    </row>
    <row r="214" spans="1:61" s="22" customFormat="1" x14ac:dyDescent="0.2">
      <c r="A214" s="30">
        <v>20987</v>
      </c>
      <c r="B214" s="23">
        <f t="shared" si="18"/>
        <v>2013</v>
      </c>
      <c r="C214" s="23">
        <f t="shared" si="19"/>
        <v>2</v>
      </c>
      <c r="D214" s="24" t="s">
        <v>736</v>
      </c>
      <c r="E214" s="31">
        <v>41331</v>
      </c>
      <c r="F214" s="30">
        <v>6594420</v>
      </c>
      <c r="G214" s="30">
        <v>1615795</v>
      </c>
      <c r="H214" s="26" t="s">
        <v>96</v>
      </c>
      <c r="J214" s="22" t="str">
        <f t="shared" si="20"/>
        <v xml:space="preserve">Översjön </v>
      </c>
      <c r="K214" s="26" t="s">
        <v>781</v>
      </c>
      <c r="L214" s="30">
        <v>1</v>
      </c>
      <c r="M214" s="30">
        <v>1</v>
      </c>
      <c r="O214" s="30">
        <v>1.6</v>
      </c>
      <c r="P214" s="30">
        <v>9.3000000000000007</v>
      </c>
      <c r="Q214" s="30">
        <v>66</v>
      </c>
      <c r="BI214" s="27"/>
    </row>
    <row r="215" spans="1:61" s="22" customFormat="1" x14ac:dyDescent="0.2">
      <c r="A215" s="30">
        <v>20988</v>
      </c>
      <c r="B215" s="23">
        <f t="shared" si="18"/>
        <v>2013</v>
      </c>
      <c r="C215" s="23">
        <f t="shared" si="19"/>
        <v>2</v>
      </c>
      <c r="D215" s="24" t="s">
        <v>736</v>
      </c>
      <c r="E215" s="31">
        <v>41331</v>
      </c>
      <c r="F215" s="30">
        <v>6594420</v>
      </c>
      <c r="G215" s="30">
        <v>1615795</v>
      </c>
      <c r="H215" s="26" t="s">
        <v>96</v>
      </c>
      <c r="J215" s="22" t="str">
        <f t="shared" si="20"/>
        <v xml:space="preserve">Översjön </v>
      </c>
      <c r="K215" s="26" t="s">
        <v>782</v>
      </c>
      <c r="L215" s="30">
        <v>2</v>
      </c>
      <c r="M215" s="30">
        <v>2</v>
      </c>
      <c r="O215" s="30">
        <v>2.8</v>
      </c>
      <c r="P215" s="30">
        <v>1.5</v>
      </c>
      <c r="Q215" s="30">
        <v>11</v>
      </c>
      <c r="BI215" s="27"/>
    </row>
    <row r="216" spans="1:61" s="22" customFormat="1" x14ac:dyDescent="0.2">
      <c r="A216" s="30">
        <v>20989</v>
      </c>
      <c r="B216" s="23">
        <f t="shared" si="18"/>
        <v>2013</v>
      </c>
      <c r="C216" s="23">
        <f t="shared" si="19"/>
        <v>2</v>
      </c>
      <c r="D216" s="24" t="s">
        <v>736</v>
      </c>
      <c r="E216" s="31">
        <v>41331</v>
      </c>
      <c r="F216" s="30">
        <v>6594420</v>
      </c>
      <c r="G216" s="30">
        <v>1615795</v>
      </c>
      <c r="H216" s="26" t="s">
        <v>96</v>
      </c>
      <c r="J216" s="22" t="str">
        <f t="shared" si="20"/>
        <v xml:space="preserve">Översjön </v>
      </c>
      <c r="K216" s="26" t="s">
        <v>783</v>
      </c>
      <c r="L216" s="30">
        <v>3</v>
      </c>
      <c r="M216" s="30">
        <v>3</v>
      </c>
      <c r="O216" s="30">
        <v>3.8</v>
      </c>
      <c r="P216" s="30">
        <v>0.5</v>
      </c>
      <c r="Q216" s="30">
        <v>4</v>
      </c>
      <c r="BI216" s="27"/>
    </row>
    <row r="217" spans="1:61" s="22" customFormat="1" x14ac:dyDescent="0.2">
      <c r="A217" s="30">
        <v>20990</v>
      </c>
      <c r="B217" s="23">
        <f t="shared" si="18"/>
        <v>2013</v>
      </c>
      <c r="C217" s="23">
        <f t="shared" si="19"/>
        <v>2</v>
      </c>
      <c r="D217" s="24" t="s">
        <v>736</v>
      </c>
      <c r="E217" s="31">
        <v>41331</v>
      </c>
      <c r="F217" s="30">
        <v>6594420</v>
      </c>
      <c r="G217" s="30">
        <v>1615795</v>
      </c>
      <c r="H217" s="26" t="s">
        <v>96</v>
      </c>
      <c r="J217" s="22" t="str">
        <f t="shared" si="20"/>
        <v xml:space="preserve">Översjön </v>
      </c>
      <c r="K217" s="22" t="s">
        <v>785</v>
      </c>
      <c r="L217" s="30">
        <v>4</v>
      </c>
      <c r="M217" s="30">
        <v>4</v>
      </c>
      <c r="O217" s="30">
        <v>4.5</v>
      </c>
      <c r="P217" s="30">
        <v>0.3</v>
      </c>
      <c r="Q217" s="30">
        <v>3</v>
      </c>
      <c r="U217" s="30">
        <v>391</v>
      </c>
      <c r="X217" s="30">
        <v>2.2400000000000002</v>
      </c>
      <c r="AB217" s="30">
        <v>69.156000000000006</v>
      </c>
      <c r="AI217" s="30">
        <v>24.03</v>
      </c>
      <c r="AJ217" s="30">
        <v>1218.9960000000001</v>
      </c>
      <c r="BI217" s="27"/>
    </row>
    <row r="218" spans="1:61" s="22" customFormat="1" x14ac:dyDescent="0.2">
      <c r="A218" s="30">
        <v>20991</v>
      </c>
      <c r="B218" s="23">
        <f t="shared" si="18"/>
        <v>2013</v>
      </c>
      <c r="C218" s="23">
        <f t="shared" si="19"/>
        <v>2</v>
      </c>
      <c r="D218" s="24" t="s">
        <v>736</v>
      </c>
      <c r="E218" s="31">
        <v>41331</v>
      </c>
      <c r="F218" s="30">
        <v>6593820</v>
      </c>
      <c r="G218" s="30">
        <v>1619360</v>
      </c>
      <c r="H218" s="26" t="s">
        <v>91</v>
      </c>
      <c r="J218" s="22" t="str">
        <f t="shared" si="20"/>
        <v xml:space="preserve">Ravalen </v>
      </c>
      <c r="K218" s="22" t="s">
        <v>739</v>
      </c>
      <c r="L218" s="30">
        <v>0.5</v>
      </c>
      <c r="M218" s="30">
        <v>0.5</v>
      </c>
      <c r="N218" s="30">
        <v>1.5</v>
      </c>
      <c r="O218" s="30">
        <v>0.1</v>
      </c>
      <c r="P218" s="30">
        <v>0.6</v>
      </c>
      <c r="Q218" s="30">
        <v>4</v>
      </c>
      <c r="U218" s="30">
        <v>252</v>
      </c>
      <c r="X218" s="30">
        <v>37.869999999999997</v>
      </c>
      <c r="AB218" s="30">
        <v>0</v>
      </c>
      <c r="AI218" s="30">
        <v>88.85</v>
      </c>
      <c r="AJ218" s="30">
        <v>1160.8209999999999</v>
      </c>
      <c r="BI218" s="27"/>
    </row>
    <row r="219" spans="1:61" s="22" customFormat="1" x14ac:dyDescent="0.2">
      <c r="A219" s="30">
        <v>20992</v>
      </c>
      <c r="B219" s="23">
        <f t="shared" si="18"/>
        <v>2013</v>
      </c>
      <c r="C219" s="23">
        <f t="shared" si="19"/>
        <v>2</v>
      </c>
      <c r="D219" s="24" t="s">
        <v>736</v>
      </c>
      <c r="E219" s="31">
        <v>41331</v>
      </c>
      <c r="F219" s="30">
        <v>6593820</v>
      </c>
      <c r="G219" s="30">
        <v>1619360</v>
      </c>
      <c r="H219" s="26" t="s">
        <v>91</v>
      </c>
      <c r="J219" s="22" t="str">
        <f t="shared" si="20"/>
        <v xml:space="preserve">Ravalen </v>
      </c>
      <c r="K219" s="26" t="s">
        <v>781</v>
      </c>
      <c r="L219" s="30">
        <v>1</v>
      </c>
      <c r="M219" s="30">
        <v>1</v>
      </c>
      <c r="O219" s="30">
        <v>1.7</v>
      </c>
      <c r="P219" s="30">
        <v>0.4</v>
      </c>
      <c r="Q219" s="30">
        <v>3</v>
      </c>
      <c r="BI219" s="27"/>
    </row>
    <row r="220" spans="1:61" s="22" customFormat="1" x14ac:dyDescent="0.2">
      <c r="A220" s="30">
        <v>20993</v>
      </c>
      <c r="B220" s="23">
        <f t="shared" si="18"/>
        <v>2013</v>
      </c>
      <c r="C220" s="23">
        <f t="shared" si="19"/>
        <v>2</v>
      </c>
      <c r="D220" s="24" t="s">
        <v>736</v>
      </c>
      <c r="E220" s="31">
        <v>41331</v>
      </c>
      <c r="F220" s="30">
        <v>6593820</v>
      </c>
      <c r="G220" s="30">
        <v>1619360</v>
      </c>
      <c r="H220" s="26" t="s">
        <v>91</v>
      </c>
      <c r="J220" s="22" t="str">
        <f t="shared" si="20"/>
        <v xml:space="preserve">Ravalen </v>
      </c>
      <c r="K220" s="22" t="s">
        <v>785</v>
      </c>
      <c r="L220" s="30">
        <v>2</v>
      </c>
      <c r="M220" s="30">
        <v>2</v>
      </c>
      <c r="O220" s="30">
        <v>2.2999999999999998</v>
      </c>
      <c r="P220" s="30">
        <v>0.3</v>
      </c>
      <c r="Q220" s="30">
        <v>2</v>
      </c>
      <c r="U220" s="30">
        <v>276</v>
      </c>
      <c r="X220" s="30">
        <v>37.78</v>
      </c>
      <c r="AB220" s="30">
        <v>0</v>
      </c>
      <c r="AI220" s="30">
        <v>87.67</v>
      </c>
      <c r="AJ220" s="30">
        <v>1135.568</v>
      </c>
      <c r="BI220" s="27"/>
    </row>
    <row r="221" spans="1:61" s="22" customFormat="1" x14ac:dyDescent="0.2">
      <c r="A221" s="30">
        <v>20994</v>
      </c>
      <c r="B221" s="23">
        <f t="shared" si="18"/>
        <v>2013</v>
      </c>
      <c r="C221" s="23">
        <f t="shared" si="19"/>
        <v>2</v>
      </c>
      <c r="D221" s="24" t="s">
        <v>736</v>
      </c>
      <c r="E221" s="31">
        <v>41331</v>
      </c>
      <c r="F221" s="30">
        <v>6595470</v>
      </c>
      <c r="G221" s="30">
        <v>1622370</v>
      </c>
      <c r="H221" s="26" t="s">
        <v>834</v>
      </c>
      <c r="J221" s="22" t="str">
        <f t="shared" si="20"/>
        <v xml:space="preserve">Snuggan </v>
      </c>
      <c r="K221" s="22" t="s">
        <v>739</v>
      </c>
      <c r="L221" s="30">
        <v>0.5</v>
      </c>
      <c r="M221" s="30">
        <v>0.5</v>
      </c>
      <c r="N221" s="30">
        <v>0.6</v>
      </c>
      <c r="O221" s="30">
        <v>0.3</v>
      </c>
      <c r="P221" s="30">
        <v>9</v>
      </c>
      <c r="Q221" s="30">
        <v>61</v>
      </c>
      <c r="U221" s="30">
        <v>375</v>
      </c>
      <c r="X221" s="30">
        <v>2.34</v>
      </c>
      <c r="AB221" s="30">
        <v>34.384999999999998</v>
      </c>
      <c r="AG221" s="30">
        <v>40.299999999999997</v>
      </c>
      <c r="AI221" s="30">
        <v>22.97</v>
      </c>
      <c r="AJ221" s="30">
        <v>1428.4169999999999</v>
      </c>
      <c r="AK221" s="30">
        <v>3.95</v>
      </c>
      <c r="AM221" s="30">
        <v>0.497</v>
      </c>
      <c r="AN221" s="30">
        <v>0.82199999999999895</v>
      </c>
      <c r="AO221" s="30">
        <v>5.91</v>
      </c>
      <c r="AP221" s="30">
        <v>4.17</v>
      </c>
      <c r="AQ221" s="30">
        <v>2.5</v>
      </c>
      <c r="BI221" s="27"/>
    </row>
    <row r="222" spans="1:61" s="22" customFormat="1" x14ac:dyDescent="0.2">
      <c r="A222" s="30">
        <v>20995</v>
      </c>
      <c r="B222" s="23">
        <f t="shared" si="18"/>
        <v>2013</v>
      </c>
      <c r="C222" s="23">
        <f t="shared" si="19"/>
        <v>2</v>
      </c>
      <c r="D222" s="24" t="s">
        <v>736</v>
      </c>
      <c r="E222" s="31">
        <v>41331</v>
      </c>
      <c r="F222" s="30">
        <v>6595470</v>
      </c>
      <c r="G222" s="30">
        <v>1622370</v>
      </c>
      <c r="H222" s="26" t="s">
        <v>834</v>
      </c>
      <c r="J222" s="22" t="str">
        <f t="shared" si="20"/>
        <v xml:space="preserve">Snuggan </v>
      </c>
      <c r="K222" s="26" t="s">
        <v>781</v>
      </c>
      <c r="L222" s="30">
        <v>1</v>
      </c>
      <c r="M222" s="30">
        <v>1</v>
      </c>
      <c r="O222" s="30">
        <v>1.5</v>
      </c>
      <c r="P222" s="30">
        <v>8.4</v>
      </c>
      <c r="Q222" s="30">
        <v>59</v>
      </c>
      <c r="BI222" s="27"/>
    </row>
    <row r="223" spans="1:61" s="22" customFormat="1" x14ac:dyDescent="0.2">
      <c r="A223" s="30">
        <v>20996</v>
      </c>
      <c r="B223" s="23">
        <f t="shared" si="18"/>
        <v>2013</v>
      </c>
      <c r="C223" s="23">
        <f t="shared" si="19"/>
        <v>2</v>
      </c>
      <c r="D223" s="24" t="s">
        <v>736</v>
      </c>
      <c r="E223" s="31">
        <v>41331</v>
      </c>
      <c r="F223" s="30">
        <v>6595470</v>
      </c>
      <c r="G223" s="30">
        <v>1622370</v>
      </c>
      <c r="H223" s="26" t="s">
        <v>834</v>
      </c>
      <c r="J223" s="22" t="str">
        <f t="shared" si="20"/>
        <v xml:space="preserve">Snuggan </v>
      </c>
      <c r="K223" s="26" t="s">
        <v>782</v>
      </c>
      <c r="L223" s="30">
        <v>2</v>
      </c>
      <c r="M223" s="30">
        <v>2</v>
      </c>
      <c r="O223" s="30">
        <v>3.3</v>
      </c>
      <c r="P223" s="30">
        <v>4.3</v>
      </c>
      <c r="Q223" s="30">
        <v>32</v>
      </c>
      <c r="BI223" s="27"/>
    </row>
    <row r="224" spans="1:61" s="22" customFormat="1" x14ac:dyDescent="0.2">
      <c r="A224" s="30">
        <v>20997</v>
      </c>
      <c r="B224" s="23">
        <f t="shared" si="18"/>
        <v>2013</v>
      </c>
      <c r="C224" s="23">
        <f t="shared" si="19"/>
        <v>2</v>
      </c>
      <c r="D224" s="24" t="s">
        <v>736</v>
      </c>
      <c r="E224" s="31">
        <v>41331</v>
      </c>
      <c r="F224" s="30">
        <v>6595470</v>
      </c>
      <c r="G224" s="30">
        <v>1622370</v>
      </c>
      <c r="H224" s="26" t="s">
        <v>834</v>
      </c>
      <c r="J224" s="22" t="str">
        <f t="shared" si="20"/>
        <v xml:space="preserve">Snuggan </v>
      </c>
      <c r="K224" s="22" t="s">
        <v>785</v>
      </c>
      <c r="L224" s="30">
        <v>3</v>
      </c>
      <c r="M224" s="30">
        <v>3</v>
      </c>
      <c r="O224" s="30">
        <v>4</v>
      </c>
      <c r="P224" s="30">
        <v>1.5</v>
      </c>
      <c r="Q224" s="30">
        <v>11</v>
      </c>
      <c r="U224" s="30">
        <v>421</v>
      </c>
      <c r="X224" s="30">
        <v>2.4</v>
      </c>
      <c r="AB224" s="30">
        <v>21.494</v>
      </c>
      <c r="AI224" s="30">
        <v>33.119999999999997</v>
      </c>
      <c r="AJ224" s="30">
        <v>1477.079</v>
      </c>
      <c r="BI224" s="27"/>
    </row>
    <row r="225" spans="1:61" s="22" customFormat="1" x14ac:dyDescent="0.2">
      <c r="A225" s="30">
        <v>20998</v>
      </c>
      <c r="B225" s="23">
        <f t="shared" si="18"/>
        <v>2013</v>
      </c>
      <c r="C225" s="23">
        <f t="shared" si="19"/>
        <v>2</v>
      </c>
      <c r="D225" s="24" t="s">
        <v>736</v>
      </c>
      <c r="E225" s="31">
        <v>41331</v>
      </c>
      <c r="F225" s="30">
        <v>6594980</v>
      </c>
      <c r="G225" s="30">
        <v>1622960</v>
      </c>
      <c r="H225" s="26" t="s">
        <v>95</v>
      </c>
      <c r="J225" s="22" t="str">
        <f t="shared" si="20"/>
        <v xml:space="preserve">Väsjön </v>
      </c>
      <c r="K225" s="22" t="s">
        <v>739</v>
      </c>
      <c r="L225" s="30">
        <v>0.5</v>
      </c>
      <c r="M225" s="30">
        <v>0.5</v>
      </c>
      <c r="N225" s="30">
        <v>1.5</v>
      </c>
      <c r="O225" s="30">
        <v>0.4</v>
      </c>
      <c r="P225" s="30">
        <v>2.1</v>
      </c>
      <c r="Q225" s="30">
        <v>14</v>
      </c>
      <c r="U225" s="30">
        <v>186.92400000000001</v>
      </c>
      <c r="X225" s="30">
        <v>8.94</v>
      </c>
      <c r="AB225" s="30">
        <v>89.424999999999997</v>
      </c>
      <c r="AI225" s="30">
        <v>23.52</v>
      </c>
      <c r="AJ225" s="30">
        <v>908.49900000000002</v>
      </c>
      <c r="BI225" s="27"/>
    </row>
    <row r="226" spans="1:61" s="22" customFormat="1" x14ac:dyDescent="0.2">
      <c r="A226" s="30">
        <v>20999</v>
      </c>
      <c r="B226" s="23">
        <f t="shared" si="18"/>
        <v>2013</v>
      </c>
      <c r="C226" s="23">
        <f t="shared" si="19"/>
        <v>2</v>
      </c>
      <c r="D226" s="24" t="s">
        <v>736</v>
      </c>
      <c r="E226" s="31">
        <v>41331</v>
      </c>
      <c r="F226" s="30">
        <v>6594980</v>
      </c>
      <c r="G226" s="30">
        <v>1622960</v>
      </c>
      <c r="H226" s="26" t="s">
        <v>95</v>
      </c>
      <c r="J226" s="22" t="str">
        <f t="shared" si="20"/>
        <v xml:space="preserve">Väsjön </v>
      </c>
      <c r="K226" s="26" t="s">
        <v>781</v>
      </c>
      <c r="L226" s="30">
        <v>1</v>
      </c>
      <c r="M226" s="30">
        <v>1</v>
      </c>
      <c r="O226" s="30">
        <v>1.4</v>
      </c>
      <c r="P226" s="30">
        <v>1.8</v>
      </c>
      <c r="Q226" s="30">
        <v>12</v>
      </c>
      <c r="BI226" s="27"/>
    </row>
    <row r="227" spans="1:61" s="22" customFormat="1" x14ac:dyDescent="0.2">
      <c r="A227" s="30">
        <v>21000</v>
      </c>
      <c r="B227" s="23">
        <f t="shared" si="18"/>
        <v>2013</v>
      </c>
      <c r="C227" s="23">
        <f t="shared" si="19"/>
        <v>2</v>
      </c>
      <c r="D227" s="24" t="s">
        <v>736</v>
      </c>
      <c r="E227" s="31">
        <v>41331</v>
      </c>
      <c r="F227" s="30">
        <v>6594980</v>
      </c>
      <c r="G227" s="30">
        <v>1622960</v>
      </c>
      <c r="H227" s="26" t="s">
        <v>95</v>
      </c>
      <c r="J227" s="22" t="str">
        <f t="shared" si="20"/>
        <v xml:space="preserve">Väsjön </v>
      </c>
      <c r="K227" s="26" t="s">
        <v>782</v>
      </c>
      <c r="L227" s="30">
        <v>2</v>
      </c>
      <c r="M227" s="30">
        <v>2</v>
      </c>
      <c r="O227" s="30">
        <v>3.5</v>
      </c>
      <c r="P227" s="30">
        <v>0.5</v>
      </c>
      <c r="Q227" s="30">
        <v>3</v>
      </c>
      <c r="BI227" s="27"/>
    </row>
    <row r="228" spans="1:61" s="22" customFormat="1" x14ac:dyDescent="0.2">
      <c r="A228" s="30">
        <v>21001</v>
      </c>
      <c r="B228" s="23">
        <f t="shared" si="18"/>
        <v>2013</v>
      </c>
      <c r="C228" s="23">
        <f t="shared" si="19"/>
        <v>2</v>
      </c>
      <c r="D228" s="24" t="s">
        <v>736</v>
      </c>
      <c r="E228" s="31">
        <v>41331</v>
      </c>
      <c r="F228" s="30">
        <v>6594980</v>
      </c>
      <c r="G228" s="30">
        <v>1622960</v>
      </c>
      <c r="H228" s="26" t="s">
        <v>95</v>
      </c>
      <c r="J228" s="22" t="str">
        <f t="shared" si="20"/>
        <v xml:space="preserve">Väsjön </v>
      </c>
      <c r="K228" s="22" t="s">
        <v>785</v>
      </c>
      <c r="L228" s="30">
        <v>2.5</v>
      </c>
      <c r="M228" s="30">
        <v>2.5</v>
      </c>
      <c r="O228" s="30">
        <v>5</v>
      </c>
      <c r="P228" s="30">
        <v>0.3</v>
      </c>
      <c r="Q228" s="30">
        <v>2</v>
      </c>
      <c r="U228" s="30">
        <v>296</v>
      </c>
      <c r="X228" s="30">
        <v>20.54</v>
      </c>
      <c r="AB228" s="30">
        <v>18.805</v>
      </c>
      <c r="AI228" s="30">
        <v>43.17</v>
      </c>
      <c r="AJ228" s="30">
        <v>999.12199999999996</v>
      </c>
      <c r="BI228" s="27"/>
    </row>
    <row r="229" spans="1:61" s="22" customFormat="1" x14ac:dyDescent="0.2">
      <c r="A229" s="30">
        <v>21002</v>
      </c>
      <c r="B229" s="23">
        <f t="shared" si="18"/>
        <v>2013</v>
      </c>
      <c r="C229" s="23">
        <f t="shared" si="19"/>
        <v>2</v>
      </c>
      <c r="D229" s="24" t="s">
        <v>736</v>
      </c>
      <c r="E229" s="31">
        <v>41331</v>
      </c>
      <c r="F229" s="30">
        <v>6593820</v>
      </c>
      <c r="G229" s="30">
        <v>1624215</v>
      </c>
      <c r="H229" s="26" t="s">
        <v>92</v>
      </c>
      <c r="J229" s="22" t="str">
        <f t="shared" si="20"/>
        <v xml:space="preserve">Rösjön </v>
      </c>
      <c r="K229" s="22" t="s">
        <v>739</v>
      </c>
      <c r="L229" s="30">
        <v>0.5</v>
      </c>
      <c r="M229" s="30">
        <v>0.5</v>
      </c>
      <c r="N229" s="30">
        <v>3.5</v>
      </c>
      <c r="O229" s="30">
        <v>0.1</v>
      </c>
      <c r="P229" s="30">
        <v>10.4</v>
      </c>
      <c r="Q229" s="30">
        <v>70</v>
      </c>
      <c r="U229" s="30">
        <v>2.2879999999999998</v>
      </c>
      <c r="X229" s="30">
        <v>9.89</v>
      </c>
      <c r="AB229" s="30">
        <v>282.089</v>
      </c>
      <c r="AI229" s="30">
        <v>24.2</v>
      </c>
      <c r="AJ229" s="30">
        <v>803.68600000000004</v>
      </c>
      <c r="BI229" s="27"/>
    </row>
    <row r="230" spans="1:61" s="22" customFormat="1" x14ac:dyDescent="0.2">
      <c r="A230" s="30">
        <v>21003</v>
      </c>
      <c r="B230" s="23">
        <f t="shared" si="18"/>
        <v>2013</v>
      </c>
      <c r="C230" s="23">
        <f t="shared" si="19"/>
        <v>2</v>
      </c>
      <c r="D230" s="24" t="s">
        <v>736</v>
      </c>
      <c r="E230" s="31">
        <v>41331</v>
      </c>
      <c r="F230" s="30">
        <v>6593820</v>
      </c>
      <c r="G230" s="30">
        <v>1624215</v>
      </c>
      <c r="H230" s="26" t="s">
        <v>92</v>
      </c>
      <c r="J230" s="22" t="str">
        <f t="shared" si="20"/>
        <v xml:space="preserve">Rösjön </v>
      </c>
      <c r="K230" s="26" t="s">
        <v>781</v>
      </c>
      <c r="L230" s="30">
        <v>1</v>
      </c>
      <c r="M230" s="30">
        <v>1</v>
      </c>
      <c r="O230" s="30">
        <v>0.9</v>
      </c>
      <c r="P230" s="30">
        <v>10.199999999999999</v>
      </c>
      <c r="Q230" s="30">
        <v>70</v>
      </c>
      <c r="BI230" s="27"/>
    </row>
    <row r="231" spans="1:61" s="22" customFormat="1" x14ac:dyDescent="0.2">
      <c r="A231" s="30">
        <v>21004</v>
      </c>
      <c r="B231" s="23">
        <f t="shared" si="18"/>
        <v>2013</v>
      </c>
      <c r="C231" s="23">
        <f t="shared" si="19"/>
        <v>2</v>
      </c>
      <c r="D231" s="24" t="s">
        <v>736</v>
      </c>
      <c r="E231" s="31">
        <v>41331</v>
      </c>
      <c r="F231" s="30">
        <v>6593820</v>
      </c>
      <c r="G231" s="30">
        <v>1624215</v>
      </c>
      <c r="H231" s="26" t="s">
        <v>92</v>
      </c>
      <c r="J231" s="22" t="str">
        <f t="shared" si="20"/>
        <v xml:space="preserve">Rösjön </v>
      </c>
      <c r="K231" s="26" t="s">
        <v>782</v>
      </c>
      <c r="L231" s="30">
        <v>2</v>
      </c>
      <c r="M231" s="30">
        <v>2</v>
      </c>
      <c r="O231" s="30">
        <v>1.9</v>
      </c>
      <c r="P231" s="30">
        <v>10</v>
      </c>
      <c r="Q231" s="30">
        <v>71</v>
      </c>
      <c r="BI231" s="27"/>
    </row>
    <row r="232" spans="1:61" s="22" customFormat="1" x14ac:dyDescent="0.2">
      <c r="A232" s="30">
        <v>21005</v>
      </c>
      <c r="B232" s="23">
        <f t="shared" si="18"/>
        <v>2013</v>
      </c>
      <c r="C232" s="23">
        <f t="shared" si="19"/>
        <v>2</v>
      </c>
      <c r="D232" s="24" t="s">
        <v>736</v>
      </c>
      <c r="E232" s="31">
        <v>41331</v>
      </c>
      <c r="F232" s="30">
        <v>6593820</v>
      </c>
      <c r="G232" s="30">
        <v>1624215</v>
      </c>
      <c r="H232" s="26" t="s">
        <v>92</v>
      </c>
      <c r="J232" s="22" t="str">
        <f t="shared" si="20"/>
        <v xml:space="preserve">Rösjön </v>
      </c>
      <c r="K232" s="26" t="s">
        <v>783</v>
      </c>
      <c r="L232" s="30">
        <v>3</v>
      </c>
      <c r="M232" s="30">
        <v>3</v>
      </c>
      <c r="O232" s="30">
        <v>3</v>
      </c>
      <c r="P232" s="30">
        <v>8.1999999999999993</v>
      </c>
      <c r="Q232" s="30">
        <v>60</v>
      </c>
      <c r="BI232" s="27"/>
    </row>
    <row r="233" spans="1:61" s="22" customFormat="1" x14ac:dyDescent="0.2">
      <c r="A233" s="30">
        <v>21006</v>
      </c>
      <c r="B233" s="23">
        <f t="shared" si="18"/>
        <v>2013</v>
      </c>
      <c r="C233" s="23">
        <f t="shared" si="19"/>
        <v>2</v>
      </c>
      <c r="D233" s="24" t="s">
        <v>736</v>
      </c>
      <c r="E233" s="31">
        <v>41331</v>
      </c>
      <c r="F233" s="30">
        <v>6593820</v>
      </c>
      <c r="G233" s="30">
        <v>1624215</v>
      </c>
      <c r="H233" s="26" t="s">
        <v>92</v>
      </c>
      <c r="J233" s="22" t="str">
        <f t="shared" si="20"/>
        <v xml:space="preserve">Rösjön </v>
      </c>
      <c r="K233" s="26" t="s">
        <v>784</v>
      </c>
      <c r="L233" s="30">
        <v>4</v>
      </c>
      <c r="M233" s="30">
        <v>4</v>
      </c>
      <c r="O233" s="30">
        <v>4.0999999999999996</v>
      </c>
      <c r="P233" s="30">
        <v>3.2</v>
      </c>
      <c r="Q233" s="30">
        <v>24</v>
      </c>
      <c r="BI233" s="27"/>
    </row>
    <row r="234" spans="1:61" s="22" customFormat="1" x14ac:dyDescent="0.2">
      <c r="A234" s="30">
        <v>21007</v>
      </c>
      <c r="B234" s="23">
        <f t="shared" si="18"/>
        <v>2013</v>
      </c>
      <c r="C234" s="23">
        <f t="shared" si="19"/>
        <v>2</v>
      </c>
      <c r="D234" s="24" t="s">
        <v>736</v>
      </c>
      <c r="E234" s="31">
        <v>41331</v>
      </c>
      <c r="F234" s="30">
        <v>6593820</v>
      </c>
      <c r="G234" s="30">
        <v>1624215</v>
      </c>
      <c r="H234" s="26" t="s">
        <v>92</v>
      </c>
      <c r="J234" s="22" t="str">
        <f t="shared" si="20"/>
        <v xml:space="preserve">Rösjön </v>
      </c>
      <c r="K234" s="26" t="s">
        <v>841</v>
      </c>
      <c r="L234" s="30">
        <v>5</v>
      </c>
      <c r="M234" s="30">
        <v>5</v>
      </c>
      <c r="O234" s="30">
        <v>4.5999999999999996</v>
      </c>
      <c r="P234" s="30">
        <v>1.6</v>
      </c>
      <c r="Q234" s="30">
        <v>12</v>
      </c>
      <c r="BI234" s="27"/>
    </row>
    <row r="235" spans="1:61" s="22" customFormat="1" x14ac:dyDescent="0.2">
      <c r="A235" s="30">
        <v>21008</v>
      </c>
      <c r="B235" s="23">
        <f t="shared" si="18"/>
        <v>2013</v>
      </c>
      <c r="C235" s="23">
        <f t="shared" si="19"/>
        <v>2</v>
      </c>
      <c r="D235" s="24" t="s">
        <v>736</v>
      </c>
      <c r="E235" s="31">
        <v>41331</v>
      </c>
      <c r="F235" s="30">
        <v>6593820</v>
      </c>
      <c r="G235" s="30">
        <v>1624215</v>
      </c>
      <c r="H235" s="26" t="s">
        <v>92</v>
      </c>
      <c r="J235" s="22" t="str">
        <f t="shared" si="20"/>
        <v xml:space="preserve">Rösjön </v>
      </c>
      <c r="K235" s="26" t="s">
        <v>842</v>
      </c>
      <c r="L235" s="30">
        <v>6</v>
      </c>
      <c r="M235" s="30">
        <v>6</v>
      </c>
      <c r="O235" s="30">
        <v>5</v>
      </c>
      <c r="P235" s="30">
        <v>0.4</v>
      </c>
      <c r="Q235" s="30">
        <v>3</v>
      </c>
      <c r="BI235" s="27"/>
    </row>
    <row r="236" spans="1:61" s="22" customFormat="1" x14ac:dyDescent="0.2">
      <c r="A236" s="30">
        <v>21009</v>
      </c>
      <c r="B236" s="23">
        <f t="shared" si="18"/>
        <v>2013</v>
      </c>
      <c r="C236" s="23">
        <f t="shared" si="19"/>
        <v>2</v>
      </c>
      <c r="D236" s="24" t="s">
        <v>736</v>
      </c>
      <c r="E236" s="31">
        <v>41331</v>
      </c>
      <c r="F236" s="30">
        <v>6593820</v>
      </c>
      <c r="G236" s="30">
        <v>1624215</v>
      </c>
      <c r="H236" s="26" t="s">
        <v>92</v>
      </c>
      <c r="J236" s="22" t="str">
        <f t="shared" si="20"/>
        <v xml:space="preserve">Rösjön </v>
      </c>
      <c r="K236" s="22" t="s">
        <v>785</v>
      </c>
      <c r="L236" s="30">
        <v>7</v>
      </c>
      <c r="M236" s="30">
        <v>7</v>
      </c>
      <c r="O236" s="30">
        <v>5.4</v>
      </c>
      <c r="P236" s="30">
        <v>0.3</v>
      </c>
      <c r="Q236" s="30">
        <v>2</v>
      </c>
      <c r="U236" s="30">
        <v>256</v>
      </c>
      <c r="X236" s="30">
        <v>73.099999999999994</v>
      </c>
      <c r="AB236" s="30">
        <v>187.53800000000001</v>
      </c>
      <c r="AI236" s="30">
        <v>97.12</v>
      </c>
      <c r="AJ236" s="30">
        <v>1001.253</v>
      </c>
      <c r="BI236" s="27"/>
    </row>
    <row r="237" spans="1:61" s="22" customFormat="1" x14ac:dyDescent="0.2">
      <c r="A237" s="30">
        <v>21010</v>
      </c>
      <c r="B237" s="23">
        <f t="shared" si="18"/>
        <v>2013</v>
      </c>
      <c r="C237" s="23">
        <f t="shared" si="19"/>
        <v>2</v>
      </c>
      <c r="D237" s="24" t="s">
        <v>736</v>
      </c>
      <c r="E237" s="31">
        <v>41331</v>
      </c>
      <c r="F237" s="30">
        <v>6595400</v>
      </c>
      <c r="G237" s="30">
        <v>1624045</v>
      </c>
      <c r="H237" s="26" t="s">
        <v>84</v>
      </c>
      <c r="J237" s="22" t="str">
        <f t="shared" si="20"/>
        <v xml:space="preserve">Fjäturen </v>
      </c>
      <c r="K237" s="22" t="s">
        <v>739</v>
      </c>
      <c r="L237" s="30">
        <v>0.5</v>
      </c>
      <c r="M237" s="30">
        <v>0.5</v>
      </c>
      <c r="N237" s="30">
        <v>1.6</v>
      </c>
      <c r="O237" s="30">
        <v>0.3</v>
      </c>
      <c r="P237" s="30">
        <v>10.4</v>
      </c>
      <c r="Q237" s="30">
        <v>71</v>
      </c>
      <c r="U237" s="30">
        <v>6.9640000000000004</v>
      </c>
      <c r="X237" s="30">
        <v>6.36</v>
      </c>
      <c r="AB237" s="30">
        <v>327.23099999999999</v>
      </c>
      <c r="AI237" s="30">
        <v>21.44</v>
      </c>
      <c r="AJ237" s="30">
        <v>1062.095</v>
      </c>
      <c r="BI237" s="27"/>
    </row>
    <row r="238" spans="1:61" s="22" customFormat="1" x14ac:dyDescent="0.2">
      <c r="A238" s="30">
        <v>21011</v>
      </c>
      <c r="B238" s="23">
        <f t="shared" si="18"/>
        <v>2013</v>
      </c>
      <c r="C238" s="23">
        <f t="shared" si="19"/>
        <v>2</v>
      </c>
      <c r="D238" s="24" t="s">
        <v>736</v>
      </c>
      <c r="E238" s="31">
        <v>41331</v>
      </c>
      <c r="F238" s="30">
        <v>6595400</v>
      </c>
      <c r="G238" s="30">
        <v>1624045</v>
      </c>
      <c r="H238" s="26" t="s">
        <v>84</v>
      </c>
      <c r="J238" s="22" t="str">
        <f t="shared" si="20"/>
        <v xml:space="preserve">Fjäturen </v>
      </c>
      <c r="K238" s="26" t="s">
        <v>781</v>
      </c>
      <c r="L238" s="30">
        <v>1</v>
      </c>
      <c r="M238" s="30">
        <v>1</v>
      </c>
      <c r="O238" s="30">
        <v>0.8</v>
      </c>
      <c r="P238" s="30">
        <v>10.1</v>
      </c>
      <c r="Q238" s="30">
        <v>70</v>
      </c>
      <c r="BI238" s="27"/>
    </row>
    <row r="239" spans="1:61" s="22" customFormat="1" x14ac:dyDescent="0.2">
      <c r="A239" s="30">
        <v>21012</v>
      </c>
      <c r="B239" s="23">
        <f t="shared" si="18"/>
        <v>2013</v>
      </c>
      <c r="C239" s="23">
        <f t="shared" si="19"/>
        <v>2</v>
      </c>
      <c r="D239" s="24" t="s">
        <v>736</v>
      </c>
      <c r="E239" s="31">
        <v>41331</v>
      </c>
      <c r="F239" s="30">
        <v>6595400</v>
      </c>
      <c r="G239" s="30">
        <v>1624045</v>
      </c>
      <c r="H239" s="26" t="s">
        <v>84</v>
      </c>
      <c r="J239" s="22" t="str">
        <f t="shared" si="20"/>
        <v xml:space="preserve">Fjäturen </v>
      </c>
      <c r="K239" s="26" t="s">
        <v>782</v>
      </c>
      <c r="L239" s="30">
        <v>2</v>
      </c>
      <c r="M239" s="30">
        <v>2</v>
      </c>
      <c r="O239" s="30">
        <v>2</v>
      </c>
      <c r="P239" s="30">
        <v>8.6999999999999993</v>
      </c>
      <c r="Q239" s="30">
        <v>62</v>
      </c>
      <c r="BI239" s="27"/>
    </row>
    <row r="240" spans="1:61" s="22" customFormat="1" x14ac:dyDescent="0.2">
      <c r="A240" s="30">
        <v>21013</v>
      </c>
      <c r="B240" s="23">
        <f t="shared" si="18"/>
        <v>2013</v>
      </c>
      <c r="C240" s="23">
        <f t="shared" si="19"/>
        <v>2</v>
      </c>
      <c r="D240" s="24" t="s">
        <v>736</v>
      </c>
      <c r="E240" s="31">
        <v>41331</v>
      </c>
      <c r="F240" s="30">
        <v>6595400</v>
      </c>
      <c r="G240" s="30">
        <v>1624045</v>
      </c>
      <c r="H240" s="26" t="s">
        <v>84</v>
      </c>
      <c r="J240" s="22" t="str">
        <f t="shared" si="20"/>
        <v xml:space="preserve">Fjäturen </v>
      </c>
      <c r="K240" s="26" t="s">
        <v>783</v>
      </c>
      <c r="L240" s="30">
        <v>3</v>
      </c>
      <c r="M240" s="30">
        <v>3</v>
      </c>
      <c r="O240" s="30">
        <v>2.8</v>
      </c>
      <c r="P240" s="30">
        <v>6.4</v>
      </c>
      <c r="Q240" s="30">
        <v>46</v>
      </c>
      <c r="BI240" s="27"/>
    </row>
    <row r="241" spans="1:61" s="22" customFormat="1" x14ac:dyDescent="0.2">
      <c r="A241" s="30">
        <v>21014</v>
      </c>
      <c r="B241" s="23">
        <f t="shared" si="18"/>
        <v>2013</v>
      </c>
      <c r="C241" s="23">
        <f t="shared" si="19"/>
        <v>2</v>
      </c>
      <c r="D241" s="24" t="s">
        <v>736</v>
      </c>
      <c r="E241" s="31">
        <v>41331</v>
      </c>
      <c r="F241" s="30">
        <v>6595400</v>
      </c>
      <c r="G241" s="30">
        <v>1624045</v>
      </c>
      <c r="H241" s="26" t="s">
        <v>84</v>
      </c>
      <c r="J241" s="22" t="str">
        <f t="shared" si="20"/>
        <v xml:space="preserve">Fjäturen </v>
      </c>
      <c r="K241" s="26" t="s">
        <v>784</v>
      </c>
      <c r="L241" s="30">
        <v>4</v>
      </c>
      <c r="M241" s="30">
        <v>4</v>
      </c>
      <c r="O241" s="30">
        <v>3.3</v>
      </c>
      <c r="P241" s="30">
        <v>4.5999999999999996</v>
      </c>
      <c r="Q241" s="30">
        <v>34</v>
      </c>
      <c r="BI241" s="27"/>
    </row>
    <row r="242" spans="1:61" s="22" customFormat="1" x14ac:dyDescent="0.2">
      <c r="A242" s="30">
        <v>21015</v>
      </c>
      <c r="B242" s="23">
        <f t="shared" si="18"/>
        <v>2013</v>
      </c>
      <c r="C242" s="23">
        <f t="shared" si="19"/>
        <v>2</v>
      </c>
      <c r="D242" s="24" t="s">
        <v>736</v>
      </c>
      <c r="E242" s="31">
        <v>41331</v>
      </c>
      <c r="F242" s="30">
        <v>6595400</v>
      </c>
      <c r="G242" s="30">
        <v>1624045</v>
      </c>
      <c r="H242" s="26" t="s">
        <v>84</v>
      </c>
      <c r="J242" s="22" t="str">
        <f t="shared" si="20"/>
        <v xml:space="preserve">Fjäturen </v>
      </c>
      <c r="K242" s="26" t="s">
        <v>841</v>
      </c>
      <c r="L242" s="30">
        <v>5</v>
      </c>
      <c r="M242" s="30">
        <v>5</v>
      </c>
      <c r="O242" s="30">
        <v>3.5</v>
      </c>
      <c r="P242" s="30">
        <v>3.4</v>
      </c>
      <c r="Q242" s="30">
        <v>25</v>
      </c>
      <c r="BI242" s="27"/>
    </row>
    <row r="243" spans="1:61" s="22" customFormat="1" x14ac:dyDescent="0.2">
      <c r="A243" s="30">
        <v>21016</v>
      </c>
      <c r="B243" s="23">
        <f t="shared" si="18"/>
        <v>2013</v>
      </c>
      <c r="C243" s="23">
        <f t="shared" si="19"/>
        <v>2</v>
      </c>
      <c r="D243" s="24" t="s">
        <v>736</v>
      </c>
      <c r="E243" s="31">
        <v>41331</v>
      </c>
      <c r="F243" s="30">
        <v>6595400</v>
      </c>
      <c r="G243" s="30">
        <v>1624045</v>
      </c>
      <c r="H243" s="26" t="s">
        <v>84</v>
      </c>
      <c r="J243" s="22" t="str">
        <f t="shared" si="20"/>
        <v xml:space="preserve">Fjäturen </v>
      </c>
      <c r="K243" s="26" t="s">
        <v>842</v>
      </c>
      <c r="L243" s="30">
        <v>6</v>
      </c>
      <c r="M243" s="30">
        <v>6</v>
      </c>
      <c r="O243" s="30">
        <v>4</v>
      </c>
      <c r="P243" s="30">
        <v>0.9</v>
      </c>
      <c r="Q243" s="30">
        <v>7</v>
      </c>
      <c r="BI243" s="27"/>
    </row>
    <row r="244" spans="1:61" s="22" customFormat="1" x14ac:dyDescent="0.2">
      <c r="A244" s="30">
        <v>21017</v>
      </c>
      <c r="B244" s="23">
        <f t="shared" si="18"/>
        <v>2013</v>
      </c>
      <c r="C244" s="23">
        <f t="shared" si="19"/>
        <v>2</v>
      </c>
      <c r="D244" s="24" t="s">
        <v>736</v>
      </c>
      <c r="E244" s="31">
        <v>41331</v>
      </c>
      <c r="F244" s="30">
        <v>6595400</v>
      </c>
      <c r="G244" s="30">
        <v>1624045</v>
      </c>
      <c r="H244" s="26" t="s">
        <v>84</v>
      </c>
      <c r="J244" s="22" t="str">
        <f t="shared" si="20"/>
        <v xml:space="preserve">Fjäturen </v>
      </c>
      <c r="K244" s="22" t="s">
        <v>785</v>
      </c>
      <c r="L244" s="30">
        <v>7</v>
      </c>
      <c r="M244" s="30">
        <v>7</v>
      </c>
      <c r="O244" s="30">
        <v>4.2</v>
      </c>
      <c r="P244" s="30">
        <v>0.3</v>
      </c>
      <c r="Q244" s="30">
        <v>3</v>
      </c>
      <c r="U244" s="30">
        <v>35.218000000000004</v>
      </c>
      <c r="X244" s="30">
        <v>16.02</v>
      </c>
      <c r="AB244" s="30">
        <v>331.97</v>
      </c>
      <c r="AI244" s="30">
        <v>28.43</v>
      </c>
      <c r="AJ244" s="30">
        <v>975.95500000000004</v>
      </c>
      <c r="BI244" s="27"/>
    </row>
    <row r="245" spans="1:61" s="22" customFormat="1" x14ac:dyDescent="0.2">
      <c r="A245" s="30">
        <v>21018</v>
      </c>
      <c r="B245" s="23">
        <f t="shared" si="18"/>
        <v>2013</v>
      </c>
      <c r="C245" s="23">
        <f t="shared" si="19"/>
        <v>2</v>
      </c>
      <c r="D245" s="24" t="s">
        <v>736</v>
      </c>
      <c r="E245" s="31">
        <v>41331</v>
      </c>
      <c r="F245" s="30">
        <v>6594430</v>
      </c>
      <c r="G245" s="30">
        <v>1625370</v>
      </c>
      <c r="H245" s="26" t="s">
        <v>87</v>
      </c>
      <c r="J245" s="22" t="str">
        <f t="shared" si="20"/>
        <v xml:space="preserve">Mörtsjön </v>
      </c>
      <c r="K245" s="22" t="s">
        <v>739</v>
      </c>
      <c r="L245" s="30">
        <v>0.5</v>
      </c>
      <c r="M245" s="30">
        <v>0.5</v>
      </c>
      <c r="N245" s="30">
        <v>0.9</v>
      </c>
      <c r="O245" s="30">
        <v>0.4</v>
      </c>
      <c r="P245" s="30">
        <v>3.8</v>
      </c>
      <c r="Q245" s="30">
        <v>26</v>
      </c>
      <c r="U245" s="30">
        <v>59.165999999999997</v>
      </c>
      <c r="X245" s="30">
        <v>11.6</v>
      </c>
      <c r="AB245" s="30">
        <v>642.125</v>
      </c>
      <c r="AI245" s="30">
        <v>28.87</v>
      </c>
      <c r="AJ245" s="30">
        <v>1627.4839999999999</v>
      </c>
      <c r="BI245" s="27"/>
    </row>
    <row r="246" spans="1:61" s="22" customFormat="1" x14ac:dyDescent="0.2">
      <c r="A246" s="30">
        <v>21019</v>
      </c>
      <c r="B246" s="23">
        <f t="shared" si="18"/>
        <v>2013</v>
      </c>
      <c r="C246" s="23">
        <f t="shared" si="19"/>
        <v>2</v>
      </c>
      <c r="D246" s="24" t="s">
        <v>736</v>
      </c>
      <c r="E246" s="31">
        <v>41331</v>
      </c>
      <c r="F246" s="30">
        <v>6594430</v>
      </c>
      <c r="G246" s="30">
        <v>1625370</v>
      </c>
      <c r="H246" s="26" t="s">
        <v>87</v>
      </c>
      <c r="J246" s="22" t="str">
        <f t="shared" si="20"/>
        <v xml:space="preserve">Mörtsjön </v>
      </c>
      <c r="K246" s="26" t="s">
        <v>781</v>
      </c>
      <c r="L246" s="30">
        <v>1</v>
      </c>
      <c r="M246" s="30">
        <v>1</v>
      </c>
      <c r="O246" s="30">
        <v>2.1</v>
      </c>
      <c r="P246" s="30">
        <v>3.6</v>
      </c>
      <c r="Q246" s="30">
        <v>26</v>
      </c>
      <c r="BI246" s="27"/>
    </row>
    <row r="247" spans="1:61" s="22" customFormat="1" x14ac:dyDescent="0.2">
      <c r="A247" s="30">
        <v>21020</v>
      </c>
      <c r="B247" s="23">
        <f t="shared" si="18"/>
        <v>2013</v>
      </c>
      <c r="C247" s="23">
        <f t="shared" si="19"/>
        <v>2</v>
      </c>
      <c r="D247" s="24" t="s">
        <v>736</v>
      </c>
      <c r="E247" s="31">
        <v>41331</v>
      </c>
      <c r="F247" s="30">
        <v>6594430</v>
      </c>
      <c r="G247" s="30">
        <v>1625370</v>
      </c>
      <c r="H247" s="26" t="s">
        <v>87</v>
      </c>
      <c r="J247" s="22" t="str">
        <f t="shared" si="20"/>
        <v xml:space="preserve">Mörtsjön </v>
      </c>
      <c r="K247" s="26" t="s">
        <v>782</v>
      </c>
      <c r="L247" s="30">
        <v>2</v>
      </c>
      <c r="M247" s="30">
        <v>2</v>
      </c>
      <c r="O247" s="30">
        <v>4</v>
      </c>
      <c r="P247" s="30">
        <v>1.2</v>
      </c>
      <c r="Q247" s="30">
        <v>9</v>
      </c>
      <c r="BI247" s="27"/>
    </row>
    <row r="248" spans="1:61" s="22" customFormat="1" x14ac:dyDescent="0.2">
      <c r="A248" s="30">
        <v>21021</v>
      </c>
      <c r="B248" s="23">
        <f t="shared" si="18"/>
        <v>2013</v>
      </c>
      <c r="C248" s="23">
        <f t="shared" si="19"/>
        <v>2</v>
      </c>
      <c r="D248" s="24" t="s">
        <v>736</v>
      </c>
      <c r="E248" s="31">
        <v>41331</v>
      </c>
      <c r="F248" s="30">
        <v>6594430</v>
      </c>
      <c r="G248" s="30">
        <v>1625370</v>
      </c>
      <c r="H248" s="26" t="s">
        <v>87</v>
      </c>
      <c r="J248" s="22" t="str">
        <f t="shared" si="20"/>
        <v xml:space="preserve">Mörtsjön </v>
      </c>
      <c r="K248" s="26" t="s">
        <v>783</v>
      </c>
      <c r="L248" s="30">
        <v>3</v>
      </c>
      <c r="M248" s="30">
        <v>3</v>
      </c>
      <c r="O248" s="30">
        <v>4.3</v>
      </c>
      <c r="P248" s="30">
        <v>0.8</v>
      </c>
      <c r="Q248" s="30">
        <v>6</v>
      </c>
      <c r="BI248" s="27"/>
    </row>
    <row r="249" spans="1:61" s="22" customFormat="1" x14ac:dyDescent="0.2">
      <c r="A249" s="30">
        <v>21022</v>
      </c>
      <c r="B249" s="23">
        <f t="shared" si="18"/>
        <v>2013</v>
      </c>
      <c r="C249" s="23">
        <f t="shared" si="19"/>
        <v>2</v>
      </c>
      <c r="D249" s="24" t="s">
        <v>736</v>
      </c>
      <c r="E249" s="31">
        <v>41331</v>
      </c>
      <c r="F249" s="30">
        <v>6594430</v>
      </c>
      <c r="G249" s="30">
        <v>1625370</v>
      </c>
      <c r="H249" s="26" t="s">
        <v>87</v>
      </c>
      <c r="J249" s="22" t="str">
        <f t="shared" si="20"/>
        <v xml:space="preserve">Mörtsjön </v>
      </c>
      <c r="K249" s="22" t="s">
        <v>785</v>
      </c>
      <c r="L249" s="30">
        <v>4</v>
      </c>
      <c r="M249" s="30">
        <v>4</v>
      </c>
      <c r="O249" s="30">
        <v>4.5999999999999996</v>
      </c>
      <c r="P249" s="30">
        <v>0.8</v>
      </c>
      <c r="Q249" s="30">
        <v>6</v>
      </c>
      <c r="U249" s="30">
        <v>68.177000000000007</v>
      </c>
      <c r="X249" s="30">
        <v>19.11</v>
      </c>
      <c r="AB249" s="30">
        <v>923.81700000000001</v>
      </c>
      <c r="AI249" s="30">
        <v>33.159999999999997</v>
      </c>
      <c r="AJ249" s="30">
        <v>1666.8489999999999</v>
      </c>
      <c r="BI249" s="27"/>
    </row>
    <row r="250" spans="1:61" s="22" customFormat="1" x14ac:dyDescent="0.2">
      <c r="A250" s="30">
        <v>21028</v>
      </c>
      <c r="B250" s="23">
        <f t="shared" si="18"/>
        <v>2013</v>
      </c>
      <c r="C250" s="23">
        <f t="shared" si="19"/>
        <v>2</v>
      </c>
      <c r="D250" s="24" t="s">
        <v>736</v>
      </c>
      <c r="E250" s="31">
        <v>41332</v>
      </c>
      <c r="F250" s="30">
        <v>6599245</v>
      </c>
      <c r="G250" s="30">
        <v>1622345</v>
      </c>
      <c r="H250" s="26" t="s">
        <v>833</v>
      </c>
      <c r="I250" s="22">
        <v>1</v>
      </c>
      <c r="J250" s="22" t="str">
        <f t="shared" si="20"/>
        <v>Norrviken 1</v>
      </c>
      <c r="K250" s="22" t="s">
        <v>739</v>
      </c>
      <c r="L250" s="30">
        <v>0.5</v>
      </c>
      <c r="M250" s="30">
        <v>0.5</v>
      </c>
      <c r="N250" s="30">
        <v>1.3</v>
      </c>
      <c r="O250" s="30">
        <v>0</v>
      </c>
      <c r="P250" s="30">
        <v>9.1999999999999993</v>
      </c>
      <c r="Q250" s="30">
        <v>62</v>
      </c>
      <c r="U250" s="30">
        <v>579</v>
      </c>
      <c r="X250" s="30">
        <v>15.63</v>
      </c>
      <c r="AB250" s="30">
        <v>501.38</v>
      </c>
      <c r="AI250" s="30">
        <v>30.23</v>
      </c>
      <c r="AJ250" s="30">
        <v>1794.075</v>
      </c>
      <c r="BI250" s="27"/>
    </row>
    <row r="251" spans="1:61" s="22" customFormat="1" x14ac:dyDescent="0.2">
      <c r="A251" s="30">
        <v>21029</v>
      </c>
      <c r="B251" s="23">
        <f t="shared" si="18"/>
        <v>2013</v>
      </c>
      <c r="C251" s="23">
        <f t="shared" si="19"/>
        <v>2</v>
      </c>
      <c r="D251" s="24" t="s">
        <v>736</v>
      </c>
      <c r="E251" s="31">
        <v>41332</v>
      </c>
      <c r="F251" s="30">
        <v>6599245</v>
      </c>
      <c r="G251" s="30">
        <v>1622345</v>
      </c>
      <c r="H251" s="26" t="s">
        <v>833</v>
      </c>
      <c r="I251" s="22">
        <v>1</v>
      </c>
      <c r="J251" s="22" t="str">
        <f t="shared" si="20"/>
        <v>Norrviken 1</v>
      </c>
      <c r="K251" s="26" t="s">
        <v>781</v>
      </c>
      <c r="L251" s="30">
        <v>1</v>
      </c>
      <c r="M251" s="30">
        <v>1</v>
      </c>
      <c r="O251" s="30">
        <v>0.1</v>
      </c>
      <c r="P251" s="30">
        <v>9.3000000000000007</v>
      </c>
      <c r="Q251" s="30">
        <v>63</v>
      </c>
      <c r="BI251" s="27"/>
    </row>
    <row r="252" spans="1:61" s="22" customFormat="1" x14ac:dyDescent="0.2">
      <c r="A252" s="30">
        <v>21030</v>
      </c>
      <c r="B252" s="23">
        <f t="shared" si="18"/>
        <v>2013</v>
      </c>
      <c r="C252" s="23">
        <f t="shared" si="19"/>
        <v>2</v>
      </c>
      <c r="D252" s="24" t="s">
        <v>736</v>
      </c>
      <c r="E252" s="31">
        <v>41332</v>
      </c>
      <c r="F252" s="30">
        <v>6599245</v>
      </c>
      <c r="G252" s="30">
        <v>1622345</v>
      </c>
      <c r="H252" s="26" t="s">
        <v>833</v>
      </c>
      <c r="I252" s="22">
        <v>1</v>
      </c>
      <c r="J252" s="22" t="str">
        <f t="shared" si="20"/>
        <v>Norrviken 1</v>
      </c>
      <c r="K252" s="26" t="s">
        <v>782</v>
      </c>
      <c r="L252" s="30">
        <v>2</v>
      </c>
      <c r="M252" s="30">
        <v>2</v>
      </c>
      <c r="O252" s="30">
        <v>1.4</v>
      </c>
      <c r="P252" s="30">
        <v>6.3</v>
      </c>
      <c r="Q252" s="30">
        <v>44</v>
      </c>
      <c r="BI252" s="27"/>
    </row>
    <row r="253" spans="1:61" s="22" customFormat="1" x14ac:dyDescent="0.2">
      <c r="A253" s="30">
        <v>21031</v>
      </c>
      <c r="B253" s="23">
        <f t="shared" si="18"/>
        <v>2013</v>
      </c>
      <c r="C253" s="23">
        <f t="shared" si="19"/>
        <v>2</v>
      </c>
      <c r="D253" s="24" t="s">
        <v>736</v>
      </c>
      <c r="E253" s="31">
        <v>41332</v>
      </c>
      <c r="F253" s="30">
        <v>6599245</v>
      </c>
      <c r="G253" s="30">
        <v>1622345</v>
      </c>
      <c r="H253" s="26" t="s">
        <v>833</v>
      </c>
      <c r="I253" s="22">
        <v>1</v>
      </c>
      <c r="J253" s="22" t="str">
        <f t="shared" si="20"/>
        <v>Norrviken 1</v>
      </c>
      <c r="K253" s="22" t="s">
        <v>785</v>
      </c>
      <c r="L253" s="30">
        <v>3</v>
      </c>
      <c r="M253" s="30">
        <v>3</v>
      </c>
      <c r="O253" s="30">
        <v>2.2000000000000002</v>
      </c>
      <c r="P253" s="30">
        <v>0.5</v>
      </c>
      <c r="Q253" s="30">
        <v>4</v>
      </c>
      <c r="U253" s="30">
        <v>493</v>
      </c>
      <c r="X253" s="30">
        <v>33.119999999999997</v>
      </c>
      <c r="AB253" s="30">
        <v>548.30100000000004</v>
      </c>
      <c r="AI253" s="30">
        <v>49.84</v>
      </c>
      <c r="AJ253" s="30">
        <v>1696.8579999999999</v>
      </c>
      <c r="BI253" s="27"/>
    </row>
    <row r="254" spans="1:61" s="22" customFormat="1" x14ac:dyDescent="0.2">
      <c r="A254" s="30">
        <v>21032</v>
      </c>
      <c r="B254" s="23">
        <f t="shared" si="18"/>
        <v>2013</v>
      </c>
      <c r="C254" s="23">
        <f t="shared" si="19"/>
        <v>2</v>
      </c>
      <c r="D254" s="24" t="s">
        <v>736</v>
      </c>
      <c r="E254" s="31">
        <v>41332</v>
      </c>
      <c r="F254" s="30">
        <v>6596620</v>
      </c>
      <c r="G254" s="30">
        <v>1620350</v>
      </c>
      <c r="H254" s="26" t="s">
        <v>833</v>
      </c>
      <c r="I254" s="22">
        <v>2</v>
      </c>
      <c r="J254" s="22" t="str">
        <f t="shared" si="20"/>
        <v>Norrviken 2</v>
      </c>
      <c r="K254" s="22" t="s">
        <v>739</v>
      </c>
      <c r="L254" s="30">
        <v>0.5</v>
      </c>
      <c r="M254" s="30">
        <v>0.5</v>
      </c>
      <c r="N254" s="30">
        <v>3.5</v>
      </c>
      <c r="O254" s="30">
        <v>0.1</v>
      </c>
      <c r="P254" s="30">
        <v>9.5</v>
      </c>
      <c r="Q254" s="30">
        <v>64</v>
      </c>
      <c r="U254" s="30">
        <v>124.217</v>
      </c>
      <c r="X254" s="30">
        <v>46.41</v>
      </c>
      <c r="AB254" s="30">
        <v>603.94200000000001</v>
      </c>
      <c r="AI254" s="30">
        <v>58.97</v>
      </c>
      <c r="AJ254" s="30">
        <v>1384.7429999999999</v>
      </c>
      <c r="BI254" s="27"/>
    </row>
    <row r="255" spans="1:61" s="22" customFormat="1" x14ac:dyDescent="0.2">
      <c r="A255" s="30">
        <v>21033</v>
      </c>
      <c r="B255" s="23">
        <f t="shared" si="18"/>
        <v>2013</v>
      </c>
      <c r="C255" s="23">
        <f t="shared" si="19"/>
        <v>2</v>
      </c>
      <c r="D255" s="24" t="s">
        <v>736</v>
      </c>
      <c r="E255" s="31">
        <v>41332</v>
      </c>
      <c r="F255" s="30">
        <v>6596620</v>
      </c>
      <c r="G255" s="30">
        <v>1620350</v>
      </c>
      <c r="H255" s="26" t="s">
        <v>833</v>
      </c>
      <c r="I255" s="22">
        <v>2</v>
      </c>
      <c r="J255" s="22" t="str">
        <f t="shared" si="20"/>
        <v>Norrviken 2</v>
      </c>
      <c r="K255" s="26" t="s">
        <v>781</v>
      </c>
      <c r="L255" s="30">
        <v>1</v>
      </c>
      <c r="M255" s="30">
        <v>1</v>
      </c>
      <c r="O255" s="30">
        <v>1.5</v>
      </c>
      <c r="P255" s="30">
        <v>9.1999999999999993</v>
      </c>
      <c r="Q255" s="30">
        <v>65</v>
      </c>
      <c r="BI255" s="27"/>
    </row>
    <row r="256" spans="1:61" s="22" customFormat="1" x14ac:dyDescent="0.2">
      <c r="A256" s="30">
        <v>21034</v>
      </c>
      <c r="B256" s="23">
        <f t="shared" si="18"/>
        <v>2013</v>
      </c>
      <c r="C256" s="23">
        <f t="shared" si="19"/>
        <v>2</v>
      </c>
      <c r="D256" s="24" t="s">
        <v>736</v>
      </c>
      <c r="E256" s="31">
        <v>41332</v>
      </c>
      <c r="F256" s="30">
        <v>6596620</v>
      </c>
      <c r="G256" s="30">
        <v>1620350</v>
      </c>
      <c r="H256" s="26" t="s">
        <v>833</v>
      </c>
      <c r="I256" s="22">
        <v>2</v>
      </c>
      <c r="J256" s="22" t="str">
        <f t="shared" si="20"/>
        <v>Norrviken 2</v>
      </c>
      <c r="K256" s="26" t="s">
        <v>782</v>
      </c>
      <c r="L256" s="30">
        <v>2</v>
      </c>
      <c r="M256" s="30">
        <v>2</v>
      </c>
      <c r="O256" s="30">
        <v>2.2000000000000002</v>
      </c>
      <c r="P256" s="30">
        <v>8.8000000000000007</v>
      </c>
      <c r="Q256" s="30">
        <v>63</v>
      </c>
      <c r="BI256" s="27"/>
    </row>
    <row r="257" spans="1:61" s="22" customFormat="1" x14ac:dyDescent="0.2">
      <c r="A257" s="30">
        <v>21035</v>
      </c>
      <c r="B257" s="23">
        <f t="shared" si="18"/>
        <v>2013</v>
      </c>
      <c r="C257" s="23">
        <f t="shared" si="19"/>
        <v>2</v>
      </c>
      <c r="D257" s="24" t="s">
        <v>736</v>
      </c>
      <c r="E257" s="31">
        <v>41332</v>
      </c>
      <c r="F257" s="30">
        <v>6596620</v>
      </c>
      <c r="G257" s="30">
        <v>1620350</v>
      </c>
      <c r="H257" s="26" t="s">
        <v>833</v>
      </c>
      <c r="I257" s="22">
        <v>2</v>
      </c>
      <c r="J257" s="22" t="str">
        <f t="shared" si="20"/>
        <v>Norrviken 2</v>
      </c>
      <c r="K257" s="26" t="s">
        <v>783</v>
      </c>
      <c r="L257" s="30">
        <v>3</v>
      </c>
      <c r="M257" s="30">
        <v>3</v>
      </c>
      <c r="O257" s="30">
        <v>2.6</v>
      </c>
      <c r="P257" s="30">
        <v>8.6</v>
      </c>
      <c r="Q257" s="30">
        <v>62</v>
      </c>
      <c r="BI257" s="27"/>
    </row>
    <row r="258" spans="1:61" s="22" customFormat="1" x14ac:dyDescent="0.2">
      <c r="A258" s="30">
        <v>21036</v>
      </c>
      <c r="B258" s="23">
        <f t="shared" ref="B258:B321" si="21">YEAR(E258)</f>
        <v>2013</v>
      </c>
      <c r="C258" s="23">
        <f t="shared" ref="C258:C321" si="22">MONTH(E258)</f>
        <v>2</v>
      </c>
      <c r="D258" s="24" t="s">
        <v>736</v>
      </c>
      <c r="E258" s="31">
        <v>41332</v>
      </c>
      <c r="F258" s="30">
        <v>6596620</v>
      </c>
      <c r="G258" s="30">
        <v>1620350</v>
      </c>
      <c r="H258" s="26" t="s">
        <v>833</v>
      </c>
      <c r="I258" s="22">
        <v>2</v>
      </c>
      <c r="J258" s="22" t="str">
        <f t="shared" si="20"/>
        <v>Norrviken 2</v>
      </c>
      <c r="K258" s="26" t="s">
        <v>784</v>
      </c>
      <c r="L258" s="30">
        <v>4</v>
      </c>
      <c r="M258" s="30">
        <v>4</v>
      </c>
      <c r="O258" s="30">
        <v>3</v>
      </c>
      <c r="P258" s="30">
        <v>7.4</v>
      </c>
      <c r="Q258" s="30">
        <v>54</v>
      </c>
      <c r="BI258" s="27"/>
    </row>
    <row r="259" spans="1:61" s="22" customFormat="1" x14ac:dyDescent="0.2">
      <c r="A259" s="30">
        <v>21037</v>
      </c>
      <c r="B259" s="23">
        <f t="shared" si="21"/>
        <v>2013</v>
      </c>
      <c r="C259" s="23">
        <f t="shared" si="22"/>
        <v>2</v>
      </c>
      <c r="D259" s="24" t="s">
        <v>736</v>
      </c>
      <c r="E259" s="31">
        <v>41332</v>
      </c>
      <c r="F259" s="30">
        <v>6596620</v>
      </c>
      <c r="G259" s="30">
        <v>1620350</v>
      </c>
      <c r="H259" s="26" t="s">
        <v>833</v>
      </c>
      <c r="I259" s="22">
        <v>2</v>
      </c>
      <c r="J259" s="22" t="str">
        <f t="shared" ref="J259:J322" si="23">CONCATENATE(H259," ",I259)</f>
        <v>Norrviken 2</v>
      </c>
      <c r="K259" s="26" t="s">
        <v>841</v>
      </c>
      <c r="L259" s="30">
        <v>5</v>
      </c>
      <c r="M259" s="30">
        <v>5</v>
      </c>
      <c r="O259" s="30">
        <v>3.2</v>
      </c>
      <c r="P259" s="30">
        <v>6.8</v>
      </c>
      <c r="Q259" s="30">
        <v>50</v>
      </c>
      <c r="BI259" s="27"/>
    </row>
    <row r="260" spans="1:61" s="22" customFormat="1" x14ac:dyDescent="0.2">
      <c r="A260" s="30">
        <v>21038</v>
      </c>
      <c r="B260" s="23">
        <f t="shared" si="21"/>
        <v>2013</v>
      </c>
      <c r="C260" s="23">
        <f t="shared" si="22"/>
        <v>2</v>
      </c>
      <c r="D260" s="24" t="s">
        <v>736</v>
      </c>
      <c r="E260" s="31">
        <v>41332</v>
      </c>
      <c r="F260" s="30">
        <v>6596620</v>
      </c>
      <c r="G260" s="30">
        <v>1620350</v>
      </c>
      <c r="H260" s="26" t="s">
        <v>833</v>
      </c>
      <c r="I260" s="22">
        <v>2</v>
      </c>
      <c r="J260" s="22" t="str">
        <f t="shared" si="23"/>
        <v>Norrviken 2</v>
      </c>
      <c r="K260" s="26" t="s">
        <v>842</v>
      </c>
      <c r="L260" s="30">
        <v>6</v>
      </c>
      <c r="M260" s="30">
        <v>6</v>
      </c>
      <c r="O260" s="30">
        <v>3.5</v>
      </c>
      <c r="P260" s="30">
        <v>5.6</v>
      </c>
      <c r="Q260" s="30">
        <v>42</v>
      </c>
      <c r="BI260" s="27"/>
    </row>
    <row r="261" spans="1:61" s="22" customFormat="1" x14ac:dyDescent="0.2">
      <c r="A261" s="30">
        <v>21039</v>
      </c>
      <c r="B261" s="23">
        <f t="shared" si="21"/>
        <v>2013</v>
      </c>
      <c r="C261" s="23">
        <f t="shared" si="22"/>
        <v>2</v>
      </c>
      <c r="D261" s="24" t="s">
        <v>736</v>
      </c>
      <c r="E261" s="31">
        <v>41332</v>
      </c>
      <c r="F261" s="30">
        <v>6596620</v>
      </c>
      <c r="G261" s="30">
        <v>1620350</v>
      </c>
      <c r="H261" s="26" t="s">
        <v>833</v>
      </c>
      <c r="I261" s="22">
        <v>2</v>
      </c>
      <c r="J261" s="22" t="str">
        <f t="shared" si="23"/>
        <v>Norrviken 2</v>
      </c>
      <c r="K261" s="26" t="s">
        <v>843</v>
      </c>
      <c r="L261" s="30">
        <v>7</v>
      </c>
      <c r="M261" s="30">
        <v>7</v>
      </c>
      <c r="O261" s="30">
        <v>3.6</v>
      </c>
      <c r="P261" s="30">
        <v>4.5999999999999996</v>
      </c>
      <c r="Q261" s="30">
        <v>34</v>
      </c>
      <c r="BI261" s="27"/>
    </row>
    <row r="262" spans="1:61" s="22" customFormat="1" x14ac:dyDescent="0.2">
      <c r="A262" s="30">
        <v>21040</v>
      </c>
      <c r="B262" s="23">
        <f t="shared" si="21"/>
        <v>2013</v>
      </c>
      <c r="C262" s="23">
        <f t="shared" si="22"/>
        <v>2</v>
      </c>
      <c r="D262" s="24" t="s">
        <v>736</v>
      </c>
      <c r="E262" s="31">
        <v>41332</v>
      </c>
      <c r="F262" s="30">
        <v>6596620</v>
      </c>
      <c r="G262" s="30">
        <v>1620350</v>
      </c>
      <c r="H262" s="26" t="s">
        <v>833</v>
      </c>
      <c r="I262" s="22">
        <v>2</v>
      </c>
      <c r="J262" s="22" t="str">
        <f t="shared" si="23"/>
        <v>Norrviken 2</v>
      </c>
      <c r="K262" s="26" t="s">
        <v>844</v>
      </c>
      <c r="L262" s="30">
        <v>8</v>
      </c>
      <c r="M262" s="30">
        <v>8</v>
      </c>
      <c r="O262" s="30">
        <v>3.7</v>
      </c>
      <c r="P262" s="30">
        <v>3.2</v>
      </c>
      <c r="Q262" s="30">
        <v>24</v>
      </c>
      <c r="BI262" s="27"/>
    </row>
    <row r="263" spans="1:61" s="22" customFormat="1" x14ac:dyDescent="0.2">
      <c r="A263" s="30">
        <v>21041</v>
      </c>
      <c r="B263" s="23">
        <f t="shared" si="21"/>
        <v>2013</v>
      </c>
      <c r="C263" s="23">
        <f t="shared" si="22"/>
        <v>2</v>
      </c>
      <c r="D263" s="24" t="s">
        <v>736</v>
      </c>
      <c r="E263" s="31">
        <v>41332</v>
      </c>
      <c r="F263" s="30">
        <v>6596620</v>
      </c>
      <c r="G263" s="30">
        <v>1620350</v>
      </c>
      <c r="H263" s="26" t="s">
        <v>833</v>
      </c>
      <c r="I263" s="22">
        <v>2</v>
      </c>
      <c r="J263" s="22" t="str">
        <f t="shared" si="23"/>
        <v>Norrviken 2</v>
      </c>
      <c r="K263" s="22" t="s">
        <v>785</v>
      </c>
      <c r="L263" s="30">
        <v>9</v>
      </c>
      <c r="M263" s="30">
        <v>9</v>
      </c>
      <c r="O263" s="30">
        <v>3.9</v>
      </c>
      <c r="P263" s="30">
        <v>1.7</v>
      </c>
      <c r="Q263" s="30">
        <v>13</v>
      </c>
      <c r="U263" s="30">
        <v>50.173000000000002</v>
      </c>
      <c r="X263" s="30">
        <v>51.86</v>
      </c>
      <c r="AB263" s="30">
        <v>611.99</v>
      </c>
      <c r="AI263" s="30">
        <v>63.46</v>
      </c>
      <c r="AJ263" s="30">
        <v>1256.8150000000001</v>
      </c>
      <c r="BI263" s="27"/>
    </row>
    <row r="264" spans="1:61" s="22" customFormat="1" x14ac:dyDescent="0.2">
      <c r="A264" s="30">
        <v>21042</v>
      </c>
      <c r="B264" s="23">
        <f t="shared" si="21"/>
        <v>2013</v>
      </c>
      <c r="C264" s="23">
        <f t="shared" si="22"/>
        <v>2</v>
      </c>
      <c r="D264" s="24" t="s">
        <v>736</v>
      </c>
      <c r="E264" s="31">
        <v>41332</v>
      </c>
      <c r="F264" s="30">
        <v>6594885</v>
      </c>
      <c r="G264" s="30">
        <v>1620750</v>
      </c>
      <c r="H264" s="26" t="s">
        <v>833</v>
      </c>
      <c r="I264" s="22">
        <v>3</v>
      </c>
      <c r="J264" s="22" t="str">
        <f t="shared" si="23"/>
        <v>Norrviken 3</v>
      </c>
      <c r="K264" s="22" t="s">
        <v>739</v>
      </c>
      <c r="L264" s="30">
        <v>0.5</v>
      </c>
      <c r="M264" s="30">
        <v>0.5</v>
      </c>
      <c r="N264" s="30">
        <v>3.7</v>
      </c>
      <c r="O264" s="30">
        <v>0.2</v>
      </c>
      <c r="P264" s="30">
        <v>8.4</v>
      </c>
      <c r="Q264" s="30">
        <v>57</v>
      </c>
      <c r="U264" s="30">
        <v>15.9</v>
      </c>
      <c r="X264" s="30">
        <v>58.77</v>
      </c>
      <c r="AB264" s="30">
        <v>616.154</v>
      </c>
      <c r="AI264" s="30">
        <v>76.260000000000005</v>
      </c>
      <c r="AJ264" s="30">
        <v>1236.5129999999999</v>
      </c>
      <c r="BI264" s="27"/>
    </row>
    <row r="265" spans="1:61" s="22" customFormat="1" x14ac:dyDescent="0.2">
      <c r="A265" s="30">
        <v>21043</v>
      </c>
      <c r="B265" s="23">
        <f t="shared" si="21"/>
        <v>2013</v>
      </c>
      <c r="C265" s="23">
        <f t="shared" si="22"/>
        <v>2</v>
      </c>
      <c r="D265" s="24" t="s">
        <v>736</v>
      </c>
      <c r="E265" s="31">
        <v>41332</v>
      </c>
      <c r="F265" s="30">
        <v>6594885</v>
      </c>
      <c r="G265" s="30">
        <v>1620750</v>
      </c>
      <c r="H265" s="26" t="s">
        <v>833</v>
      </c>
      <c r="I265" s="22">
        <v>3</v>
      </c>
      <c r="J265" s="22" t="str">
        <f t="shared" si="23"/>
        <v>Norrviken 3</v>
      </c>
      <c r="K265" s="26" t="s">
        <v>781</v>
      </c>
      <c r="L265" s="30">
        <v>1</v>
      </c>
      <c r="M265" s="30">
        <v>1</v>
      </c>
      <c r="O265" s="30">
        <v>1.4</v>
      </c>
      <c r="P265" s="30">
        <v>9.5</v>
      </c>
      <c r="Q265" s="30">
        <v>67</v>
      </c>
      <c r="BI265" s="27"/>
    </row>
    <row r="266" spans="1:61" s="22" customFormat="1" x14ac:dyDescent="0.2">
      <c r="A266" s="30">
        <v>21044</v>
      </c>
      <c r="B266" s="23">
        <f t="shared" si="21"/>
        <v>2013</v>
      </c>
      <c r="C266" s="23">
        <f t="shared" si="22"/>
        <v>2</v>
      </c>
      <c r="D266" s="24" t="s">
        <v>736</v>
      </c>
      <c r="E266" s="31">
        <v>41332</v>
      </c>
      <c r="F266" s="30">
        <v>6594885</v>
      </c>
      <c r="G266" s="30">
        <v>1620750</v>
      </c>
      <c r="H266" s="26" t="s">
        <v>833</v>
      </c>
      <c r="I266" s="22">
        <v>3</v>
      </c>
      <c r="J266" s="22" t="str">
        <f t="shared" si="23"/>
        <v>Norrviken 3</v>
      </c>
      <c r="K266" s="26" t="s">
        <v>782</v>
      </c>
      <c r="L266" s="30">
        <v>2</v>
      </c>
      <c r="M266" s="30">
        <v>2</v>
      </c>
      <c r="O266" s="30">
        <v>2.9</v>
      </c>
      <c r="P266" s="30">
        <v>8.5</v>
      </c>
      <c r="Q266" s="30">
        <v>62</v>
      </c>
      <c r="BI266" s="27"/>
    </row>
    <row r="267" spans="1:61" s="22" customFormat="1" x14ac:dyDescent="0.2">
      <c r="A267" s="30">
        <v>21045</v>
      </c>
      <c r="B267" s="23">
        <f t="shared" si="21"/>
        <v>2013</v>
      </c>
      <c r="C267" s="23">
        <f t="shared" si="22"/>
        <v>2</v>
      </c>
      <c r="D267" s="24" t="s">
        <v>736</v>
      </c>
      <c r="E267" s="31">
        <v>41332</v>
      </c>
      <c r="F267" s="30">
        <v>6594885</v>
      </c>
      <c r="G267" s="30">
        <v>1620750</v>
      </c>
      <c r="H267" s="26" t="s">
        <v>833</v>
      </c>
      <c r="I267" s="22">
        <v>3</v>
      </c>
      <c r="J267" s="22" t="str">
        <f t="shared" si="23"/>
        <v>Norrviken 3</v>
      </c>
      <c r="K267" s="26" t="s">
        <v>783</v>
      </c>
      <c r="L267" s="30">
        <v>3</v>
      </c>
      <c r="M267" s="30">
        <v>3</v>
      </c>
      <c r="O267" s="30">
        <v>3.2</v>
      </c>
      <c r="P267" s="30">
        <v>7.2</v>
      </c>
      <c r="Q267" s="30">
        <v>53</v>
      </c>
      <c r="BI267" s="27"/>
    </row>
    <row r="268" spans="1:61" s="22" customFormat="1" x14ac:dyDescent="0.2">
      <c r="A268" s="30">
        <v>21046</v>
      </c>
      <c r="B268" s="23">
        <f t="shared" si="21"/>
        <v>2013</v>
      </c>
      <c r="C268" s="23">
        <f t="shared" si="22"/>
        <v>2</v>
      </c>
      <c r="D268" s="24" t="s">
        <v>736</v>
      </c>
      <c r="E268" s="31">
        <v>41332</v>
      </c>
      <c r="F268" s="30">
        <v>6594885</v>
      </c>
      <c r="G268" s="30">
        <v>1620750</v>
      </c>
      <c r="H268" s="26" t="s">
        <v>833</v>
      </c>
      <c r="I268" s="22">
        <v>3</v>
      </c>
      <c r="J268" s="22" t="str">
        <f t="shared" si="23"/>
        <v>Norrviken 3</v>
      </c>
      <c r="K268" s="26" t="s">
        <v>784</v>
      </c>
      <c r="L268" s="30">
        <v>4</v>
      </c>
      <c r="M268" s="30">
        <v>4</v>
      </c>
      <c r="O268" s="30">
        <v>3.4</v>
      </c>
      <c r="P268" s="30">
        <v>6.3</v>
      </c>
      <c r="Q268" s="30">
        <v>47</v>
      </c>
      <c r="BI268" s="27"/>
    </row>
    <row r="269" spans="1:61" s="22" customFormat="1" x14ac:dyDescent="0.2">
      <c r="A269" s="30">
        <v>21047</v>
      </c>
      <c r="B269" s="23">
        <f t="shared" si="21"/>
        <v>2013</v>
      </c>
      <c r="C269" s="23">
        <f t="shared" si="22"/>
        <v>2</v>
      </c>
      <c r="D269" s="24" t="s">
        <v>736</v>
      </c>
      <c r="E269" s="31">
        <v>41332</v>
      </c>
      <c r="F269" s="30">
        <v>6594885</v>
      </c>
      <c r="G269" s="30">
        <v>1620750</v>
      </c>
      <c r="H269" s="26" t="s">
        <v>833</v>
      </c>
      <c r="I269" s="22">
        <v>3</v>
      </c>
      <c r="J269" s="22" t="str">
        <f t="shared" si="23"/>
        <v>Norrviken 3</v>
      </c>
      <c r="K269" s="26" t="s">
        <v>841</v>
      </c>
      <c r="L269" s="30">
        <v>5</v>
      </c>
      <c r="M269" s="30">
        <v>5</v>
      </c>
      <c r="O269" s="30">
        <v>3.4</v>
      </c>
      <c r="P269" s="30">
        <v>5.6</v>
      </c>
      <c r="Q269" s="30">
        <v>42</v>
      </c>
      <c r="BI269" s="27"/>
    </row>
    <row r="270" spans="1:61" s="22" customFormat="1" x14ac:dyDescent="0.2">
      <c r="A270" s="30">
        <v>21048</v>
      </c>
      <c r="B270" s="23">
        <f t="shared" si="21"/>
        <v>2013</v>
      </c>
      <c r="C270" s="23">
        <f t="shared" si="22"/>
        <v>2</v>
      </c>
      <c r="D270" s="24" t="s">
        <v>736</v>
      </c>
      <c r="E270" s="31">
        <v>41332</v>
      </c>
      <c r="F270" s="30">
        <v>6594885</v>
      </c>
      <c r="G270" s="30">
        <v>1620750</v>
      </c>
      <c r="H270" s="26" t="s">
        <v>833</v>
      </c>
      <c r="I270" s="22">
        <v>3</v>
      </c>
      <c r="J270" s="22" t="str">
        <f t="shared" si="23"/>
        <v>Norrviken 3</v>
      </c>
      <c r="K270" s="26" t="s">
        <v>842</v>
      </c>
      <c r="L270" s="30">
        <v>6</v>
      </c>
      <c r="M270" s="30">
        <v>6</v>
      </c>
      <c r="O270" s="30">
        <v>3.6</v>
      </c>
      <c r="P270" s="30">
        <v>4.2</v>
      </c>
      <c r="Q270" s="30">
        <v>31</v>
      </c>
      <c r="BI270" s="27"/>
    </row>
    <row r="271" spans="1:61" s="22" customFormat="1" x14ac:dyDescent="0.2">
      <c r="A271" s="30">
        <v>21049</v>
      </c>
      <c r="B271" s="23">
        <f t="shared" si="21"/>
        <v>2013</v>
      </c>
      <c r="C271" s="23">
        <f t="shared" si="22"/>
        <v>2</v>
      </c>
      <c r="D271" s="24" t="s">
        <v>736</v>
      </c>
      <c r="E271" s="31">
        <v>41332</v>
      </c>
      <c r="F271" s="30">
        <v>6594885</v>
      </c>
      <c r="G271" s="30">
        <v>1620750</v>
      </c>
      <c r="H271" s="26" t="s">
        <v>833</v>
      </c>
      <c r="I271" s="22">
        <v>3</v>
      </c>
      <c r="J271" s="22" t="str">
        <f t="shared" si="23"/>
        <v>Norrviken 3</v>
      </c>
      <c r="K271" s="26" t="s">
        <v>843</v>
      </c>
      <c r="L271" s="30">
        <v>7</v>
      </c>
      <c r="M271" s="30">
        <v>7</v>
      </c>
      <c r="O271" s="30">
        <v>3.7</v>
      </c>
      <c r="P271" s="30">
        <v>2.7</v>
      </c>
      <c r="Q271" s="30">
        <v>20</v>
      </c>
      <c r="BI271" s="27"/>
    </row>
    <row r="272" spans="1:61" s="22" customFormat="1" x14ac:dyDescent="0.2">
      <c r="A272" s="30">
        <v>21050</v>
      </c>
      <c r="B272" s="23">
        <f t="shared" si="21"/>
        <v>2013</v>
      </c>
      <c r="C272" s="23">
        <f t="shared" si="22"/>
        <v>2</v>
      </c>
      <c r="D272" s="24" t="s">
        <v>736</v>
      </c>
      <c r="E272" s="31">
        <v>41332</v>
      </c>
      <c r="F272" s="30">
        <v>6594885</v>
      </c>
      <c r="G272" s="30">
        <v>1620750</v>
      </c>
      <c r="H272" s="26" t="s">
        <v>833</v>
      </c>
      <c r="I272" s="22">
        <v>3</v>
      </c>
      <c r="J272" s="22" t="str">
        <f t="shared" si="23"/>
        <v>Norrviken 3</v>
      </c>
      <c r="K272" s="26" t="s">
        <v>844</v>
      </c>
      <c r="L272" s="30">
        <v>8</v>
      </c>
      <c r="M272" s="30">
        <v>8</v>
      </c>
      <c r="O272" s="30">
        <v>3.6</v>
      </c>
      <c r="P272" s="30">
        <v>2.8</v>
      </c>
      <c r="Q272" s="30">
        <v>21</v>
      </c>
      <c r="BI272" s="27"/>
    </row>
    <row r="273" spans="1:61" s="22" customFormat="1" x14ac:dyDescent="0.2">
      <c r="A273" s="30">
        <v>21051</v>
      </c>
      <c r="B273" s="23">
        <f t="shared" si="21"/>
        <v>2013</v>
      </c>
      <c r="C273" s="23">
        <f t="shared" si="22"/>
        <v>2</v>
      </c>
      <c r="D273" s="24" t="s">
        <v>736</v>
      </c>
      <c r="E273" s="31">
        <v>41332</v>
      </c>
      <c r="F273" s="30">
        <v>6594885</v>
      </c>
      <c r="G273" s="30">
        <v>1620750</v>
      </c>
      <c r="H273" s="26" t="s">
        <v>833</v>
      </c>
      <c r="I273" s="22">
        <v>3</v>
      </c>
      <c r="J273" s="22" t="str">
        <f t="shared" si="23"/>
        <v>Norrviken 3</v>
      </c>
      <c r="K273" s="26" t="s">
        <v>845</v>
      </c>
      <c r="L273" s="30">
        <v>9</v>
      </c>
      <c r="M273" s="30">
        <v>9</v>
      </c>
      <c r="O273" s="30">
        <v>3.7</v>
      </c>
      <c r="P273" s="30">
        <v>2.2999999999999998</v>
      </c>
      <c r="Q273" s="30">
        <v>17</v>
      </c>
      <c r="BI273" s="27"/>
    </row>
    <row r="274" spans="1:61" s="22" customFormat="1" x14ac:dyDescent="0.2">
      <c r="A274" s="30">
        <v>21052</v>
      </c>
      <c r="B274" s="23">
        <f t="shared" si="21"/>
        <v>2013</v>
      </c>
      <c r="C274" s="23">
        <f t="shared" si="22"/>
        <v>2</v>
      </c>
      <c r="D274" s="24" t="s">
        <v>736</v>
      </c>
      <c r="E274" s="31">
        <v>41332</v>
      </c>
      <c r="F274" s="30">
        <v>6594885</v>
      </c>
      <c r="G274" s="30">
        <v>1620750</v>
      </c>
      <c r="H274" s="26" t="s">
        <v>833</v>
      </c>
      <c r="I274" s="22">
        <v>3</v>
      </c>
      <c r="J274" s="22" t="str">
        <f t="shared" si="23"/>
        <v>Norrviken 3</v>
      </c>
      <c r="K274" s="26" t="s">
        <v>846</v>
      </c>
      <c r="L274" s="30">
        <v>10</v>
      </c>
      <c r="M274" s="30">
        <v>10</v>
      </c>
      <c r="O274" s="30">
        <v>3.8</v>
      </c>
      <c r="P274" s="30">
        <v>1.6</v>
      </c>
      <c r="Q274" s="30">
        <v>12</v>
      </c>
      <c r="BI274" s="27"/>
    </row>
    <row r="275" spans="1:61" s="22" customFormat="1" x14ac:dyDescent="0.2">
      <c r="A275" s="30">
        <v>21053</v>
      </c>
      <c r="B275" s="23">
        <f t="shared" si="21"/>
        <v>2013</v>
      </c>
      <c r="C275" s="23">
        <f t="shared" si="22"/>
        <v>2</v>
      </c>
      <c r="D275" s="24" t="s">
        <v>736</v>
      </c>
      <c r="E275" s="31">
        <v>41332</v>
      </c>
      <c r="F275" s="30">
        <v>6594885</v>
      </c>
      <c r="G275" s="30">
        <v>1620750</v>
      </c>
      <c r="H275" s="26" t="s">
        <v>833</v>
      </c>
      <c r="I275" s="22">
        <v>3</v>
      </c>
      <c r="J275" s="22" t="str">
        <f t="shared" si="23"/>
        <v>Norrviken 3</v>
      </c>
      <c r="K275" s="26" t="s">
        <v>847</v>
      </c>
      <c r="L275" s="30">
        <v>11</v>
      </c>
      <c r="M275" s="30">
        <v>11</v>
      </c>
      <c r="O275" s="30">
        <v>4.5</v>
      </c>
      <c r="P275" s="30">
        <v>0.5</v>
      </c>
      <c r="Q275" s="30">
        <v>4</v>
      </c>
      <c r="BI275" s="27"/>
    </row>
    <row r="276" spans="1:61" s="22" customFormat="1" x14ac:dyDescent="0.2">
      <c r="A276" s="30">
        <v>21054</v>
      </c>
      <c r="B276" s="23">
        <f t="shared" si="21"/>
        <v>2013</v>
      </c>
      <c r="C276" s="23">
        <f t="shared" si="22"/>
        <v>2</v>
      </c>
      <c r="D276" s="24" t="s">
        <v>736</v>
      </c>
      <c r="E276" s="31">
        <v>41332</v>
      </c>
      <c r="F276" s="30">
        <v>6594885</v>
      </c>
      <c r="G276" s="30">
        <v>1620750</v>
      </c>
      <c r="H276" s="26" t="s">
        <v>833</v>
      </c>
      <c r="I276" s="22">
        <v>3</v>
      </c>
      <c r="J276" s="22" t="str">
        <f t="shared" si="23"/>
        <v>Norrviken 3</v>
      </c>
      <c r="K276" s="22" t="s">
        <v>785</v>
      </c>
      <c r="L276" s="30">
        <v>12</v>
      </c>
      <c r="M276" s="30">
        <v>12</v>
      </c>
      <c r="O276" s="30">
        <v>4.8</v>
      </c>
      <c r="P276" s="30">
        <v>0.3</v>
      </c>
      <c r="Q276" s="30">
        <v>2</v>
      </c>
      <c r="U276" s="30">
        <v>272</v>
      </c>
      <c r="X276" s="30">
        <v>110.68</v>
      </c>
      <c r="AB276" s="30">
        <v>650.50900000000001</v>
      </c>
      <c r="AI276" s="30">
        <v>131.63999999999999</v>
      </c>
      <c r="AJ276" s="30">
        <v>1544.242</v>
      </c>
      <c r="BI276" s="27"/>
    </row>
    <row r="277" spans="1:61" s="22" customFormat="1" x14ac:dyDescent="0.2">
      <c r="A277" s="30">
        <v>21055</v>
      </c>
      <c r="B277" s="23">
        <f t="shared" si="21"/>
        <v>2013</v>
      </c>
      <c r="C277" s="23">
        <f t="shared" si="22"/>
        <v>2</v>
      </c>
      <c r="D277" s="24" t="s">
        <v>736</v>
      </c>
      <c r="E277" s="31">
        <v>41332</v>
      </c>
      <c r="F277" s="30">
        <v>6597300</v>
      </c>
      <c r="G277" s="30">
        <v>1619975</v>
      </c>
      <c r="H277" s="26" t="s">
        <v>833</v>
      </c>
      <c r="I277" s="22">
        <v>4</v>
      </c>
      <c r="J277" s="22" t="str">
        <f t="shared" si="23"/>
        <v>Norrviken 4</v>
      </c>
      <c r="K277" s="22" t="s">
        <v>739</v>
      </c>
      <c r="L277" s="30">
        <v>0.5</v>
      </c>
      <c r="M277" s="30">
        <v>0.5</v>
      </c>
      <c r="N277" s="30">
        <v>2</v>
      </c>
      <c r="O277" s="30">
        <v>0.7</v>
      </c>
      <c r="P277" s="30">
        <v>8.8000000000000007</v>
      </c>
      <c r="Q277" s="30">
        <v>60</v>
      </c>
      <c r="U277" s="30">
        <v>280</v>
      </c>
      <c r="X277" s="30">
        <v>30.53</v>
      </c>
      <c r="AB277" s="30">
        <v>606.79999999999995</v>
      </c>
      <c r="AI277" s="30">
        <v>44.41</v>
      </c>
      <c r="AJ277" s="30">
        <v>1530.229</v>
      </c>
      <c r="BI277" s="27"/>
    </row>
    <row r="278" spans="1:61" s="22" customFormat="1" x14ac:dyDescent="0.2">
      <c r="A278" s="30">
        <v>21056</v>
      </c>
      <c r="B278" s="23">
        <f t="shared" si="21"/>
        <v>2013</v>
      </c>
      <c r="C278" s="23">
        <f t="shared" si="22"/>
        <v>2</v>
      </c>
      <c r="D278" s="24" t="s">
        <v>736</v>
      </c>
      <c r="E278" s="31">
        <v>41332</v>
      </c>
      <c r="F278" s="30">
        <v>6597300</v>
      </c>
      <c r="G278" s="30">
        <v>1619975</v>
      </c>
      <c r="H278" s="26" t="s">
        <v>833</v>
      </c>
      <c r="I278" s="22">
        <v>4</v>
      </c>
      <c r="J278" s="22" t="str">
        <f t="shared" si="23"/>
        <v>Norrviken 4</v>
      </c>
      <c r="K278" s="26" t="s">
        <v>781</v>
      </c>
      <c r="L278" s="30">
        <v>1</v>
      </c>
      <c r="M278" s="30">
        <v>1</v>
      </c>
      <c r="O278" s="30">
        <v>1.2</v>
      </c>
      <c r="P278" s="30">
        <v>8.8000000000000007</v>
      </c>
      <c r="Q278" s="30">
        <v>61</v>
      </c>
      <c r="BI278" s="27"/>
    </row>
    <row r="279" spans="1:61" s="22" customFormat="1" x14ac:dyDescent="0.2">
      <c r="A279" s="30">
        <v>21057</v>
      </c>
      <c r="B279" s="23">
        <f t="shared" si="21"/>
        <v>2013</v>
      </c>
      <c r="C279" s="23">
        <f t="shared" si="22"/>
        <v>2</v>
      </c>
      <c r="D279" s="24" t="s">
        <v>736</v>
      </c>
      <c r="E279" s="31">
        <v>41332</v>
      </c>
      <c r="F279" s="30">
        <v>6597300</v>
      </c>
      <c r="G279" s="30">
        <v>1619975</v>
      </c>
      <c r="H279" s="26" t="s">
        <v>833</v>
      </c>
      <c r="I279" s="22">
        <v>4</v>
      </c>
      <c r="J279" s="22" t="str">
        <f t="shared" si="23"/>
        <v>Norrviken 4</v>
      </c>
      <c r="K279" s="22" t="s">
        <v>785</v>
      </c>
      <c r="L279" s="30">
        <v>2</v>
      </c>
      <c r="M279" s="30">
        <v>2</v>
      </c>
      <c r="O279" s="30">
        <v>2.5</v>
      </c>
      <c r="P279" s="30">
        <v>7.9</v>
      </c>
      <c r="Q279" s="30">
        <v>57</v>
      </c>
      <c r="U279" s="30">
        <v>244</v>
      </c>
      <c r="X279" s="30">
        <v>33.409999999999997</v>
      </c>
      <c r="AB279" s="30">
        <v>607.84100000000001</v>
      </c>
      <c r="AI279" s="30">
        <v>53.05</v>
      </c>
      <c r="AJ279" s="30">
        <v>1506.925</v>
      </c>
      <c r="BI279" s="27"/>
    </row>
    <row r="280" spans="1:61" s="22" customFormat="1" x14ac:dyDescent="0.2">
      <c r="A280" s="30">
        <v>21058</v>
      </c>
      <c r="B280" s="23">
        <f t="shared" si="21"/>
        <v>2013</v>
      </c>
      <c r="C280" s="23">
        <f t="shared" si="22"/>
        <v>2</v>
      </c>
      <c r="D280" s="24" t="s">
        <v>736</v>
      </c>
      <c r="E280" s="31">
        <v>41332</v>
      </c>
      <c r="F280" s="30">
        <v>6597555</v>
      </c>
      <c r="G280" s="30">
        <v>1629125</v>
      </c>
      <c r="H280" s="26" t="s">
        <v>85</v>
      </c>
      <c r="J280" s="22" t="str">
        <f t="shared" si="23"/>
        <v xml:space="preserve">Gullsjön </v>
      </c>
      <c r="K280" s="22" t="s">
        <v>739</v>
      </c>
      <c r="L280" s="30">
        <v>0.5</v>
      </c>
      <c r="M280" s="30">
        <v>0.5</v>
      </c>
      <c r="N280" s="30">
        <v>1.7</v>
      </c>
      <c r="O280" s="30">
        <v>0.4</v>
      </c>
      <c r="P280" s="30">
        <v>0.4</v>
      </c>
      <c r="Q280" s="30">
        <v>3</v>
      </c>
      <c r="U280" s="30">
        <v>202.34399999999999</v>
      </c>
      <c r="X280" s="30">
        <v>3.43</v>
      </c>
      <c r="AB280" s="30">
        <v>0</v>
      </c>
      <c r="AI280" s="30">
        <v>47.53</v>
      </c>
      <c r="AJ280" s="30">
        <v>1170.326</v>
      </c>
      <c r="BI280" s="27"/>
    </row>
    <row r="281" spans="1:61" s="22" customFormat="1" x14ac:dyDescent="0.2">
      <c r="A281" s="30">
        <v>21059</v>
      </c>
      <c r="B281" s="23">
        <f t="shared" si="21"/>
        <v>2013</v>
      </c>
      <c r="C281" s="23">
        <f t="shared" si="22"/>
        <v>2</v>
      </c>
      <c r="D281" s="24" t="s">
        <v>736</v>
      </c>
      <c r="E281" s="31">
        <v>41332</v>
      </c>
      <c r="F281" s="30">
        <v>6597555</v>
      </c>
      <c r="G281" s="30">
        <v>1629125</v>
      </c>
      <c r="H281" s="26" t="s">
        <v>85</v>
      </c>
      <c r="J281" s="22" t="str">
        <f t="shared" si="23"/>
        <v xml:space="preserve">Gullsjön </v>
      </c>
      <c r="K281" s="26" t="s">
        <v>781</v>
      </c>
      <c r="L281" s="30">
        <v>1</v>
      </c>
      <c r="M281" s="30">
        <v>1</v>
      </c>
      <c r="O281" s="30">
        <v>1.6</v>
      </c>
      <c r="P281" s="30">
        <v>0.3</v>
      </c>
      <c r="Q281" s="30">
        <v>2</v>
      </c>
      <c r="BI281" s="27"/>
    </row>
    <row r="282" spans="1:61" s="22" customFormat="1" x14ac:dyDescent="0.2">
      <c r="A282" s="30">
        <v>21060</v>
      </c>
      <c r="B282" s="23">
        <f t="shared" si="21"/>
        <v>2013</v>
      </c>
      <c r="C282" s="23">
        <f t="shared" si="22"/>
        <v>2</v>
      </c>
      <c r="D282" s="24" t="s">
        <v>736</v>
      </c>
      <c r="E282" s="31">
        <v>41332</v>
      </c>
      <c r="F282" s="30">
        <v>6597555</v>
      </c>
      <c r="G282" s="30">
        <v>1629125</v>
      </c>
      <c r="H282" s="26" t="s">
        <v>85</v>
      </c>
      <c r="J282" s="22" t="str">
        <f t="shared" si="23"/>
        <v xml:space="preserve">Gullsjön </v>
      </c>
      <c r="K282" s="22" t="s">
        <v>785</v>
      </c>
      <c r="L282" s="30">
        <v>2</v>
      </c>
      <c r="M282" s="30">
        <v>2</v>
      </c>
      <c r="O282" s="30">
        <v>2.9</v>
      </c>
      <c r="P282" s="30">
        <v>0.3</v>
      </c>
      <c r="Q282" s="30">
        <v>2</v>
      </c>
      <c r="U282" s="30">
        <v>250</v>
      </c>
      <c r="X282" s="30">
        <v>4.7699999999999996</v>
      </c>
      <c r="AB282" s="30">
        <v>0</v>
      </c>
      <c r="AI282" s="30">
        <v>41.49</v>
      </c>
      <c r="AJ282" s="30">
        <v>1166.509</v>
      </c>
      <c r="BI282" s="27"/>
    </row>
    <row r="283" spans="1:61" s="22" customFormat="1" x14ac:dyDescent="0.2">
      <c r="B283" s="23">
        <f t="shared" si="21"/>
        <v>2014</v>
      </c>
      <c r="C283" s="23">
        <f t="shared" si="22"/>
        <v>2</v>
      </c>
      <c r="D283" s="24" t="s">
        <v>736</v>
      </c>
      <c r="E283" s="25" t="s">
        <v>848</v>
      </c>
      <c r="H283" s="22" t="s">
        <v>826</v>
      </c>
      <c r="J283" s="22" t="str">
        <f t="shared" si="23"/>
        <v xml:space="preserve">Fysingen </v>
      </c>
      <c r="K283" s="22" t="s">
        <v>739</v>
      </c>
      <c r="L283" s="22">
        <v>0.5</v>
      </c>
      <c r="M283" s="22">
        <v>0.5</v>
      </c>
      <c r="O283" s="22">
        <v>0.5</v>
      </c>
      <c r="T283" s="22">
        <v>1.8140000000000001</v>
      </c>
      <c r="U283" s="22">
        <v>91</v>
      </c>
      <c r="V283" s="22">
        <f t="shared" ref="V283" si="24">U283 * (1/((10^((0.0901821 + (2729.92 /(273.15 + O283)))-AC283)+1)))</f>
        <v>0.37249738292511986</v>
      </c>
      <c r="W283" s="22">
        <v>3.6999999999999998E-2</v>
      </c>
      <c r="X283" s="22">
        <v>6</v>
      </c>
      <c r="Y283" s="22">
        <v>3.9</v>
      </c>
      <c r="Z283" s="22">
        <v>5.4</v>
      </c>
      <c r="AA283" s="22">
        <v>42.9</v>
      </c>
      <c r="AB283" s="22">
        <v>994</v>
      </c>
      <c r="AC283" s="22">
        <v>7.68</v>
      </c>
      <c r="AG283" s="22">
        <v>8.4</v>
      </c>
      <c r="AI283" s="22">
        <v>14.8</v>
      </c>
      <c r="AJ283" s="22">
        <v>1480</v>
      </c>
      <c r="AK283" s="22">
        <v>45</v>
      </c>
      <c r="AL283" s="22">
        <v>0.11</v>
      </c>
      <c r="AM283" s="22">
        <v>4.8875000000000002</v>
      </c>
      <c r="AN283" s="22">
        <v>9.4259000000000004</v>
      </c>
      <c r="AO283" s="22">
        <v>30.983300000000003</v>
      </c>
      <c r="AP283" s="22">
        <v>21.701239999999999</v>
      </c>
      <c r="AQ283" s="22">
        <v>66.837549999999993</v>
      </c>
      <c r="AR283" s="22">
        <v>3.42</v>
      </c>
      <c r="AS283" s="22">
        <v>150</v>
      </c>
      <c r="BI283" s="27"/>
    </row>
    <row r="284" spans="1:61" s="22" customFormat="1" x14ac:dyDescent="0.2">
      <c r="A284" s="30">
        <v>27814</v>
      </c>
      <c r="B284" s="23">
        <f t="shared" si="21"/>
        <v>2014</v>
      </c>
      <c r="C284" s="23">
        <f t="shared" si="22"/>
        <v>2</v>
      </c>
      <c r="D284" s="24" t="s">
        <v>736</v>
      </c>
      <c r="E284" s="31">
        <v>41682</v>
      </c>
      <c r="F284" s="30">
        <v>6595400</v>
      </c>
      <c r="G284" s="30">
        <v>1624045</v>
      </c>
      <c r="H284" s="26" t="s">
        <v>84</v>
      </c>
      <c r="J284" s="22" t="str">
        <f t="shared" si="23"/>
        <v xml:space="preserve">Fjäturen </v>
      </c>
      <c r="K284" s="22" t="s">
        <v>739</v>
      </c>
      <c r="L284" s="30">
        <v>0.5</v>
      </c>
      <c r="M284" s="30">
        <v>0.5</v>
      </c>
      <c r="N284" s="30">
        <v>3.5</v>
      </c>
      <c r="O284" s="30">
        <v>1.2</v>
      </c>
      <c r="P284" s="30">
        <v>12.4</v>
      </c>
      <c r="Q284" s="30">
        <v>89</v>
      </c>
      <c r="U284" s="30">
        <v>41.66</v>
      </c>
      <c r="W284" s="30">
        <v>6.9000000000000006E-2</v>
      </c>
      <c r="X284" s="30">
        <v>1.8399999999999999</v>
      </c>
      <c r="Y284" s="30">
        <v>3</v>
      </c>
      <c r="AB284" s="30">
        <v>249.64</v>
      </c>
      <c r="AI284" s="30">
        <v>11.08</v>
      </c>
      <c r="AJ284" s="30">
        <v>704.89</v>
      </c>
      <c r="BI284" s="27"/>
    </row>
    <row r="285" spans="1:61" s="22" customFormat="1" x14ac:dyDescent="0.2">
      <c r="A285" s="30">
        <v>27815</v>
      </c>
      <c r="B285" s="23">
        <f t="shared" si="21"/>
        <v>2014</v>
      </c>
      <c r="C285" s="23">
        <f t="shared" si="22"/>
        <v>2</v>
      </c>
      <c r="D285" s="24" t="s">
        <v>736</v>
      </c>
      <c r="E285" s="31">
        <v>41682</v>
      </c>
      <c r="F285" s="30">
        <v>6595400</v>
      </c>
      <c r="G285" s="30">
        <v>1624045</v>
      </c>
      <c r="H285" s="26" t="s">
        <v>84</v>
      </c>
      <c r="J285" s="22" t="str">
        <f t="shared" si="23"/>
        <v xml:space="preserve">Fjäturen </v>
      </c>
      <c r="K285" s="26" t="s">
        <v>781</v>
      </c>
      <c r="L285" s="30">
        <v>1</v>
      </c>
      <c r="M285" s="30">
        <v>1</v>
      </c>
      <c r="O285" s="30">
        <v>1.2</v>
      </c>
      <c r="P285" s="30">
        <v>12.3</v>
      </c>
      <c r="Q285" s="30">
        <v>89</v>
      </c>
      <c r="BI285" s="27"/>
    </row>
    <row r="286" spans="1:61" s="22" customFormat="1" x14ac:dyDescent="0.2">
      <c r="A286" s="30">
        <v>27816</v>
      </c>
      <c r="B286" s="23">
        <f t="shared" si="21"/>
        <v>2014</v>
      </c>
      <c r="C286" s="23">
        <f t="shared" si="22"/>
        <v>2</v>
      </c>
      <c r="D286" s="24" t="s">
        <v>736</v>
      </c>
      <c r="E286" s="31">
        <v>41682</v>
      </c>
      <c r="F286" s="30">
        <v>6595400</v>
      </c>
      <c r="G286" s="30">
        <v>1624045</v>
      </c>
      <c r="H286" s="26" t="s">
        <v>84</v>
      </c>
      <c r="J286" s="22" t="str">
        <f t="shared" si="23"/>
        <v xml:space="preserve">Fjäturen </v>
      </c>
      <c r="K286" s="26" t="s">
        <v>782</v>
      </c>
      <c r="L286" s="30">
        <v>2</v>
      </c>
      <c r="M286" s="30">
        <v>2</v>
      </c>
      <c r="O286" s="30">
        <v>1.2</v>
      </c>
      <c r="P286" s="30">
        <v>12.3</v>
      </c>
      <c r="Q286" s="30">
        <v>88</v>
      </c>
      <c r="BI286" s="27"/>
    </row>
    <row r="287" spans="1:61" s="22" customFormat="1" x14ac:dyDescent="0.2">
      <c r="A287" s="30">
        <v>27817</v>
      </c>
      <c r="B287" s="23">
        <f t="shared" si="21"/>
        <v>2014</v>
      </c>
      <c r="C287" s="23">
        <f t="shared" si="22"/>
        <v>2</v>
      </c>
      <c r="D287" s="24" t="s">
        <v>736</v>
      </c>
      <c r="E287" s="31">
        <v>41682</v>
      </c>
      <c r="F287" s="30">
        <v>6595400</v>
      </c>
      <c r="G287" s="30">
        <v>1624045</v>
      </c>
      <c r="H287" s="26" t="s">
        <v>84</v>
      </c>
      <c r="J287" s="22" t="str">
        <f t="shared" si="23"/>
        <v xml:space="preserve">Fjäturen </v>
      </c>
      <c r="K287" s="26" t="s">
        <v>783</v>
      </c>
      <c r="L287" s="30">
        <v>3</v>
      </c>
      <c r="M287" s="30">
        <v>3</v>
      </c>
      <c r="O287" s="30">
        <v>1.3</v>
      </c>
      <c r="P287" s="30">
        <v>11.8</v>
      </c>
      <c r="Q287" s="30">
        <v>85</v>
      </c>
      <c r="BI287" s="27"/>
    </row>
    <row r="288" spans="1:61" s="22" customFormat="1" x14ac:dyDescent="0.2">
      <c r="A288" s="30">
        <v>27818</v>
      </c>
      <c r="B288" s="23">
        <f t="shared" si="21"/>
        <v>2014</v>
      </c>
      <c r="C288" s="23">
        <f t="shared" si="22"/>
        <v>2</v>
      </c>
      <c r="D288" s="24" t="s">
        <v>736</v>
      </c>
      <c r="E288" s="31">
        <v>41682</v>
      </c>
      <c r="F288" s="30">
        <v>6595400</v>
      </c>
      <c r="G288" s="30">
        <v>1624045</v>
      </c>
      <c r="H288" s="26" t="s">
        <v>84</v>
      </c>
      <c r="J288" s="22" t="str">
        <f t="shared" si="23"/>
        <v xml:space="preserve">Fjäturen </v>
      </c>
      <c r="K288" s="26" t="s">
        <v>784</v>
      </c>
      <c r="L288" s="30">
        <v>4</v>
      </c>
      <c r="M288" s="30">
        <v>4</v>
      </c>
      <c r="O288" s="30">
        <v>1.5</v>
      </c>
      <c r="P288" s="30">
        <v>10.7</v>
      </c>
      <c r="Q288" s="30">
        <v>77</v>
      </c>
      <c r="BI288" s="27"/>
    </row>
    <row r="289" spans="1:61" s="22" customFormat="1" x14ac:dyDescent="0.2">
      <c r="A289" s="30">
        <v>27819</v>
      </c>
      <c r="B289" s="23">
        <f t="shared" si="21"/>
        <v>2014</v>
      </c>
      <c r="C289" s="23">
        <f t="shared" si="22"/>
        <v>2</v>
      </c>
      <c r="D289" s="24" t="s">
        <v>736</v>
      </c>
      <c r="E289" s="31">
        <v>41682</v>
      </c>
      <c r="F289" s="30">
        <v>6595400</v>
      </c>
      <c r="G289" s="30">
        <v>1624045</v>
      </c>
      <c r="H289" s="26" t="s">
        <v>84</v>
      </c>
      <c r="J289" s="22" t="str">
        <f t="shared" si="23"/>
        <v xml:space="preserve">Fjäturen </v>
      </c>
      <c r="K289" s="26" t="s">
        <v>841</v>
      </c>
      <c r="L289" s="30">
        <v>5</v>
      </c>
      <c r="M289" s="30">
        <v>5</v>
      </c>
      <c r="O289" s="30">
        <v>1.6</v>
      </c>
      <c r="P289" s="30">
        <v>10.3</v>
      </c>
      <c r="Q289" s="30">
        <v>75</v>
      </c>
      <c r="BI289" s="27"/>
    </row>
    <row r="290" spans="1:61" s="22" customFormat="1" x14ac:dyDescent="0.2">
      <c r="A290" s="30">
        <v>27820</v>
      </c>
      <c r="B290" s="23">
        <f t="shared" si="21"/>
        <v>2014</v>
      </c>
      <c r="C290" s="23">
        <f t="shared" si="22"/>
        <v>2</v>
      </c>
      <c r="D290" s="24" t="s">
        <v>736</v>
      </c>
      <c r="E290" s="31">
        <v>41682</v>
      </c>
      <c r="F290" s="30">
        <v>6595400</v>
      </c>
      <c r="G290" s="30">
        <v>1624045</v>
      </c>
      <c r="H290" s="26" t="s">
        <v>84</v>
      </c>
      <c r="J290" s="22" t="str">
        <f t="shared" si="23"/>
        <v xml:space="preserve">Fjäturen </v>
      </c>
      <c r="K290" s="22" t="s">
        <v>785</v>
      </c>
      <c r="L290" s="30">
        <v>5.7</v>
      </c>
      <c r="M290" s="30">
        <v>5.7</v>
      </c>
      <c r="O290" s="30">
        <v>1.8</v>
      </c>
      <c r="P290" s="30">
        <v>9.5</v>
      </c>
      <c r="Q290" s="30">
        <v>70</v>
      </c>
      <c r="U290" s="30">
        <v>7.7572999999999999</v>
      </c>
      <c r="W290" s="30">
        <v>8.4000000000000005E-2</v>
      </c>
      <c r="X290" s="30">
        <v>3.7199999999999998</v>
      </c>
      <c r="Y290" s="30">
        <v>3.8</v>
      </c>
      <c r="AB290" s="30">
        <v>244.17</v>
      </c>
      <c r="AI290" s="30">
        <v>16.23</v>
      </c>
      <c r="AJ290" s="30">
        <v>795.73</v>
      </c>
      <c r="BI290" s="27"/>
    </row>
    <row r="291" spans="1:61" s="22" customFormat="1" x14ac:dyDescent="0.2">
      <c r="A291" s="30">
        <v>27821</v>
      </c>
      <c r="B291" s="23">
        <f t="shared" si="21"/>
        <v>2014</v>
      </c>
      <c r="C291" s="23">
        <f t="shared" si="22"/>
        <v>2</v>
      </c>
      <c r="D291" s="24" t="s">
        <v>736</v>
      </c>
      <c r="E291" s="31">
        <v>41682</v>
      </c>
      <c r="F291" s="30">
        <v>6595515</v>
      </c>
      <c r="G291" s="30">
        <v>1624630</v>
      </c>
      <c r="H291" s="26" t="s">
        <v>86</v>
      </c>
      <c r="J291" s="22" t="str">
        <f t="shared" si="23"/>
        <v xml:space="preserve">Käringsjön </v>
      </c>
      <c r="K291" s="22" t="s">
        <v>739</v>
      </c>
      <c r="L291" s="30">
        <v>0.5</v>
      </c>
      <c r="M291" s="30">
        <v>1</v>
      </c>
      <c r="N291" s="30">
        <v>1</v>
      </c>
      <c r="O291" s="30">
        <v>1.3</v>
      </c>
      <c r="P291" s="30">
        <v>9.1999999999999993</v>
      </c>
      <c r="Q291" s="30">
        <v>67</v>
      </c>
      <c r="U291" s="30">
        <v>0</v>
      </c>
      <c r="W291" s="30">
        <v>0.64300000000000002</v>
      </c>
      <c r="X291" s="30">
        <v>9.94</v>
      </c>
      <c r="Y291" s="30">
        <v>3.3</v>
      </c>
      <c r="AB291" s="30">
        <v>250.47</v>
      </c>
      <c r="AI291" s="30">
        <v>27.62</v>
      </c>
      <c r="AJ291" s="30">
        <v>1201.75</v>
      </c>
      <c r="BI291" s="27"/>
    </row>
    <row r="292" spans="1:61" s="22" customFormat="1" x14ac:dyDescent="0.2">
      <c r="A292" s="30">
        <v>27822</v>
      </c>
      <c r="B292" s="23">
        <f t="shared" si="21"/>
        <v>2014</v>
      </c>
      <c r="C292" s="23">
        <f t="shared" si="22"/>
        <v>2</v>
      </c>
      <c r="D292" s="24" t="s">
        <v>736</v>
      </c>
      <c r="E292" s="31">
        <v>41682</v>
      </c>
      <c r="F292" s="30">
        <v>6595515</v>
      </c>
      <c r="G292" s="30">
        <v>1624630</v>
      </c>
      <c r="H292" s="26" t="s">
        <v>86</v>
      </c>
      <c r="J292" s="22" t="str">
        <f t="shared" si="23"/>
        <v xml:space="preserve">Käringsjön </v>
      </c>
      <c r="K292" s="26" t="s">
        <v>781</v>
      </c>
      <c r="L292" s="30">
        <v>1</v>
      </c>
      <c r="M292" s="30">
        <v>1</v>
      </c>
      <c r="O292" s="30">
        <v>1.9</v>
      </c>
      <c r="P292" s="30">
        <v>9.3000000000000007</v>
      </c>
      <c r="Q292" s="30">
        <v>68</v>
      </c>
      <c r="BI292" s="27"/>
    </row>
    <row r="293" spans="1:61" s="22" customFormat="1" x14ac:dyDescent="0.2">
      <c r="A293" s="30">
        <v>27823</v>
      </c>
      <c r="B293" s="23">
        <f t="shared" si="21"/>
        <v>2014</v>
      </c>
      <c r="C293" s="23">
        <f t="shared" si="22"/>
        <v>2</v>
      </c>
      <c r="D293" s="24" t="s">
        <v>736</v>
      </c>
      <c r="E293" s="31">
        <v>41682</v>
      </c>
      <c r="F293" s="30">
        <v>6595515</v>
      </c>
      <c r="G293" s="30">
        <v>1624630</v>
      </c>
      <c r="H293" s="26" t="s">
        <v>86</v>
      </c>
      <c r="J293" s="22" t="str">
        <f t="shared" si="23"/>
        <v xml:space="preserve">Käringsjön </v>
      </c>
      <c r="K293" s="26" t="s">
        <v>782</v>
      </c>
      <c r="L293" s="30">
        <v>2</v>
      </c>
      <c r="M293" s="30">
        <v>2</v>
      </c>
      <c r="O293" s="30">
        <v>2.7</v>
      </c>
      <c r="P293" s="30">
        <v>8.6</v>
      </c>
      <c r="Q293" s="30">
        <v>65</v>
      </c>
      <c r="BI293" s="27"/>
    </row>
    <row r="294" spans="1:61" s="22" customFormat="1" x14ac:dyDescent="0.2">
      <c r="A294" s="30">
        <v>27824</v>
      </c>
      <c r="B294" s="23">
        <f t="shared" si="21"/>
        <v>2014</v>
      </c>
      <c r="C294" s="23">
        <f t="shared" si="22"/>
        <v>2</v>
      </c>
      <c r="D294" s="24" t="s">
        <v>736</v>
      </c>
      <c r="E294" s="31">
        <v>41682</v>
      </c>
      <c r="F294" s="30">
        <v>6595515</v>
      </c>
      <c r="G294" s="30">
        <v>1624630</v>
      </c>
      <c r="H294" s="26" t="s">
        <v>86</v>
      </c>
      <c r="J294" s="22" t="str">
        <f t="shared" si="23"/>
        <v xml:space="preserve">Käringsjön </v>
      </c>
      <c r="K294" s="26" t="s">
        <v>783</v>
      </c>
      <c r="L294" s="30">
        <v>3</v>
      </c>
      <c r="M294" s="30">
        <v>3</v>
      </c>
      <c r="O294" s="30">
        <v>3</v>
      </c>
      <c r="P294" s="30">
        <v>5.0999999999999996</v>
      </c>
      <c r="Q294" s="30">
        <v>39</v>
      </c>
      <c r="BI294" s="27"/>
    </row>
    <row r="295" spans="1:61" s="22" customFormat="1" x14ac:dyDescent="0.2">
      <c r="A295" s="30">
        <v>27825</v>
      </c>
      <c r="B295" s="23">
        <f t="shared" si="21"/>
        <v>2014</v>
      </c>
      <c r="C295" s="23">
        <f t="shared" si="22"/>
        <v>2</v>
      </c>
      <c r="D295" s="24" t="s">
        <v>736</v>
      </c>
      <c r="E295" s="31">
        <v>41682</v>
      </c>
      <c r="F295" s="30">
        <v>6595515</v>
      </c>
      <c r="G295" s="30">
        <v>1624630</v>
      </c>
      <c r="H295" s="26" t="s">
        <v>86</v>
      </c>
      <c r="J295" s="22" t="str">
        <f t="shared" si="23"/>
        <v xml:space="preserve">Käringsjön </v>
      </c>
      <c r="K295" s="22" t="s">
        <v>785</v>
      </c>
      <c r="L295" s="30">
        <v>3.5</v>
      </c>
      <c r="M295" s="30">
        <v>3.5</v>
      </c>
      <c r="O295" s="30">
        <v>3.2</v>
      </c>
      <c r="P295" s="30">
        <v>4.2</v>
      </c>
      <c r="Q295" s="30">
        <v>32</v>
      </c>
      <c r="U295" s="30">
        <v>0</v>
      </c>
      <c r="W295" s="30">
        <v>0.63700000000000001</v>
      </c>
      <c r="X295" s="30">
        <v>10.48</v>
      </c>
      <c r="Y295" s="30">
        <v>2</v>
      </c>
      <c r="AB295" s="30">
        <v>224.56</v>
      </c>
      <c r="AI295" s="30">
        <v>25.77</v>
      </c>
      <c r="AJ295" s="30">
        <v>1249.94</v>
      </c>
      <c r="BI295" s="27"/>
    </row>
    <row r="296" spans="1:61" s="22" customFormat="1" x14ac:dyDescent="0.2">
      <c r="A296" s="30">
        <v>27826</v>
      </c>
      <c r="B296" s="23">
        <f t="shared" si="21"/>
        <v>2014</v>
      </c>
      <c r="C296" s="23">
        <f t="shared" si="22"/>
        <v>2</v>
      </c>
      <c r="D296" s="24" t="s">
        <v>736</v>
      </c>
      <c r="E296" s="31">
        <v>41682</v>
      </c>
      <c r="F296" s="30">
        <v>6599695</v>
      </c>
      <c r="G296" s="30">
        <v>1617290</v>
      </c>
      <c r="H296" s="26" t="s">
        <v>83</v>
      </c>
      <c r="J296" s="22" t="str">
        <f t="shared" si="23"/>
        <v xml:space="preserve">Edssjön </v>
      </c>
      <c r="K296" s="22" t="s">
        <v>739</v>
      </c>
      <c r="L296" s="30">
        <v>0.5</v>
      </c>
      <c r="M296" s="30">
        <v>0.5</v>
      </c>
      <c r="N296" s="30">
        <v>1.4</v>
      </c>
      <c r="O296" s="30">
        <v>1.1000000000000001</v>
      </c>
      <c r="P296" s="30">
        <v>11.4</v>
      </c>
      <c r="Q296" s="30">
        <v>82</v>
      </c>
      <c r="U296" s="30">
        <v>36.287700000000001</v>
      </c>
      <c r="W296" s="30">
        <v>6.9000000000000006E-2</v>
      </c>
      <c r="X296" s="30">
        <v>29.03</v>
      </c>
      <c r="Y296" s="30">
        <v>8.1</v>
      </c>
      <c r="AB296" s="30">
        <v>617.83000000000004</v>
      </c>
      <c r="AI296" s="30">
        <v>48.24</v>
      </c>
      <c r="AJ296" s="30">
        <v>1179.53</v>
      </c>
      <c r="BI296" s="27"/>
    </row>
    <row r="297" spans="1:61" s="22" customFormat="1" x14ac:dyDescent="0.2">
      <c r="A297" s="30">
        <v>27827</v>
      </c>
      <c r="B297" s="23">
        <f t="shared" si="21"/>
        <v>2014</v>
      </c>
      <c r="C297" s="23">
        <f t="shared" si="22"/>
        <v>2</v>
      </c>
      <c r="D297" s="24" t="s">
        <v>736</v>
      </c>
      <c r="E297" s="31">
        <v>41682</v>
      </c>
      <c r="F297" s="30">
        <v>6599695</v>
      </c>
      <c r="G297" s="30">
        <v>1617290</v>
      </c>
      <c r="H297" s="26" t="s">
        <v>83</v>
      </c>
      <c r="J297" s="22" t="str">
        <f t="shared" si="23"/>
        <v xml:space="preserve">Edssjön </v>
      </c>
      <c r="K297" s="26" t="s">
        <v>781</v>
      </c>
      <c r="L297" s="30">
        <v>1</v>
      </c>
      <c r="M297" s="30">
        <v>1</v>
      </c>
      <c r="O297" s="30">
        <v>1.2</v>
      </c>
      <c r="P297" s="30">
        <v>11.4</v>
      </c>
      <c r="Q297" s="30">
        <v>82</v>
      </c>
      <c r="BI297" s="27"/>
    </row>
    <row r="298" spans="1:61" s="22" customFormat="1" x14ac:dyDescent="0.2">
      <c r="A298" s="30">
        <v>27828</v>
      </c>
      <c r="B298" s="23">
        <f t="shared" si="21"/>
        <v>2014</v>
      </c>
      <c r="C298" s="23">
        <f t="shared" si="22"/>
        <v>2</v>
      </c>
      <c r="D298" s="24" t="s">
        <v>736</v>
      </c>
      <c r="E298" s="31">
        <v>41682</v>
      </c>
      <c r="F298" s="30">
        <v>6599695</v>
      </c>
      <c r="G298" s="30">
        <v>1617290</v>
      </c>
      <c r="H298" s="26" t="s">
        <v>83</v>
      </c>
      <c r="J298" s="22" t="str">
        <f t="shared" si="23"/>
        <v xml:space="preserve">Edssjön </v>
      </c>
      <c r="K298" s="26" t="s">
        <v>782</v>
      </c>
      <c r="L298" s="30">
        <v>2</v>
      </c>
      <c r="M298" s="30">
        <v>2</v>
      </c>
      <c r="O298" s="30">
        <v>1.2</v>
      </c>
      <c r="P298" s="30">
        <v>11.5</v>
      </c>
      <c r="Q298" s="30">
        <v>82</v>
      </c>
      <c r="BI298" s="27"/>
    </row>
    <row r="299" spans="1:61" s="22" customFormat="1" x14ac:dyDescent="0.2">
      <c r="A299" s="30">
        <v>27829</v>
      </c>
      <c r="B299" s="23">
        <f t="shared" si="21"/>
        <v>2014</v>
      </c>
      <c r="C299" s="23">
        <f t="shared" si="22"/>
        <v>2</v>
      </c>
      <c r="D299" s="24" t="s">
        <v>736</v>
      </c>
      <c r="E299" s="31">
        <v>41682</v>
      </c>
      <c r="F299" s="30">
        <v>6599695</v>
      </c>
      <c r="G299" s="30">
        <v>1617290</v>
      </c>
      <c r="H299" s="26" t="s">
        <v>83</v>
      </c>
      <c r="J299" s="22" t="str">
        <f t="shared" si="23"/>
        <v xml:space="preserve">Edssjön </v>
      </c>
      <c r="K299" s="26" t="s">
        <v>783</v>
      </c>
      <c r="L299" s="30">
        <v>3</v>
      </c>
      <c r="M299" s="30">
        <v>3</v>
      </c>
      <c r="O299" s="30">
        <v>1.3</v>
      </c>
      <c r="P299" s="30">
        <v>10.6</v>
      </c>
      <c r="Q299" s="30">
        <v>77</v>
      </c>
      <c r="BI299" s="27"/>
    </row>
    <row r="300" spans="1:61" s="22" customFormat="1" x14ac:dyDescent="0.2">
      <c r="A300" s="30">
        <v>27830</v>
      </c>
      <c r="B300" s="23">
        <f t="shared" si="21"/>
        <v>2014</v>
      </c>
      <c r="C300" s="23">
        <f t="shared" si="22"/>
        <v>2</v>
      </c>
      <c r="D300" s="24" t="s">
        <v>736</v>
      </c>
      <c r="E300" s="31">
        <v>41682</v>
      </c>
      <c r="F300" s="30">
        <v>6599695</v>
      </c>
      <c r="G300" s="30">
        <v>1617290</v>
      </c>
      <c r="H300" s="26" t="s">
        <v>83</v>
      </c>
      <c r="J300" s="22" t="str">
        <f t="shared" si="23"/>
        <v xml:space="preserve">Edssjön </v>
      </c>
      <c r="K300" s="26" t="s">
        <v>784</v>
      </c>
      <c r="L300" s="30">
        <v>4</v>
      </c>
      <c r="M300" s="30">
        <v>4</v>
      </c>
      <c r="O300" s="30">
        <v>1.9</v>
      </c>
      <c r="P300" s="30">
        <v>7.5</v>
      </c>
      <c r="Q300" s="30">
        <v>53</v>
      </c>
      <c r="BI300" s="27"/>
    </row>
    <row r="301" spans="1:61" s="22" customFormat="1" x14ac:dyDescent="0.2">
      <c r="A301" s="30">
        <v>27831</v>
      </c>
      <c r="B301" s="23">
        <f t="shared" si="21"/>
        <v>2014</v>
      </c>
      <c r="C301" s="23">
        <f t="shared" si="22"/>
        <v>2</v>
      </c>
      <c r="D301" s="24" t="s">
        <v>736</v>
      </c>
      <c r="E301" s="31">
        <v>41682</v>
      </c>
      <c r="F301" s="30">
        <v>6599695</v>
      </c>
      <c r="G301" s="30">
        <v>1617290</v>
      </c>
      <c r="H301" s="26" t="s">
        <v>83</v>
      </c>
      <c r="J301" s="22" t="str">
        <f t="shared" si="23"/>
        <v xml:space="preserve">Edssjön </v>
      </c>
      <c r="K301" s="22" t="s">
        <v>785</v>
      </c>
      <c r="L301" s="30">
        <v>5.3</v>
      </c>
      <c r="M301" s="30">
        <v>5.3</v>
      </c>
      <c r="O301" s="30">
        <v>2.5</v>
      </c>
      <c r="P301" s="30">
        <v>5.0999999999999996</v>
      </c>
      <c r="Q301" s="30">
        <v>38</v>
      </c>
      <c r="U301" s="30">
        <v>171.77</v>
      </c>
      <c r="W301" s="30">
        <v>8.5000000000000006E-2</v>
      </c>
      <c r="X301" s="30">
        <v>48.75</v>
      </c>
      <c r="Y301" s="30">
        <v>7.6</v>
      </c>
      <c r="AB301" s="30">
        <v>747.85</v>
      </c>
      <c r="AI301" s="30">
        <v>67</v>
      </c>
      <c r="AJ301" s="30">
        <v>1517.59</v>
      </c>
      <c r="BI301" s="27"/>
    </row>
    <row r="302" spans="1:61" s="22" customFormat="1" x14ac:dyDescent="0.2">
      <c r="A302" s="30">
        <v>27832</v>
      </c>
      <c r="B302" s="23">
        <f t="shared" si="21"/>
        <v>2014</v>
      </c>
      <c r="C302" s="23">
        <f t="shared" si="22"/>
        <v>2</v>
      </c>
      <c r="D302" s="24" t="s">
        <v>736</v>
      </c>
      <c r="E302" s="31">
        <v>41682</v>
      </c>
      <c r="F302" s="30">
        <v>6593820</v>
      </c>
      <c r="G302" s="30">
        <v>1619360</v>
      </c>
      <c r="H302" s="26" t="s">
        <v>91</v>
      </c>
      <c r="J302" s="22" t="str">
        <f t="shared" si="23"/>
        <v xml:space="preserve">Ravalen </v>
      </c>
      <c r="K302" s="22" t="s">
        <v>739</v>
      </c>
      <c r="L302" s="30">
        <v>0.5</v>
      </c>
      <c r="M302" s="30">
        <v>0.5</v>
      </c>
      <c r="N302" s="30">
        <v>0.8</v>
      </c>
      <c r="O302" s="30">
        <v>1</v>
      </c>
      <c r="P302" s="30">
        <v>10.7</v>
      </c>
      <c r="Q302" s="30">
        <v>76</v>
      </c>
      <c r="U302" s="30">
        <v>96.709699999999998</v>
      </c>
      <c r="W302" s="30">
        <v>0.222</v>
      </c>
      <c r="X302" s="30">
        <v>50.97</v>
      </c>
      <c r="Y302" s="30">
        <v>24</v>
      </c>
      <c r="AB302" s="30">
        <v>655.1</v>
      </c>
      <c r="AI302" s="30">
        <v>153.1</v>
      </c>
      <c r="AJ302" s="30">
        <v>1864.67</v>
      </c>
      <c r="BI302" s="27"/>
    </row>
    <row r="303" spans="1:61" s="22" customFormat="1" x14ac:dyDescent="0.2">
      <c r="A303" s="30">
        <v>27833</v>
      </c>
      <c r="B303" s="23">
        <f t="shared" si="21"/>
        <v>2014</v>
      </c>
      <c r="C303" s="23">
        <f t="shared" si="22"/>
        <v>2</v>
      </c>
      <c r="D303" s="24" t="s">
        <v>736</v>
      </c>
      <c r="E303" s="31">
        <v>41682</v>
      </c>
      <c r="F303" s="30">
        <v>6593820</v>
      </c>
      <c r="G303" s="30">
        <v>1619360</v>
      </c>
      <c r="H303" s="26" t="s">
        <v>91</v>
      </c>
      <c r="J303" s="22" t="str">
        <f t="shared" si="23"/>
        <v xml:space="preserve">Ravalen </v>
      </c>
      <c r="K303" s="26" t="s">
        <v>781</v>
      </c>
      <c r="L303" s="30">
        <v>1</v>
      </c>
      <c r="M303" s="30">
        <v>1</v>
      </c>
      <c r="O303" s="30">
        <v>1.9</v>
      </c>
      <c r="P303" s="30">
        <v>7.9</v>
      </c>
      <c r="Q303" s="30">
        <v>58</v>
      </c>
      <c r="BI303" s="27"/>
    </row>
    <row r="304" spans="1:61" s="22" customFormat="1" x14ac:dyDescent="0.2">
      <c r="A304" s="30">
        <v>27834</v>
      </c>
      <c r="B304" s="23">
        <f t="shared" si="21"/>
        <v>2014</v>
      </c>
      <c r="C304" s="23">
        <f t="shared" si="22"/>
        <v>2</v>
      </c>
      <c r="D304" s="24" t="s">
        <v>736</v>
      </c>
      <c r="E304" s="31">
        <v>41682</v>
      </c>
      <c r="F304" s="30">
        <v>6593820</v>
      </c>
      <c r="G304" s="30">
        <v>1619360</v>
      </c>
      <c r="H304" s="26" t="s">
        <v>91</v>
      </c>
      <c r="J304" s="22" t="str">
        <f t="shared" si="23"/>
        <v xml:space="preserve">Ravalen </v>
      </c>
      <c r="K304" s="22" t="s">
        <v>785</v>
      </c>
      <c r="L304" s="30">
        <v>1.7</v>
      </c>
      <c r="M304" s="30">
        <v>1.7</v>
      </c>
      <c r="O304" s="30">
        <v>2.7</v>
      </c>
      <c r="P304" s="30">
        <v>1.1000000000000001</v>
      </c>
      <c r="Q304" s="30">
        <v>8</v>
      </c>
      <c r="U304" s="30">
        <v>21.856400000000001</v>
      </c>
      <c r="W304" s="30">
        <v>0.13100000000000001</v>
      </c>
      <c r="X304" s="30">
        <v>7.83</v>
      </c>
      <c r="Y304" s="30">
        <v>6.5</v>
      </c>
      <c r="AB304" s="30">
        <v>224.12</v>
      </c>
      <c r="AI304" s="30">
        <v>47.68</v>
      </c>
      <c r="AJ304" s="30">
        <v>1000.48</v>
      </c>
      <c r="BI304" s="27"/>
    </row>
    <row r="305" spans="1:61" s="22" customFormat="1" x14ac:dyDescent="0.2">
      <c r="A305" s="30">
        <v>27835</v>
      </c>
      <c r="B305" s="23">
        <f t="shared" si="21"/>
        <v>2014</v>
      </c>
      <c r="C305" s="23">
        <f t="shared" si="22"/>
        <v>2</v>
      </c>
      <c r="D305" s="24" t="s">
        <v>736</v>
      </c>
      <c r="E305" s="31">
        <v>41682</v>
      </c>
      <c r="F305" s="30">
        <v>6594420</v>
      </c>
      <c r="G305" s="30">
        <v>1615795</v>
      </c>
      <c r="H305" s="26" t="s">
        <v>96</v>
      </c>
      <c r="J305" s="22" t="str">
        <f t="shared" si="23"/>
        <v xml:space="preserve">Översjön </v>
      </c>
      <c r="K305" s="22" t="s">
        <v>739</v>
      </c>
      <c r="L305" s="30">
        <v>0.5</v>
      </c>
      <c r="M305" s="30">
        <v>0.5</v>
      </c>
      <c r="N305" s="30">
        <v>3.7</v>
      </c>
      <c r="O305" s="30">
        <v>1.2</v>
      </c>
      <c r="P305" s="30">
        <v>12.2</v>
      </c>
      <c r="Q305" s="30">
        <v>88</v>
      </c>
      <c r="U305" s="30">
        <v>248.59899999999999</v>
      </c>
      <c r="W305" s="30">
        <v>6.3E-2</v>
      </c>
      <c r="X305" s="30">
        <v>0.5</v>
      </c>
      <c r="Y305" s="30">
        <v>2</v>
      </c>
      <c r="AB305" s="30">
        <v>150.38999999999999</v>
      </c>
      <c r="AI305" s="30">
        <v>11.59</v>
      </c>
      <c r="AJ305" s="30">
        <v>892.84</v>
      </c>
      <c r="BI305" s="27"/>
    </row>
    <row r="306" spans="1:61" s="22" customFormat="1" x14ac:dyDescent="0.2">
      <c r="A306" s="30">
        <v>27836</v>
      </c>
      <c r="B306" s="23">
        <f t="shared" si="21"/>
        <v>2014</v>
      </c>
      <c r="C306" s="23">
        <f t="shared" si="22"/>
        <v>2</v>
      </c>
      <c r="D306" s="24" t="s">
        <v>736</v>
      </c>
      <c r="E306" s="31">
        <v>41682</v>
      </c>
      <c r="F306" s="30">
        <v>6594420</v>
      </c>
      <c r="G306" s="30">
        <v>1615795</v>
      </c>
      <c r="H306" s="26" t="s">
        <v>96</v>
      </c>
      <c r="J306" s="22" t="str">
        <f t="shared" si="23"/>
        <v xml:space="preserve">Översjön </v>
      </c>
      <c r="K306" s="26" t="s">
        <v>781</v>
      </c>
      <c r="L306" s="30">
        <v>1</v>
      </c>
      <c r="M306" s="30">
        <v>1</v>
      </c>
      <c r="O306" s="30">
        <v>1.2</v>
      </c>
      <c r="P306" s="30">
        <v>12.2</v>
      </c>
      <c r="Q306" s="30">
        <v>88</v>
      </c>
      <c r="BI306" s="27"/>
    </row>
    <row r="307" spans="1:61" s="22" customFormat="1" x14ac:dyDescent="0.2">
      <c r="A307" s="30">
        <v>27837</v>
      </c>
      <c r="B307" s="23">
        <f t="shared" si="21"/>
        <v>2014</v>
      </c>
      <c r="C307" s="23">
        <f t="shared" si="22"/>
        <v>2</v>
      </c>
      <c r="D307" s="24" t="s">
        <v>736</v>
      </c>
      <c r="E307" s="31">
        <v>41682</v>
      </c>
      <c r="F307" s="30">
        <v>6594420</v>
      </c>
      <c r="G307" s="30">
        <v>1615795</v>
      </c>
      <c r="H307" s="26" t="s">
        <v>96</v>
      </c>
      <c r="J307" s="22" t="str">
        <f t="shared" si="23"/>
        <v xml:space="preserve">Översjön </v>
      </c>
      <c r="K307" s="26" t="s">
        <v>782</v>
      </c>
      <c r="L307" s="30">
        <v>2</v>
      </c>
      <c r="M307" s="30">
        <v>2</v>
      </c>
      <c r="O307" s="30">
        <v>1.6</v>
      </c>
      <c r="P307" s="30">
        <v>11.9</v>
      </c>
      <c r="Q307" s="30">
        <v>86</v>
      </c>
      <c r="BI307" s="27"/>
    </row>
    <row r="308" spans="1:61" s="22" customFormat="1" x14ac:dyDescent="0.2">
      <c r="A308" s="30">
        <v>27838</v>
      </c>
      <c r="B308" s="23">
        <f t="shared" si="21"/>
        <v>2014</v>
      </c>
      <c r="C308" s="23">
        <f t="shared" si="22"/>
        <v>2</v>
      </c>
      <c r="D308" s="24" t="s">
        <v>736</v>
      </c>
      <c r="E308" s="31">
        <v>41682</v>
      </c>
      <c r="F308" s="30">
        <v>6594420</v>
      </c>
      <c r="G308" s="30">
        <v>1615795</v>
      </c>
      <c r="H308" s="26" t="s">
        <v>96</v>
      </c>
      <c r="J308" s="22" t="str">
        <f t="shared" si="23"/>
        <v xml:space="preserve">Översjön </v>
      </c>
      <c r="K308" s="26" t="s">
        <v>783</v>
      </c>
      <c r="L308" s="30">
        <v>3</v>
      </c>
      <c r="M308" s="30">
        <v>3</v>
      </c>
      <c r="O308" s="30">
        <v>2.8</v>
      </c>
      <c r="P308" s="30">
        <v>5.3</v>
      </c>
      <c r="Q308" s="30">
        <v>40</v>
      </c>
      <c r="BI308" s="27"/>
    </row>
    <row r="309" spans="1:61" s="22" customFormat="1" x14ac:dyDescent="0.2">
      <c r="A309" s="30">
        <v>27839</v>
      </c>
      <c r="B309" s="23">
        <f t="shared" si="21"/>
        <v>2014</v>
      </c>
      <c r="C309" s="23">
        <f t="shared" si="22"/>
        <v>2</v>
      </c>
      <c r="D309" s="24" t="s">
        <v>736</v>
      </c>
      <c r="E309" s="31">
        <v>41682</v>
      </c>
      <c r="F309" s="30">
        <v>6594420</v>
      </c>
      <c r="G309" s="30">
        <v>1615795</v>
      </c>
      <c r="H309" s="26" t="s">
        <v>96</v>
      </c>
      <c r="J309" s="22" t="str">
        <f t="shared" si="23"/>
        <v xml:space="preserve">Översjön </v>
      </c>
      <c r="K309" s="22" t="s">
        <v>785</v>
      </c>
      <c r="L309" s="30">
        <v>3.7</v>
      </c>
      <c r="M309" s="30">
        <v>3.7</v>
      </c>
      <c r="O309" s="30">
        <v>3.3</v>
      </c>
      <c r="P309" s="30">
        <v>4.4000000000000004</v>
      </c>
      <c r="Q309" s="30">
        <v>34</v>
      </c>
      <c r="U309" s="30">
        <v>335.69799999999998</v>
      </c>
      <c r="W309" s="30">
        <v>6.6000000000000003E-2</v>
      </c>
      <c r="X309" s="30">
        <v>2.17</v>
      </c>
      <c r="Y309" s="30">
        <v>1.48</v>
      </c>
      <c r="AB309" s="30">
        <v>114.34</v>
      </c>
      <c r="AI309" s="30">
        <v>14.45</v>
      </c>
      <c r="AJ309" s="30">
        <v>1058.0999999999999</v>
      </c>
      <c r="BI309" s="27"/>
    </row>
    <row r="310" spans="1:61" s="22" customFormat="1" x14ac:dyDescent="0.2">
      <c r="A310" s="30">
        <v>27840</v>
      </c>
      <c r="B310" s="23">
        <f t="shared" si="21"/>
        <v>2014</v>
      </c>
      <c r="C310" s="23">
        <f t="shared" si="22"/>
        <v>2</v>
      </c>
      <c r="D310" s="24" t="s">
        <v>736</v>
      </c>
      <c r="E310" s="31">
        <v>41682</v>
      </c>
      <c r="F310" s="30">
        <v>6595470</v>
      </c>
      <c r="G310" s="30">
        <v>1622370</v>
      </c>
      <c r="H310" s="26" t="s">
        <v>834</v>
      </c>
      <c r="J310" s="22" t="str">
        <f t="shared" si="23"/>
        <v xml:space="preserve">Snuggan </v>
      </c>
      <c r="K310" s="22" t="s">
        <v>739</v>
      </c>
      <c r="L310" s="30">
        <v>0.5</v>
      </c>
      <c r="M310" s="30">
        <v>0.5</v>
      </c>
      <c r="N310" s="30">
        <v>0.6</v>
      </c>
      <c r="O310" s="30">
        <v>1.4</v>
      </c>
      <c r="P310" s="30">
        <v>13.6</v>
      </c>
      <c r="Q310" s="30">
        <v>99</v>
      </c>
      <c r="U310" s="30">
        <v>188.46299999999999</v>
      </c>
      <c r="W310" s="30">
        <v>0.56499999999999995</v>
      </c>
      <c r="X310" s="30">
        <v>2.9</v>
      </c>
      <c r="Y310" s="30">
        <v>5.2</v>
      </c>
      <c r="AB310" s="30">
        <v>103.59</v>
      </c>
      <c r="AI310" s="30">
        <v>36.61</v>
      </c>
      <c r="AJ310" s="30">
        <v>1231.93</v>
      </c>
      <c r="BI310" s="27"/>
    </row>
    <row r="311" spans="1:61" s="22" customFormat="1" x14ac:dyDescent="0.2">
      <c r="A311" s="30">
        <v>27841</v>
      </c>
      <c r="B311" s="23">
        <f t="shared" si="21"/>
        <v>2014</v>
      </c>
      <c r="C311" s="23">
        <f t="shared" si="22"/>
        <v>2</v>
      </c>
      <c r="D311" s="24" t="s">
        <v>736</v>
      </c>
      <c r="E311" s="31">
        <v>41682</v>
      </c>
      <c r="F311" s="30">
        <v>6595470</v>
      </c>
      <c r="G311" s="30">
        <v>1622370</v>
      </c>
      <c r="H311" s="26" t="s">
        <v>834</v>
      </c>
      <c r="J311" s="22" t="str">
        <f t="shared" si="23"/>
        <v xml:space="preserve">Snuggan </v>
      </c>
      <c r="K311" s="26" t="s">
        <v>781</v>
      </c>
      <c r="L311" s="30">
        <v>1</v>
      </c>
      <c r="M311" s="30">
        <v>1</v>
      </c>
      <c r="O311" s="30">
        <v>1.9</v>
      </c>
      <c r="P311" s="30">
        <v>11.1</v>
      </c>
      <c r="Q311" s="30">
        <v>82</v>
      </c>
      <c r="BI311" s="27"/>
    </row>
    <row r="312" spans="1:61" s="22" customFormat="1" x14ac:dyDescent="0.2">
      <c r="A312" s="30">
        <v>27842</v>
      </c>
      <c r="B312" s="23">
        <f t="shared" si="21"/>
        <v>2014</v>
      </c>
      <c r="C312" s="23">
        <f t="shared" si="22"/>
        <v>2</v>
      </c>
      <c r="D312" s="24" t="s">
        <v>736</v>
      </c>
      <c r="E312" s="31">
        <v>41682</v>
      </c>
      <c r="F312" s="30">
        <v>6595470</v>
      </c>
      <c r="G312" s="30">
        <v>1622370</v>
      </c>
      <c r="H312" s="26" t="s">
        <v>834</v>
      </c>
      <c r="J312" s="22" t="str">
        <f t="shared" si="23"/>
        <v xml:space="preserve">Snuggan </v>
      </c>
      <c r="K312" s="26" t="s">
        <v>782</v>
      </c>
      <c r="L312" s="30">
        <v>2</v>
      </c>
      <c r="M312" s="30">
        <v>2</v>
      </c>
      <c r="O312" s="30">
        <v>3.1</v>
      </c>
      <c r="P312" s="30">
        <v>7.1</v>
      </c>
      <c r="Q312" s="30">
        <v>54</v>
      </c>
      <c r="BI312" s="27"/>
    </row>
    <row r="313" spans="1:61" s="22" customFormat="1" x14ac:dyDescent="0.2">
      <c r="A313" s="30">
        <v>27843</v>
      </c>
      <c r="B313" s="23">
        <f t="shared" si="21"/>
        <v>2014</v>
      </c>
      <c r="C313" s="23">
        <f t="shared" si="22"/>
        <v>2</v>
      </c>
      <c r="D313" s="24" t="s">
        <v>736</v>
      </c>
      <c r="E313" s="31">
        <v>41682</v>
      </c>
      <c r="F313" s="30">
        <v>6595470</v>
      </c>
      <c r="G313" s="30">
        <v>1622370</v>
      </c>
      <c r="H313" s="26" t="s">
        <v>834</v>
      </c>
      <c r="J313" s="22" t="str">
        <f t="shared" si="23"/>
        <v xml:space="preserve">Snuggan </v>
      </c>
      <c r="K313" s="22" t="s">
        <v>785</v>
      </c>
      <c r="L313" s="30">
        <v>2.7</v>
      </c>
      <c r="M313" s="30">
        <v>2.7</v>
      </c>
      <c r="O313" s="30">
        <v>3.7</v>
      </c>
      <c r="P313" s="30">
        <v>4.5999999999999996</v>
      </c>
      <c r="Q313" s="30">
        <v>36</v>
      </c>
      <c r="U313" s="30">
        <v>225.92599999999999</v>
      </c>
      <c r="W313" s="30">
        <v>0.627</v>
      </c>
      <c r="X313" s="30">
        <v>0.3</v>
      </c>
      <c r="Y313" s="30">
        <v>2.2999999999999998</v>
      </c>
      <c r="AB313" s="30">
        <v>68.06</v>
      </c>
      <c r="AI313" s="30">
        <v>30.78</v>
      </c>
      <c r="AJ313" s="30">
        <v>1217.3</v>
      </c>
      <c r="BI313" s="27"/>
    </row>
    <row r="314" spans="1:61" s="22" customFormat="1" x14ac:dyDescent="0.2">
      <c r="A314" s="30">
        <v>27844</v>
      </c>
      <c r="B314" s="23">
        <f t="shared" si="21"/>
        <v>2014</v>
      </c>
      <c r="C314" s="23">
        <f t="shared" si="22"/>
        <v>2</v>
      </c>
      <c r="D314" s="24" t="s">
        <v>736</v>
      </c>
      <c r="E314" s="31">
        <v>41682</v>
      </c>
      <c r="F314" s="30">
        <v>6597555</v>
      </c>
      <c r="G314" s="30">
        <v>1629125</v>
      </c>
      <c r="H314" s="26" t="s">
        <v>85</v>
      </c>
      <c r="J314" s="22" t="str">
        <f t="shared" si="23"/>
        <v xml:space="preserve">Gullsjön </v>
      </c>
      <c r="K314" s="22" t="s">
        <v>739</v>
      </c>
      <c r="L314" s="30">
        <v>0.5</v>
      </c>
      <c r="M314" s="30">
        <v>0.5</v>
      </c>
      <c r="N314" s="30">
        <v>2</v>
      </c>
      <c r="O314" s="30">
        <v>1.1000000000000001</v>
      </c>
      <c r="P314" s="30">
        <v>7.1</v>
      </c>
      <c r="Q314" s="30">
        <v>51</v>
      </c>
      <c r="U314" s="30">
        <v>92.940200000000004</v>
      </c>
      <c r="W314" s="30">
        <v>0.13600000000000001</v>
      </c>
      <c r="X314" s="30">
        <v>0</v>
      </c>
      <c r="Y314" s="30">
        <v>2.9</v>
      </c>
      <c r="AB314" s="30">
        <v>95.84</v>
      </c>
      <c r="AI314" s="30">
        <v>15.42</v>
      </c>
      <c r="AJ314" s="30">
        <v>720.69</v>
      </c>
      <c r="BI314" s="27"/>
    </row>
    <row r="315" spans="1:61" s="22" customFormat="1" x14ac:dyDescent="0.2">
      <c r="A315" s="30">
        <v>27845</v>
      </c>
      <c r="B315" s="23">
        <f t="shared" si="21"/>
        <v>2014</v>
      </c>
      <c r="C315" s="23">
        <f t="shared" si="22"/>
        <v>2</v>
      </c>
      <c r="D315" s="24" t="s">
        <v>736</v>
      </c>
      <c r="E315" s="31">
        <v>41682</v>
      </c>
      <c r="F315" s="30">
        <v>6597555</v>
      </c>
      <c r="G315" s="30">
        <v>1629125</v>
      </c>
      <c r="H315" s="26" t="s">
        <v>85</v>
      </c>
      <c r="J315" s="22" t="str">
        <f t="shared" si="23"/>
        <v xml:space="preserve">Gullsjön </v>
      </c>
      <c r="K315" s="26" t="s">
        <v>781</v>
      </c>
      <c r="L315" s="30">
        <v>1</v>
      </c>
      <c r="M315" s="30">
        <v>1</v>
      </c>
      <c r="O315" s="30">
        <v>1.7</v>
      </c>
      <c r="P315" s="30">
        <v>4.5999999999999996</v>
      </c>
      <c r="Q315" s="30">
        <v>33</v>
      </c>
      <c r="BI315" s="27"/>
    </row>
    <row r="316" spans="1:61" s="22" customFormat="1" x14ac:dyDescent="0.2">
      <c r="A316" s="30">
        <v>27846</v>
      </c>
      <c r="B316" s="23">
        <f t="shared" si="21"/>
        <v>2014</v>
      </c>
      <c r="C316" s="23">
        <f t="shared" si="22"/>
        <v>2</v>
      </c>
      <c r="D316" s="24" t="s">
        <v>736</v>
      </c>
      <c r="E316" s="31">
        <v>41682</v>
      </c>
      <c r="F316" s="30">
        <v>6597555</v>
      </c>
      <c r="G316" s="30">
        <v>1629125</v>
      </c>
      <c r="H316" s="26" t="s">
        <v>85</v>
      </c>
      <c r="J316" s="22" t="str">
        <f t="shared" si="23"/>
        <v xml:space="preserve">Gullsjön </v>
      </c>
      <c r="K316" s="22" t="s">
        <v>785</v>
      </c>
      <c r="L316" s="30">
        <v>2</v>
      </c>
      <c r="M316" s="30">
        <v>2</v>
      </c>
      <c r="O316" s="30">
        <v>2.5</v>
      </c>
      <c r="P316" s="30">
        <v>0.6</v>
      </c>
      <c r="Q316" s="30">
        <v>4</v>
      </c>
      <c r="U316" s="30">
        <v>81.706000000000003</v>
      </c>
      <c r="W316" s="30">
        <v>0.14799999999999999</v>
      </c>
      <c r="X316" s="30">
        <v>0.1</v>
      </c>
      <c r="Y316" s="30">
        <v>2.1</v>
      </c>
      <c r="AB316" s="30">
        <v>34.700000000000003</v>
      </c>
      <c r="AI316" s="30">
        <v>17.760000000000002</v>
      </c>
      <c r="AJ316" s="30">
        <v>750.95</v>
      </c>
      <c r="BI316" s="27"/>
    </row>
    <row r="317" spans="1:61" s="22" customFormat="1" x14ac:dyDescent="0.2">
      <c r="A317" s="30">
        <v>27850</v>
      </c>
      <c r="B317" s="23">
        <f t="shared" si="21"/>
        <v>2014</v>
      </c>
      <c r="C317" s="23">
        <f t="shared" si="22"/>
        <v>2</v>
      </c>
      <c r="D317" s="24" t="s">
        <v>736</v>
      </c>
      <c r="E317" s="31">
        <v>41682</v>
      </c>
      <c r="F317" s="30">
        <v>6594430</v>
      </c>
      <c r="G317" s="30">
        <v>1625370</v>
      </c>
      <c r="H317" s="26" t="s">
        <v>87</v>
      </c>
      <c r="J317" s="22" t="str">
        <f t="shared" si="23"/>
        <v xml:space="preserve">Mörtsjön </v>
      </c>
      <c r="K317" s="22" t="s">
        <v>739</v>
      </c>
      <c r="L317" s="30">
        <v>0.5</v>
      </c>
      <c r="M317" s="30">
        <v>0.5</v>
      </c>
      <c r="N317" s="30">
        <v>2.7</v>
      </c>
      <c r="O317" s="30">
        <v>1.7</v>
      </c>
      <c r="P317" s="30">
        <v>9.5</v>
      </c>
      <c r="Q317" s="30">
        <v>70</v>
      </c>
      <c r="U317" s="30">
        <v>25.003399999999999</v>
      </c>
      <c r="W317" s="30">
        <v>0.34200000000000003</v>
      </c>
      <c r="X317" s="30">
        <v>1.1200000000000001</v>
      </c>
      <c r="Y317" s="30">
        <v>5</v>
      </c>
      <c r="AB317" s="30">
        <v>354.62</v>
      </c>
      <c r="AI317" s="30">
        <v>19.829999999999998</v>
      </c>
      <c r="AJ317" s="30">
        <v>1210.26</v>
      </c>
      <c r="BI317" s="27"/>
    </row>
    <row r="318" spans="1:61" s="22" customFormat="1" x14ac:dyDescent="0.2">
      <c r="A318" s="30">
        <v>27851</v>
      </c>
      <c r="B318" s="23">
        <f t="shared" si="21"/>
        <v>2014</v>
      </c>
      <c r="C318" s="23">
        <f t="shared" si="22"/>
        <v>2</v>
      </c>
      <c r="D318" s="24" t="s">
        <v>736</v>
      </c>
      <c r="E318" s="31">
        <v>41682</v>
      </c>
      <c r="F318" s="30">
        <v>6594430</v>
      </c>
      <c r="G318" s="30">
        <v>1625370</v>
      </c>
      <c r="H318" s="26" t="s">
        <v>87</v>
      </c>
      <c r="J318" s="22" t="str">
        <f t="shared" si="23"/>
        <v xml:space="preserve">Mörtsjön </v>
      </c>
      <c r="K318" s="26" t="s">
        <v>781</v>
      </c>
      <c r="L318" s="30">
        <v>1</v>
      </c>
      <c r="M318" s="30">
        <v>1</v>
      </c>
      <c r="O318" s="30">
        <v>1.7</v>
      </c>
      <c r="P318" s="30">
        <v>9.4</v>
      </c>
      <c r="Q318" s="30">
        <v>69</v>
      </c>
      <c r="BI318" s="27"/>
    </row>
    <row r="319" spans="1:61" s="22" customFormat="1" x14ac:dyDescent="0.2">
      <c r="A319" s="30">
        <v>27852</v>
      </c>
      <c r="B319" s="23">
        <f t="shared" si="21"/>
        <v>2014</v>
      </c>
      <c r="C319" s="23">
        <f t="shared" si="22"/>
        <v>2</v>
      </c>
      <c r="D319" s="24" t="s">
        <v>736</v>
      </c>
      <c r="E319" s="31">
        <v>41682</v>
      </c>
      <c r="F319" s="30">
        <v>6594430</v>
      </c>
      <c r="G319" s="30">
        <v>1625370</v>
      </c>
      <c r="H319" s="26" t="s">
        <v>87</v>
      </c>
      <c r="J319" s="22" t="str">
        <f t="shared" si="23"/>
        <v xml:space="preserve">Mörtsjön </v>
      </c>
      <c r="K319" s="26" t="s">
        <v>782</v>
      </c>
      <c r="L319" s="30">
        <v>2</v>
      </c>
      <c r="M319" s="30">
        <v>2</v>
      </c>
      <c r="O319" s="30">
        <v>2.6</v>
      </c>
      <c r="P319" s="30">
        <v>7.1</v>
      </c>
      <c r="Q319" s="30">
        <v>53</v>
      </c>
      <c r="BI319" s="27"/>
    </row>
    <row r="320" spans="1:61" s="22" customFormat="1" x14ac:dyDescent="0.2">
      <c r="A320" s="30">
        <v>27853</v>
      </c>
      <c r="B320" s="23">
        <f t="shared" si="21"/>
        <v>2014</v>
      </c>
      <c r="C320" s="23">
        <f t="shared" si="22"/>
        <v>2</v>
      </c>
      <c r="D320" s="24" t="s">
        <v>736</v>
      </c>
      <c r="E320" s="31">
        <v>41682</v>
      </c>
      <c r="F320" s="30">
        <v>6594430</v>
      </c>
      <c r="G320" s="30">
        <v>1625370</v>
      </c>
      <c r="H320" s="26" t="s">
        <v>87</v>
      </c>
      <c r="J320" s="22" t="str">
        <f t="shared" si="23"/>
        <v xml:space="preserve">Mörtsjön </v>
      </c>
      <c r="K320" s="26" t="s">
        <v>783</v>
      </c>
      <c r="L320" s="30">
        <v>3</v>
      </c>
      <c r="M320" s="30">
        <v>3</v>
      </c>
      <c r="O320" s="30">
        <v>3.3</v>
      </c>
      <c r="P320" s="30">
        <v>6.4</v>
      </c>
      <c r="Q320" s="30">
        <v>47</v>
      </c>
      <c r="BI320" s="27"/>
    </row>
    <row r="321" spans="1:61" s="22" customFormat="1" x14ac:dyDescent="0.2">
      <c r="A321" s="30">
        <v>27854</v>
      </c>
      <c r="B321" s="23">
        <f t="shared" si="21"/>
        <v>2014</v>
      </c>
      <c r="C321" s="23">
        <f t="shared" si="22"/>
        <v>2</v>
      </c>
      <c r="D321" s="24" t="s">
        <v>736</v>
      </c>
      <c r="E321" s="31">
        <v>41682</v>
      </c>
      <c r="F321" s="30">
        <v>6594430</v>
      </c>
      <c r="G321" s="30">
        <v>1625370</v>
      </c>
      <c r="H321" s="26" t="s">
        <v>87</v>
      </c>
      <c r="J321" s="22" t="str">
        <f t="shared" si="23"/>
        <v xml:space="preserve">Mörtsjön </v>
      </c>
      <c r="K321" s="22" t="s">
        <v>785</v>
      </c>
      <c r="L321" s="30">
        <v>3.6</v>
      </c>
      <c r="M321" s="30">
        <v>3.6</v>
      </c>
      <c r="O321" s="30">
        <v>3.6</v>
      </c>
      <c r="P321" s="30">
        <v>5.6</v>
      </c>
      <c r="Q321" s="30">
        <v>43</v>
      </c>
      <c r="U321" s="30">
        <v>59.586300000000001</v>
      </c>
      <c r="W321" s="30">
        <v>0.16500000000000001</v>
      </c>
      <c r="X321" s="30">
        <v>5.55</v>
      </c>
      <c r="Y321" s="30">
        <v>6.5</v>
      </c>
      <c r="AB321" s="30">
        <v>590.66999999999996</v>
      </c>
      <c r="AI321" s="30">
        <v>18.38</v>
      </c>
      <c r="AJ321" s="30">
        <v>1230.17</v>
      </c>
      <c r="BI321" s="27"/>
    </row>
    <row r="322" spans="1:61" s="22" customFormat="1" x14ac:dyDescent="0.2">
      <c r="B322" s="23">
        <f t="shared" ref="B322:B385" si="25">YEAR(E322)</f>
        <v>2014</v>
      </c>
      <c r="C322" s="23">
        <f t="shared" ref="C322:C385" si="26">MONTH(E322)</f>
        <v>2</v>
      </c>
      <c r="D322" s="24" t="s">
        <v>736</v>
      </c>
      <c r="E322" s="25" t="s">
        <v>849</v>
      </c>
      <c r="F322" s="22">
        <v>6606238</v>
      </c>
      <c r="G322" s="22">
        <v>661152</v>
      </c>
      <c r="H322" s="26" t="s">
        <v>738</v>
      </c>
      <c r="J322" s="22" t="str">
        <f t="shared" si="23"/>
        <v xml:space="preserve">Oxundaån </v>
      </c>
      <c r="K322" s="22" t="s">
        <v>739</v>
      </c>
      <c r="L322" s="22">
        <v>0.5</v>
      </c>
      <c r="M322" s="22">
        <v>0.5</v>
      </c>
      <c r="O322" s="22">
        <v>0.8</v>
      </c>
      <c r="R322" s="22">
        <v>51</v>
      </c>
      <c r="T322" s="22">
        <v>2.5379999999999998</v>
      </c>
      <c r="U322" s="22">
        <v>26</v>
      </c>
      <c r="V322" s="22">
        <f t="shared" ref="V322" si="27">U322 * (1/((10^((0.0901821 + (2729.92 /(273.15 + O322)))-AC322)+1)))</f>
        <v>8.6758000808267441E-2</v>
      </c>
      <c r="W322" s="22">
        <v>4.4999999999999998E-2</v>
      </c>
      <c r="X322" s="22">
        <v>35</v>
      </c>
      <c r="Y322" s="22">
        <v>4.9000000000000004</v>
      </c>
      <c r="AB322" s="22">
        <v>892</v>
      </c>
      <c r="AC322" s="22">
        <v>7.58</v>
      </c>
      <c r="AG322" s="22">
        <v>9.8000000000000007</v>
      </c>
      <c r="AI322" s="22">
        <v>47.3</v>
      </c>
      <c r="AJ322" s="22">
        <v>1400</v>
      </c>
      <c r="AK322" s="22">
        <v>51.2</v>
      </c>
      <c r="AM322" s="22">
        <v>5.4349000000000007</v>
      </c>
      <c r="AN322" s="22">
        <v>9.2806999999999995</v>
      </c>
      <c r="AO322" s="22">
        <v>42.291850000000004</v>
      </c>
      <c r="AP322" s="22">
        <v>27.986800000000002</v>
      </c>
      <c r="AQ322" s="22">
        <v>58.813199999999995</v>
      </c>
      <c r="AR322" s="22">
        <v>3.9</v>
      </c>
      <c r="BI322" s="27"/>
    </row>
    <row r="323" spans="1:61" s="22" customFormat="1" x14ac:dyDescent="0.2">
      <c r="A323" s="30">
        <v>27869</v>
      </c>
      <c r="B323" s="23">
        <f t="shared" si="25"/>
        <v>2014</v>
      </c>
      <c r="C323" s="23">
        <f t="shared" si="26"/>
        <v>2</v>
      </c>
      <c r="D323" s="24" t="s">
        <v>736</v>
      </c>
      <c r="E323" s="31">
        <v>41683</v>
      </c>
      <c r="F323" s="30">
        <v>6593820</v>
      </c>
      <c r="G323" s="30">
        <v>1624215</v>
      </c>
      <c r="H323" s="26" t="s">
        <v>92</v>
      </c>
      <c r="J323" s="22" t="str">
        <f t="shared" ref="J323:J386" si="28">CONCATENATE(H323," ",I323)</f>
        <v xml:space="preserve">Rösjön </v>
      </c>
      <c r="K323" s="22" t="s">
        <v>739</v>
      </c>
      <c r="L323" s="30">
        <v>0.5</v>
      </c>
      <c r="M323" s="30">
        <v>0.5</v>
      </c>
      <c r="N323" s="30">
        <v>4.5</v>
      </c>
      <c r="O323" s="30">
        <v>1.4</v>
      </c>
      <c r="P323" s="30">
        <v>12.8</v>
      </c>
      <c r="Q323" s="30">
        <v>92</v>
      </c>
      <c r="U323" s="30">
        <v>4.0867000000000004</v>
      </c>
      <c r="W323" s="30">
        <v>4.1000000000000002E-2</v>
      </c>
      <c r="X323" s="30">
        <v>0</v>
      </c>
      <c r="Y323" s="30">
        <v>1.32</v>
      </c>
      <c r="AB323" s="30">
        <v>188.66</v>
      </c>
      <c r="AI323" s="30">
        <v>11.95</v>
      </c>
      <c r="AJ323" s="30">
        <v>635.39</v>
      </c>
      <c r="BI323" s="27"/>
    </row>
    <row r="324" spans="1:61" s="22" customFormat="1" x14ac:dyDescent="0.2">
      <c r="A324" s="30">
        <v>27870</v>
      </c>
      <c r="B324" s="23">
        <f t="shared" si="25"/>
        <v>2014</v>
      </c>
      <c r="C324" s="23">
        <f t="shared" si="26"/>
        <v>2</v>
      </c>
      <c r="D324" s="24" t="s">
        <v>736</v>
      </c>
      <c r="E324" s="31">
        <v>41683</v>
      </c>
      <c r="F324" s="30">
        <v>6593820</v>
      </c>
      <c r="G324" s="30">
        <v>1624215</v>
      </c>
      <c r="H324" s="26" t="s">
        <v>92</v>
      </c>
      <c r="J324" s="22" t="str">
        <f t="shared" si="28"/>
        <v xml:space="preserve">Rösjön </v>
      </c>
      <c r="K324" s="26" t="s">
        <v>781</v>
      </c>
      <c r="L324" s="30">
        <v>1</v>
      </c>
      <c r="M324" s="30">
        <v>1</v>
      </c>
      <c r="O324" s="30">
        <v>1.6</v>
      </c>
      <c r="P324" s="30">
        <v>12.4</v>
      </c>
      <c r="Q324" s="30">
        <v>90</v>
      </c>
      <c r="BI324" s="27"/>
    </row>
    <row r="325" spans="1:61" s="22" customFormat="1" x14ac:dyDescent="0.2">
      <c r="A325" s="30">
        <v>27871</v>
      </c>
      <c r="B325" s="23">
        <f t="shared" si="25"/>
        <v>2014</v>
      </c>
      <c r="C325" s="23">
        <f t="shared" si="26"/>
        <v>2</v>
      </c>
      <c r="D325" s="24" t="s">
        <v>736</v>
      </c>
      <c r="E325" s="31">
        <v>41683</v>
      </c>
      <c r="F325" s="30">
        <v>6593820</v>
      </c>
      <c r="G325" s="30">
        <v>1624215</v>
      </c>
      <c r="H325" s="26" t="s">
        <v>92</v>
      </c>
      <c r="J325" s="22" t="str">
        <f t="shared" si="28"/>
        <v xml:space="preserve">Rösjön </v>
      </c>
      <c r="K325" s="26" t="s">
        <v>782</v>
      </c>
      <c r="L325" s="30">
        <v>2</v>
      </c>
      <c r="M325" s="30">
        <v>2</v>
      </c>
      <c r="O325" s="30">
        <v>1.6</v>
      </c>
      <c r="P325" s="30">
        <v>12.3</v>
      </c>
      <c r="Q325" s="30">
        <v>89</v>
      </c>
      <c r="BI325" s="27"/>
    </row>
    <row r="326" spans="1:61" s="22" customFormat="1" x14ac:dyDescent="0.2">
      <c r="A326" s="30">
        <v>27872</v>
      </c>
      <c r="B326" s="23">
        <f t="shared" si="25"/>
        <v>2014</v>
      </c>
      <c r="C326" s="23">
        <f t="shared" si="26"/>
        <v>2</v>
      </c>
      <c r="D326" s="24" t="s">
        <v>736</v>
      </c>
      <c r="E326" s="31">
        <v>41683</v>
      </c>
      <c r="F326" s="30">
        <v>6593820</v>
      </c>
      <c r="G326" s="30">
        <v>1624215</v>
      </c>
      <c r="H326" s="26" t="s">
        <v>92</v>
      </c>
      <c r="J326" s="22" t="str">
        <f t="shared" si="28"/>
        <v xml:space="preserve">Rösjön </v>
      </c>
      <c r="K326" s="26" t="s">
        <v>783</v>
      </c>
      <c r="L326" s="30">
        <v>3</v>
      </c>
      <c r="M326" s="30">
        <v>3</v>
      </c>
      <c r="O326" s="30">
        <v>1.7</v>
      </c>
      <c r="P326" s="30">
        <v>11.9</v>
      </c>
      <c r="Q326" s="30">
        <v>87</v>
      </c>
      <c r="BI326" s="27"/>
    </row>
    <row r="327" spans="1:61" s="22" customFormat="1" x14ac:dyDescent="0.2">
      <c r="A327" s="30">
        <v>27873</v>
      </c>
      <c r="B327" s="23">
        <f t="shared" si="25"/>
        <v>2014</v>
      </c>
      <c r="C327" s="23">
        <f t="shared" si="26"/>
        <v>2</v>
      </c>
      <c r="D327" s="24" t="s">
        <v>736</v>
      </c>
      <c r="E327" s="31">
        <v>41683</v>
      </c>
      <c r="F327" s="30">
        <v>6593820</v>
      </c>
      <c r="G327" s="30">
        <v>1624215</v>
      </c>
      <c r="H327" s="26" t="s">
        <v>92</v>
      </c>
      <c r="J327" s="22" t="str">
        <f t="shared" si="28"/>
        <v xml:space="preserve">Rösjön </v>
      </c>
      <c r="K327" s="26" t="s">
        <v>784</v>
      </c>
      <c r="L327" s="30">
        <v>4</v>
      </c>
      <c r="M327" s="30">
        <v>4</v>
      </c>
      <c r="O327" s="30">
        <v>2.1</v>
      </c>
      <c r="P327" s="30">
        <v>10.7</v>
      </c>
      <c r="Q327" s="30">
        <v>79</v>
      </c>
      <c r="BI327" s="27"/>
    </row>
    <row r="328" spans="1:61" s="22" customFormat="1" x14ac:dyDescent="0.2">
      <c r="A328" s="30">
        <v>27874</v>
      </c>
      <c r="B328" s="23">
        <f t="shared" si="25"/>
        <v>2014</v>
      </c>
      <c r="C328" s="23">
        <f t="shared" si="26"/>
        <v>2</v>
      </c>
      <c r="D328" s="24" t="s">
        <v>736</v>
      </c>
      <c r="E328" s="31">
        <v>41683</v>
      </c>
      <c r="F328" s="30">
        <v>6593820</v>
      </c>
      <c r="G328" s="30">
        <v>1624215</v>
      </c>
      <c r="H328" s="26" t="s">
        <v>92</v>
      </c>
      <c r="J328" s="22" t="str">
        <f t="shared" si="28"/>
        <v xml:space="preserve">Rösjön </v>
      </c>
      <c r="K328" s="26" t="s">
        <v>841</v>
      </c>
      <c r="L328" s="30">
        <v>5</v>
      </c>
      <c r="M328" s="30">
        <v>5</v>
      </c>
      <c r="O328" s="30">
        <v>2.8</v>
      </c>
      <c r="P328" s="30">
        <v>6.1</v>
      </c>
      <c r="Q328" s="30">
        <v>46</v>
      </c>
      <c r="BI328" s="27"/>
    </row>
    <row r="329" spans="1:61" s="22" customFormat="1" x14ac:dyDescent="0.2">
      <c r="A329" s="30">
        <v>27875</v>
      </c>
      <c r="B329" s="23">
        <f t="shared" si="25"/>
        <v>2014</v>
      </c>
      <c r="C329" s="23">
        <f t="shared" si="26"/>
        <v>2</v>
      </c>
      <c r="D329" s="24" t="s">
        <v>736</v>
      </c>
      <c r="E329" s="31">
        <v>41683</v>
      </c>
      <c r="F329" s="30">
        <v>6593820</v>
      </c>
      <c r="G329" s="30">
        <v>1624215</v>
      </c>
      <c r="H329" s="26" t="s">
        <v>92</v>
      </c>
      <c r="J329" s="22" t="str">
        <f t="shared" si="28"/>
        <v xml:space="preserve">Rösjön </v>
      </c>
      <c r="K329" s="26" t="s">
        <v>842</v>
      </c>
      <c r="L329" s="30">
        <v>6</v>
      </c>
      <c r="M329" s="30">
        <v>6</v>
      </c>
      <c r="O329" s="30">
        <v>3.5</v>
      </c>
      <c r="P329" s="30">
        <v>2.8</v>
      </c>
      <c r="Q329" s="30">
        <v>22</v>
      </c>
      <c r="BI329" s="27"/>
    </row>
    <row r="330" spans="1:61" s="22" customFormat="1" x14ac:dyDescent="0.2">
      <c r="A330" s="30">
        <v>27876</v>
      </c>
      <c r="B330" s="23">
        <f t="shared" si="25"/>
        <v>2014</v>
      </c>
      <c r="C330" s="23">
        <f t="shared" si="26"/>
        <v>2</v>
      </c>
      <c r="D330" s="24" t="s">
        <v>736</v>
      </c>
      <c r="E330" s="31">
        <v>41683</v>
      </c>
      <c r="F330" s="30">
        <v>6593820</v>
      </c>
      <c r="G330" s="30">
        <v>1624215</v>
      </c>
      <c r="H330" s="26" t="s">
        <v>92</v>
      </c>
      <c r="J330" s="22" t="str">
        <f t="shared" si="28"/>
        <v xml:space="preserve">Rösjön </v>
      </c>
      <c r="K330" s="22" t="s">
        <v>785</v>
      </c>
      <c r="L330" s="30">
        <v>6.6</v>
      </c>
      <c r="M330" s="30">
        <v>6.6</v>
      </c>
      <c r="O330" s="30">
        <v>3.8</v>
      </c>
      <c r="P330" s="30">
        <v>1.7</v>
      </c>
      <c r="Q330" s="30">
        <v>13</v>
      </c>
      <c r="U330" s="30">
        <v>41.085900000000002</v>
      </c>
      <c r="W330" s="30">
        <v>4.5999999999999999E-2</v>
      </c>
      <c r="X330" s="30">
        <v>3.07</v>
      </c>
      <c r="Y330" s="30">
        <v>1.65</v>
      </c>
      <c r="AB330" s="30">
        <v>208.8</v>
      </c>
      <c r="AI330" s="30">
        <v>15.62</v>
      </c>
      <c r="AJ330" s="30">
        <v>695.24</v>
      </c>
      <c r="BI330" s="27"/>
    </row>
    <row r="331" spans="1:61" s="22" customFormat="1" x14ac:dyDescent="0.2">
      <c r="A331" s="30">
        <v>27877</v>
      </c>
      <c r="B331" s="23">
        <f t="shared" si="25"/>
        <v>2014</v>
      </c>
      <c r="C331" s="23">
        <f t="shared" si="26"/>
        <v>2</v>
      </c>
      <c r="D331" s="24" t="s">
        <v>736</v>
      </c>
      <c r="E331" s="31">
        <v>41683</v>
      </c>
      <c r="F331" s="30">
        <v>6606035</v>
      </c>
      <c r="G331" s="30">
        <v>1615620</v>
      </c>
      <c r="H331" s="26" t="s">
        <v>90</v>
      </c>
      <c r="J331" s="22" t="str">
        <f t="shared" si="28"/>
        <v xml:space="preserve">Oxundasjön </v>
      </c>
      <c r="K331" s="22" t="s">
        <v>739</v>
      </c>
      <c r="L331" s="30">
        <v>0.5</v>
      </c>
      <c r="M331" s="30">
        <v>0.5</v>
      </c>
      <c r="N331" s="30">
        <v>2.7</v>
      </c>
      <c r="O331" s="30">
        <v>0.9</v>
      </c>
      <c r="P331" s="30">
        <v>12.4</v>
      </c>
      <c r="Q331" s="30">
        <v>88</v>
      </c>
      <c r="U331" s="30">
        <v>7.7145000000000001</v>
      </c>
      <c r="W331" s="30">
        <v>6.0999999999999999E-2</v>
      </c>
      <c r="X331" s="30">
        <v>33.380000000000003</v>
      </c>
      <c r="Y331" s="30">
        <v>4.0999999999999996</v>
      </c>
      <c r="AB331" s="30">
        <v>656.7</v>
      </c>
      <c r="AI331" s="30">
        <v>51.15</v>
      </c>
      <c r="AJ331" s="30">
        <v>1341.99</v>
      </c>
      <c r="BI331" s="27"/>
    </row>
    <row r="332" spans="1:61" s="22" customFormat="1" x14ac:dyDescent="0.2">
      <c r="A332" s="30">
        <v>27878</v>
      </c>
      <c r="B332" s="23">
        <f t="shared" si="25"/>
        <v>2014</v>
      </c>
      <c r="C332" s="23">
        <f t="shared" si="26"/>
        <v>2</v>
      </c>
      <c r="D332" s="24" t="s">
        <v>736</v>
      </c>
      <c r="E332" s="31">
        <v>41683</v>
      </c>
      <c r="F332" s="30">
        <v>6606035</v>
      </c>
      <c r="G332" s="30">
        <v>1615620</v>
      </c>
      <c r="H332" s="26" t="s">
        <v>90</v>
      </c>
      <c r="J332" s="22" t="str">
        <f t="shared" si="28"/>
        <v xml:space="preserve">Oxundasjön </v>
      </c>
      <c r="K332" s="26" t="s">
        <v>781</v>
      </c>
      <c r="L332" s="30">
        <v>1</v>
      </c>
      <c r="M332" s="30">
        <v>1</v>
      </c>
      <c r="O332" s="30">
        <v>1</v>
      </c>
      <c r="P332" s="30">
        <v>12.3</v>
      </c>
      <c r="Q332" s="30">
        <v>88</v>
      </c>
      <c r="BI332" s="27"/>
    </row>
    <row r="333" spans="1:61" s="22" customFormat="1" x14ac:dyDescent="0.2">
      <c r="A333" s="30">
        <v>27879</v>
      </c>
      <c r="B333" s="23">
        <f t="shared" si="25"/>
        <v>2014</v>
      </c>
      <c r="C333" s="23">
        <f t="shared" si="26"/>
        <v>2</v>
      </c>
      <c r="D333" s="24" t="s">
        <v>736</v>
      </c>
      <c r="E333" s="31">
        <v>41683</v>
      </c>
      <c r="F333" s="30">
        <v>6606035</v>
      </c>
      <c r="G333" s="30">
        <v>1615620</v>
      </c>
      <c r="H333" s="26" t="s">
        <v>90</v>
      </c>
      <c r="J333" s="22" t="str">
        <f t="shared" si="28"/>
        <v xml:space="preserve">Oxundasjön </v>
      </c>
      <c r="K333" s="26" t="s">
        <v>782</v>
      </c>
      <c r="L333" s="30">
        <v>2</v>
      </c>
      <c r="M333" s="30">
        <v>2</v>
      </c>
      <c r="O333" s="30">
        <v>1</v>
      </c>
      <c r="P333" s="30">
        <v>11.4</v>
      </c>
      <c r="Q333" s="30">
        <v>81</v>
      </c>
      <c r="BI333" s="27"/>
    </row>
    <row r="334" spans="1:61" s="22" customFormat="1" x14ac:dyDescent="0.2">
      <c r="A334" s="30">
        <v>27880</v>
      </c>
      <c r="B334" s="23">
        <f t="shared" si="25"/>
        <v>2014</v>
      </c>
      <c r="C334" s="23">
        <f t="shared" si="26"/>
        <v>2</v>
      </c>
      <c r="D334" s="24" t="s">
        <v>736</v>
      </c>
      <c r="E334" s="31">
        <v>41683</v>
      </c>
      <c r="F334" s="30">
        <v>6606035</v>
      </c>
      <c r="G334" s="30">
        <v>1615620</v>
      </c>
      <c r="H334" s="26" t="s">
        <v>90</v>
      </c>
      <c r="J334" s="22" t="str">
        <f t="shared" si="28"/>
        <v xml:space="preserve">Oxundasjön </v>
      </c>
      <c r="K334" s="26" t="s">
        <v>783</v>
      </c>
      <c r="L334" s="30">
        <v>3</v>
      </c>
      <c r="M334" s="30">
        <v>3</v>
      </c>
      <c r="O334" s="30">
        <v>1.2</v>
      </c>
      <c r="P334" s="30">
        <v>11.2</v>
      </c>
      <c r="Q334" s="30">
        <v>81</v>
      </c>
      <c r="BI334" s="27"/>
    </row>
    <row r="335" spans="1:61" s="22" customFormat="1" x14ac:dyDescent="0.2">
      <c r="A335" s="30">
        <v>27881</v>
      </c>
      <c r="B335" s="23">
        <f t="shared" si="25"/>
        <v>2014</v>
      </c>
      <c r="C335" s="23">
        <f t="shared" si="26"/>
        <v>2</v>
      </c>
      <c r="D335" s="24" t="s">
        <v>736</v>
      </c>
      <c r="E335" s="31">
        <v>41683</v>
      </c>
      <c r="F335" s="30">
        <v>6606035</v>
      </c>
      <c r="G335" s="30">
        <v>1615620</v>
      </c>
      <c r="H335" s="26" t="s">
        <v>90</v>
      </c>
      <c r="J335" s="22" t="str">
        <f t="shared" si="28"/>
        <v xml:space="preserve">Oxundasjön </v>
      </c>
      <c r="K335" s="26" t="s">
        <v>784</v>
      </c>
      <c r="L335" s="30">
        <v>4</v>
      </c>
      <c r="M335" s="30">
        <v>4</v>
      </c>
      <c r="O335" s="30">
        <v>1.8</v>
      </c>
      <c r="P335" s="30">
        <v>9.8000000000000007</v>
      </c>
      <c r="Q335" s="30">
        <v>72</v>
      </c>
      <c r="BI335" s="27"/>
    </row>
    <row r="336" spans="1:61" s="22" customFormat="1" x14ac:dyDescent="0.2">
      <c r="A336" s="30">
        <v>27882</v>
      </c>
      <c r="B336" s="23">
        <f t="shared" si="25"/>
        <v>2014</v>
      </c>
      <c r="C336" s="23">
        <f t="shared" si="26"/>
        <v>2</v>
      </c>
      <c r="D336" s="24" t="s">
        <v>736</v>
      </c>
      <c r="E336" s="31">
        <v>41683</v>
      </c>
      <c r="F336" s="30">
        <v>6606035</v>
      </c>
      <c r="G336" s="30">
        <v>1615620</v>
      </c>
      <c r="H336" s="26" t="s">
        <v>90</v>
      </c>
      <c r="J336" s="22" t="str">
        <f t="shared" si="28"/>
        <v xml:space="preserve">Oxundasjön </v>
      </c>
      <c r="K336" s="26" t="s">
        <v>841</v>
      </c>
      <c r="L336" s="30">
        <v>5</v>
      </c>
      <c r="M336" s="30">
        <v>5</v>
      </c>
      <c r="O336" s="30">
        <v>2.6</v>
      </c>
      <c r="P336" s="30">
        <v>6.6</v>
      </c>
      <c r="Q336" s="30">
        <v>49</v>
      </c>
      <c r="BI336" s="27"/>
    </row>
    <row r="337" spans="1:61" s="22" customFormat="1" x14ac:dyDescent="0.2">
      <c r="A337" s="30">
        <v>27883</v>
      </c>
      <c r="B337" s="23">
        <f t="shared" si="25"/>
        <v>2014</v>
      </c>
      <c r="C337" s="23">
        <f t="shared" si="26"/>
        <v>2</v>
      </c>
      <c r="D337" s="24" t="s">
        <v>736</v>
      </c>
      <c r="E337" s="31">
        <v>41683</v>
      </c>
      <c r="F337" s="30">
        <v>6606035</v>
      </c>
      <c r="G337" s="30">
        <v>1615620</v>
      </c>
      <c r="H337" s="26" t="s">
        <v>90</v>
      </c>
      <c r="J337" s="22" t="str">
        <f t="shared" si="28"/>
        <v xml:space="preserve">Oxundasjön </v>
      </c>
      <c r="K337" s="22" t="s">
        <v>785</v>
      </c>
      <c r="L337" s="30">
        <v>5.9</v>
      </c>
      <c r="M337" s="30">
        <v>5.9</v>
      </c>
      <c r="O337" s="30">
        <v>3.2</v>
      </c>
      <c r="P337" s="30">
        <v>3.6</v>
      </c>
      <c r="Q337" s="30">
        <v>27</v>
      </c>
      <c r="U337" s="30">
        <v>20.238700000000001</v>
      </c>
      <c r="W337" s="30">
        <v>0.06</v>
      </c>
      <c r="X337" s="30">
        <v>33.520000000000003</v>
      </c>
      <c r="Y337" s="30">
        <v>4.2</v>
      </c>
      <c r="AB337" s="30">
        <v>702.2</v>
      </c>
      <c r="AI337" s="30">
        <v>50.44</v>
      </c>
      <c r="AJ337" s="30">
        <v>1363.41</v>
      </c>
      <c r="BI337" s="27"/>
    </row>
    <row r="338" spans="1:61" s="22" customFormat="1" x14ac:dyDescent="0.2">
      <c r="A338" s="30">
        <v>27884</v>
      </c>
      <c r="B338" s="23">
        <f t="shared" si="25"/>
        <v>2014</v>
      </c>
      <c r="C338" s="23">
        <f t="shared" si="26"/>
        <v>2</v>
      </c>
      <c r="D338" s="24" t="s">
        <v>736</v>
      </c>
      <c r="E338" s="31">
        <v>41683</v>
      </c>
      <c r="F338" s="30">
        <v>6594980</v>
      </c>
      <c r="G338" s="30">
        <v>1622960</v>
      </c>
      <c r="H338" s="26" t="s">
        <v>95</v>
      </c>
      <c r="J338" s="22" t="str">
        <f t="shared" si="28"/>
        <v xml:space="preserve">Väsjön </v>
      </c>
      <c r="K338" s="22" t="s">
        <v>739</v>
      </c>
      <c r="L338" s="30">
        <v>0.5</v>
      </c>
      <c r="M338" s="30">
        <v>0.5</v>
      </c>
      <c r="N338" s="30">
        <v>2.5</v>
      </c>
      <c r="O338" s="30">
        <v>1.5</v>
      </c>
      <c r="P338" s="30">
        <v>9.9</v>
      </c>
      <c r="Q338" s="30">
        <v>71</v>
      </c>
      <c r="U338" s="30">
        <v>45.671700000000001</v>
      </c>
      <c r="W338" s="30">
        <v>0.27400000000000002</v>
      </c>
      <c r="X338" s="30">
        <v>1.88</v>
      </c>
      <c r="Y338" s="30">
        <v>7.2</v>
      </c>
      <c r="AB338" s="30">
        <v>154.99</v>
      </c>
      <c r="AI338" s="30">
        <v>22.72</v>
      </c>
      <c r="AJ338" s="30">
        <v>843</v>
      </c>
      <c r="BI338" s="27"/>
    </row>
    <row r="339" spans="1:61" s="22" customFormat="1" x14ac:dyDescent="0.2">
      <c r="A339" s="30">
        <v>27885</v>
      </c>
      <c r="B339" s="23">
        <f t="shared" si="25"/>
        <v>2014</v>
      </c>
      <c r="C339" s="23">
        <f t="shared" si="26"/>
        <v>2</v>
      </c>
      <c r="D339" s="24" t="s">
        <v>736</v>
      </c>
      <c r="E339" s="31">
        <v>41683</v>
      </c>
      <c r="F339" s="30">
        <v>6594980</v>
      </c>
      <c r="G339" s="30">
        <v>1622960</v>
      </c>
      <c r="H339" s="26" t="s">
        <v>95</v>
      </c>
      <c r="J339" s="22" t="str">
        <f t="shared" si="28"/>
        <v xml:space="preserve">Väsjön </v>
      </c>
      <c r="K339" s="26" t="s">
        <v>781</v>
      </c>
      <c r="L339" s="30">
        <v>1</v>
      </c>
      <c r="M339" s="30">
        <v>1</v>
      </c>
      <c r="O339" s="30">
        <v>1.5</v>
      </c>
      <c r="P339" s="30">
        <v>9.6999999999999993</v>
      </c>
      <c r="Q339" s="30">
        <v>71</v>
      </c>
      <c r="BI339" s="27"/>
    </row>
    <row r="340" spans="1:61" s="22" customFormat="1" x14ac:dyDescent="0.2">
      <c r="A340" s="30">
        <v>27886</v>
      </c>
      <c r="B340" s="23">
        <f t="shared" si="25"/>
        <v>2014</v>
      </c>
      <c r="C340" s="23">
        <f t="shared" si="26"/>
        <v>2</v>
      </c>
      <c r="D340" s="24" t="s">
        <v>736</v>
      </c>
      <c r="E340" s="31">
        <v>41683</v>
      </c>
      <c r="F340" s="30">
        <v>6594980</v>
      </c>
      <c r="G340" s="30">
        <v>1622960</v>
      </c>
      <c r="H340" s="26" t="s">
        <v>95</v>
      </c>
      <c r="J340" s="22" t="str">
        <f t="shared" si="28"/>
        <v xml:space="preserve">Väsjön </v>
      </c>
      <c r="K340" s="26" t="s">
        <v>782</v>
      </c>
      <c r="L340" s="30">
        <v>2</v>
      </c>
      <c r="M340" s="30">
        <v>2</v>
      </c>
      <c r="O340" s="30">
        <v>2.2999999999999998</v>
      </c>
      <c r="P340" s="30">
        <v>4</v>
      </c>
      <c r="Q340" s="30">
        <v>30</v>
      </c>
      <c r="BI340" s="27"/>
    </row>
    <row r="341" spans="1:61" s="22" customFormat="1" x14ac:dyDescent="0.2">
      <c r="A341" s="30">
        <v>27887</v>
      </c>
      <c r="B341" s="23">
        <f t="shared" si="25"/>
        <v>2014</v>
      </c>
      <c r="C341" s="23">
        <f t="shared" si="26"/>
        <v>2</v>
      </c>
      <c r="D341" s="24" t="s">
        <v>736</v>
      </c>
      <c r="E341" s="31">
        <v>41683</v>
      </c>
      <c r="F341" s="30">
        <v>6594980</v>
      </c>
      <c r="G341" s="30">
        <v>1622960</v>
      </c>
      <c r="H341" s="26" t="s">
        <v>95</v>
      </c>
      <c r="J341" s="22" t="str">
        <f t="shared" si="28"/>
        <v xml:space="preserve">Väsjön </v>
      </c>
      <c r="K341" s="22" t="s">
        <v>785</v>
      </c>
      <c r="L341" s="30">
        <v>2.5</v>
      </c>
      <c r="M341" s="30">
        <v>2.5</v>
      </c>
      <c r="O341" s="30">
        <v>3</v>
      </c>
      <c r="P341" s="30">
        <v>0.9</v>
      </c>
      <c r="Q341" s="30">
        <v>7</v>
      </c>
      <c r="U341" s="30">
        <v>85.801299999999998</v>
      </c>
      <c r="W341" s="30">
        <v>0.16400000000000001</v>
      </c>
      <c r="X341" s="30">
        <v>1.41</v>
      </c>
      <c r="Y341" s="30">
        <v>3.7</v>
      </c>
      <c r="AB341" s="30">
        <v>86.05</v>
      </c>
      <c r="AI341" s="30">
        <v>16.54</v>
      </c>
      <c r="AJ341" s="30">
        <v>746.29</v>
      </c>
      <c r="BI341" s="27"/>
    </row>
    <row r="342" spans="1:61" s="22" customFormat="1" x14ac:dyDescent="0.2">
      <c r="A342" s="30">
        <v>28031</v>
      </c>
      <c r="B342" s="23">
        <f t="shared" si="25"/>
        <v>2014</v>
      </c>
      <c r="C342" s="23">
        <f t="shared" si="26"/>
        <v>2</v>
      </c>
      <c r="D342" s="24" t="s">
        <v>736</v>
      </c>
      <c r="E342" s="31">
        <v>41688</v>
      </c>
      <c r="F342" s="30">
        <v>6599245</v>
      </c>
      <c r="G342" s="30">
        <v>1622345</v>
      </c>
      <c r="H342" s="26" t="s">
        <v>833</v>
      </c>
      <c r="I342" s="22">
        <v>1</v>
      </c>
      <c r="J342" s="22" t="str">
        <f t="shared" si="28"/>
        <v>Norrviken 1</v>
      </c>
      <c r="K342" s="22" t="s">
        <v>739</v>
      </c>
      <c r="L342" s="30">
        <v>0.5</v>
      </c>
      <c r="M342" s="30">
        <v>0.5</v>
      </c>
      <c r="N342" s="30">
        <v>1.3</v>
      </c>
      <c r="O342" s="30">
        <v>1.5</v>
      </c>
      <c r="P342" s="30">
        <v>11.9</v>
      </c>
      <c r="Q342" s="30">
        <v>85</v>
      </c>
      <c r="U342" s="30">
        <v>164.40700000000001</v>
      </c>
      <c r="W342" s="30">
        <v>0.10299999999999999</v>
      </c>
      <c r="X342" s="30">
        <v>3.71</v>
      </c>
      <c r="Y342" s="30">
        <v>7.9</v>
      </c>
      <c r="AB342" s="30">
        <v>547.46</v>
      </c>
      <c r="AI342" s="30">
        <v>33.28</v>
      </c>
      <c r="AJ342" s="30">
        <v>1376.2</v>
      </c>
      <c r="BI342" s="27"/>
    </row>
    <row r="343" spans="1:61" s="22" customFormat="1" x14ac:dyDescent="0.2">
      <c r="A343" s="30">
        <v>28032</v>
      </c>
      <c r="B343" s="23">
        <f t="shared" si="25"/>
        <v>2014</v>
      </c>
      <c r="C343" s="23">
        <f t="shared" si="26"/>
        <v>2</v>
      </c>
      <c r="D343" s="24" t="s">
        <v>736</v>
      </c>
      <c r="E343" s="31">
        <v>41688</v>
      </c>
      <c r="F343" s="30">
        <v>6599245</v>
      </c>
      <c r="G343" s="30">
        <v>1622345</v>
      </c>
      <c r="H343" s="26" t="s">
        <v>833</v>
      </c>
      <c r="I343" s="22">
        <v>1</v>
      </c>
      <c r="J343" s="22" t="str">
        <f t="shared" si="28"/>
        <v>Norrviken 1</v>
      </c>
      <c r="K343" s="26" t="s">
        <v>781</v>
      </c>
      <c r="L343" s="30">
        <v>1</v>
      </c>
      <c r="M343" s="30">
        <v>1</v>
      </c>
      <c r="O343" s="30">
        <v>1.5</v>
      </c>
      <c r="P343" s="30">
        <v>11.7</v>
      </c>
      <c r="Q343" s="30">
        <v>85</v>
      </c>
      <c r="BI343" s="27"/>
    </row>
    <row r="344" spans="1:61" s="22" customFormat="1" x14ac:dyDescent="0.2">
      <c r="A344" s="30">
        <v>28033</v>
      </c>
      <c r="B344" s="23">
        <f t="shared" si="25"/>
        <v>2014</v>
      </c>
      <c r="C344" s="23">
        <f t="shared" si="26"/>
        <v>2</v>
      </c>
      <c r="D344" s="24" t="s">
        <v>736</v>
      </c>
      <c r="E344" s="31">
        <v>41688</v>
      </c>
      <c r="F344" s="30">
        <v>6599245</v>
      </c>
      <c r="G344" s="30">
        <v>1622345</v>
      </c>
      <c r="H344" s="26" t="s">
        <v>833</v>
      </c>
      <c r="I344" s="22">
        <v>1</v>
      </c>
      <c r="J344" s="22" t="str">
        <f t="shared" si="28"/>
        <v>Norrviken 1</v>
      </c>
      <c r="K344" s="26" t="s">
        <v>782</v>
      </c>
      <c r="L344" s="30">
        <v>2</v>
      </c>
      <c r="M344" s="30">
        <v>2</v>
      </c>
      <c r="O344" s="30">
        <v>1.5</v>
      </c>
      <c r="P344" s="30">
        <v>10.3</v>
      </c>
      <c r="Q344" s="30">
        <v>74</v>
      </c>
      <c r="BI344" s="27"/>
    </row>
    <row r="345" spans="1:61" s="22" customFormat="1" x14ac:dyDescent="0.2">
      <c r="A345" s="30">
        <v>28034</v>
      </c>
      <c r="B345" s="23">
        <f t="shared" si="25"/>
        <v>2014</v>
      </c>
      <c r="C345" s="23">
        <f t="shared" si="26"/>
        <v>2</v>
      </c>
      <c r="D345" s="24" t="s">
        <v>736</v>
      </c>
      <c r="E345" s="31">
        <v>41688</v>
      </c>
      <c r="F345" s="30">
        <v>6599245</v>
      </c>
      <c r="G345" s="30">
        <v>1622345</v>
      </c>
      <c r="H345" s="26" t="s">
        <v>833</v>
      </c>
      <c r="I345" s="22">
        <v>1</v>
      </c>
      <c r="J345" s="22" t="str">
        <f t="shared" si="28"/>
        <v>Norrviken 1</v>
      </c>
      <c r="K345" s="22" t="s">
        <v>785</v>
      </c>
      <c r="L345" s="30">
        <v>2.7</v>
      </c>
      <c r="M345" s="30">
        <v>2.7</v>
      </c>
      <c r="O345" s="30">
        <v>2</v>
      </c>
      <c r="P345" s="30">
        <v>7.6</v>
      </c>
      <c r="Q345" s="30">
        <v>55</v>
      </c>
      <c r="U345" s="30">
        <v>162.267</v>
      </c>
      <c r="W345" s="30">
        <v>9.7000000000000003E-2</v>
      </c>
      <c r="X345" s="30">
        <v>5.29</v>
      </c>
      <c r="Y345" s="30">
        <v>9.5</v>
      </c>
      <c r="AB345" s="30">
        <v>667.2</v>
      </c>
      <c r="AI345" s="30">
        <v>42.54</v>
      </c>
      <c r="AJ345" s="30">
        <v>1564.41</v>
      </c>
      <c r="BI345" s="27"/>
    </row>
    <row r="346" spans="1:61" s="22" customFormat="1" x14ac:dyDescent="0.2">
      <c r="A346" s="30">
        <v>28035</v>
      </c>
      <c r="B346" s="23">
        <f t="shared" si="25"/>
        <v>2014</v>
      </c>
      <c r="C346" s="23">
        <f t="shared" si="26"/>
        <v>2</v>
      </c>
      <c r="D346" s="24" t="s">
        <v>736</v>
      </c>
      <c r="E346" s="31">
        <v>41688</v>
      </c>
      <c r="F346" s="30">
        <v>6596620</v>
      </c>
      <c r="G346" s="30">
        <v>1620350</v>
      </c>
      <c r="H346" s="26" t="s">
        <v>833</v>
      </c>
      <c r="I346" s="22">
        <v>2</v>
      </c>
      <c r="J346" s="22" t="str">
        <f t="shared" si="28"/>
        <v>Norrviken 2</v>
      </c>
      <c r="K346" s="22" t="s">
        <v>739</v>
      </c>
      <c r="L346" s="30">
        <v>0.5</v>
      </c>
      <c r="M346" s="30">
        <v>0.5</v>
      </c>
      <c r="N346" s="30">
        <v>5</v>
      </c>
      <c r="O346" s="30">
        <v>1.9</v>
      </c>
      <c r="P346" s="30">
        <v>12</v>
      </c>
      <c r="Q346" s="30">
        <v>87</v>
      </c>
      <c r="U346" s="30">
        <v>56.083100000000002</v>
      </c>
      <c r="W346" s="30">
        <v>4.7E-2</v>
      </c>
      <c r="X346" s="30">
        <v>26.13</v>
      </c>
      <c r="Y346" s="30">
        <v>1.8</v>
      </c>
      <c r="AB346" s="30">
        <v>459.78</v>
      </c>
      <c r="AI346" s="30">
        <v>42.76</v>
      </c>
      <c r="AJ346" s="30">
        <v>1004.98</v>
      </c>
      <c r="BI346" s="27"/>
    </row>
    <row r="347" spans="1:61" s="22" customFormat="1" x14ac:dyDescent="0.2">
      <c r="A347" s="30">
        <v>28036</v>
      </c>
      <c r="B347" s="23">
        <f t="shared" si="25"/>
        <v>2014</v>
      </c>
      <c r="C347" s="23">
        <f t="shared" si="26"/>
        <v>2</v>
      </c>
      <c r="D347" s="24" t="s">
        <v>736</v>
      </c>
      <c r="E347" s="31">
        <v>41688</v>
      </c>
      <c r="F347" s="30">
        <v>6596620</v>
      </c>
      <c r="G347" s="30">
        <v>1620350</v>
      </c>
      <c r="H347" s="26" t="s">
        <v>833</v>
      </c>
      <c r="I347" s="22">
        <v>2</v>
      </c>
      <c r="J347" s="22" t="str">
        <f t="shared" si="28"/>
        <v>Norrviken 2</v>
      </c>
      <c r="K347" s="26" t="s">
        <v>781</v>
      </c>
      <c r="L347" s="30">
        <v>1</v>
      </c>
      <c r="M347" s="30">
        <v>1</v>
      </c>
      <c r="O347" s="30">
        <v>1.8</v>
      </c>
      <c r="P347" s="30">
        <v>12</v>
      </c>
      <c r="Q347" s="30">
        <v>87</v>
      </c>
      <c r="BI347" s="27"/>
    </row>
    <row r="348" spans="1:61" s="22" customFormat="1" x14ac:dyDescent="0.2">
      <c r="A348" s="30">
        <v>28037</v>
      </c>
      <c r="B348" s="23">
        <f t="shared" si="25"/>
        <v>2014</v>
      </c>
      <c r="C348" s="23">
        <f t="shared" si="26"/>
        <v>2</v>
      </c>
      <c r="D348" s="24" t="s">
        <v>736</v>
      </c>
      <c r="E348" s="31">
        <v>41688</v>
      </c>
      <c r="F348" s="30">
        <v>6596620</v>
      </c>
      <c r="G348" s="30">
        <v>1620350</v>
      </c>
      <c r="H348" s="26" t="s">
        <v>833</v>
      </c>
      <c r="I348" s="22">
        <v>2</v>
      </c>
      <c r="J348" s="22" t="str">
        <f t="shared" si="28"/>
        <v>Norrviken 2</v>
      </c>
      <c r="K348" s="26" t="s">
        <v>782</v>
      </c>
      <c r="L348" s="30">
        <v>2</v>
      </c>
      <c r="M348" s="30">
        <v>2</v>
      </c>
      <c r="O348" s="30">
        <v>1.8</v>
      </c>
      <c r="P348" s="30">
        <v>12</v>
      </c>
      <c r="Q348" s="30">
        <v>87</v>
      </c>
      <c r="BI348" s="27"/>
    </row>
    <row r="349" spans="1:61" s="22" customFormat="1" x14ac:dyDescent="0.2">
      <c r="A349" s="30">
        <v>28038</v>
      </c>
      <c r="B349" s="23">
        <f t="shared" si="25"/>
        <v>2014</v>
      </c>
      <c r="C349" s="23">
        <f t="shared" si="26"/>
        <v>2</v>
      </c>
      <c r="D349" s="24" t="s">
        <v>736</v>
      </c>
      <c r="E349" s="31">
        <v>41688</v>
      </c>
      <c r="F349" s="30">
        <v>6596620</v>
      </c>
      <c r="G349" s="30">
        <v>1620350</v>
      </c>
      <c r="H349" s="26" t="s">
        <v>833</v>
      </c>
      <c r="I349" s="22">
        <v>2</v>
      </c>
      <c r="J349" s="22" t="str">
        <f t="shared" si="28"/>
        <v>Norrviken 2</v>
      </c>
      <c r="K349" s="26" t="s">
        <v>783</v>
      </c>
      <c r="L349" s="30">
        <v>3</v>
      </c>
      <c r="M349" s="30">
        <v>3</v>
      </c>
      <c r="O349" s="30">
        <v>1.8</v>
      </c>
      <c r="P349" s="30">
        <v>12</v>
      </c>
      <c r="Q349" s="30">
        <v>87</v>
      </c>
      <c r="BI349" s="27"/>
    </row>
    <row r="350" spans="1:61" s="22" customFormat="1" x14ac:dyDescent="0.2">
      <c r="A350" s="30">
        <v>28039</v>
      </c>
      <c r="B350" s="23">
        <f t="shared" si="25"/>
        <v>2014</v>
      </c>
      <c r="C350" s="23">
        <f t="shared" si="26"/>
        <v>2</v>
      </c>
      <c r="D350" s="24" t="s">
        <v>736</v>
      </c>
      <c r="E350" s="31">
        <v>41688</v>
      </c>
      <c r="F350" s="30">
        <v>6596620</v>
      </c>
      <c r="G350" s="30">
        <v>1620350</v>
      </c>
      <c r="H350" s="26" t="s">
        <v>833</v>
      </c>
      <c r="I350" s="22">
        <v>2</v>
      </c>
      <c r="J350" s="22" t="str">
        <f t="shared" si="28"/>
        <v>Norrviken 2</v>
      </c>
      <c r="K350" s="26" t="s">
        <v>784</v>
      </c>
      <c r="L350" s="30">
        <v>4</v>
      </c>
      <c r="M350" s="30">
        <v>4</v>
      </c>
      <c r="O350" s="30">
        <v>1.8</v>
      </c>
      <c r="P350" s="30">
        <v>11.9</v>
      </c>
      <c r="Q350" s="30">
        <v>86</v>
      </c>
      <c r="BI350" s="27"/>
    </row>
    <row r="351" spans="1:61" s="22" customFormat="1" x14ac:dyDescent="0.2">
      <c r="A351" s="30">
        <v>28040</v>
      </c>
      <c r="B351" s="23">
        <f t="shared" si="25"/>
        <v>2014</v>
      </c>
      <c r="C351" s="23">
        <f t="shared" si="26"/>
        <v>2</v>
      </c>
      <c r="D351" s="24" t="s">
        <v>736</v>
      </c>
      <c r="E351" s="31">
        <v>41688</v>
      </c>
      <c r="F351" s="30">
        <v>6596620</v>
      </c>
      <c r="G351" s="30">
        <v>1620350</v>
      </c>
      <c r="H351" s="26" t="s">
        <v>833</v>
      </c>
      <c r="I351" s="22">
        <v>2</v>
      </c>
      <c r="J351" s="22" t="str">
        <f t="shared" si="28"/>
        <v>Norrviken 2</v>
      </c>
      <c r="K351" s="26" t="s">
        <v>841</v>
      </c>
      <c r="L351" s="30">
        <v>5</v>
      </c>
      <c r="M351" s="30">
        <v>5</v>
      </c>
      <c r="O351" s="30">
        <v>1.8</v>
      </c>
      <c r="P351" s="30">
        <v>11.7</v>
      </c>
      <c r="Q351" s="30">
        <v>85</v>
      </c>
      <c r="BI351" s="27"/>
    </row>
    <row r="352" spans="1:61" s="22" customFormat="1" x14ac:dyDescent="0.2">
      <c r="A352" s="30">
        <v>28041</v>
      </c>
      <c r="B352" s="23">
        <f t="shared" si="25"/>
        <v>2014</v>
      </c>
      <c r="C352" s="23">
        <f t="shared" si="26"/>
        <v>2</v>
      </c>
      <c r="D352" s="24" t="s">
        <v>736</v>
      </c>
      <c r="E352" s="31">
        <v>41688</v>
      </c>
      <c r="F352" s="30">
        <v>6596620</v>
      </c>
      <c r="G352" s="30">
        <v>1620350</v>
      </c>
      <c r="H352" s="26" t="s">
        <v>833</v>
      </c>
      <c r="I352" s="22">
        <v>2</v>
      </c>
      <c r="J352" s="22" t="str">
        <f t="shared" si="28"/>
        <v>Norrviken 2</v>
      </c>
      <c r="K352" s="26" t="s">
        <v>842</v>
      </c>
      <c r="L352" s="30">
        <v>6</v>
      </c>
      <c r="M352" s="30">
        <v>6</v>
      </c>
      <c r="O352" s="30">
        <v>1.9</v>
      </c>
      <c r="P352" s="30">
        <v>10.3</v>
      </c>
      <c r="Q352" s="30">
        <v>75</v>
      </c>
      <c r="BI352" s="27"/>
    </row>
    <row r="353" spans="1:61" s="22" customFormat="1" x14ac:dyDescent="0.2">
      <c r="A353" s="30">
        <v>28042</v>
      </c>
      <c r="B353" s="23">
        <f t="shared" si="25"/>
        <v>2014</v>
      </c>
      <c r="C353" s="23">
        <f t="shared" si="26"/>
        <v>2</v>
      </c>
      <c r="D353" s="24" t="s">
        <v>736</v>
      </c>
      <c r="E353" s="31">
        <v>41688</v>
      </c>
      <c r="F353" s="30">
        <v>6596620</v>
      </c>
      <c r="G353" s="30">
        <v>1620350</v>
      </c>
      <c r="H353" s="26" t="s">
        <v>833</v>
      </c>
      <c r="I353" s="22">
        <v>2</v>
      </c>
      <c r="J353" s="22" t="str">
        <f t="shared" si="28"/>
        <v>Norrviken 2</v>
      </c>
      <c r="K353" s="26" t="s">
        <v>843</v>
      </c>
      <c r="L353" s="30">
        <v>7</v>
      </c>
      <c r="M353" s="30">
        <v>7</v>
      </c>
      <c r="O353" s="30">
        <v>1.9</v>
      </c>
      <c r="P353" s="30">
        <v>10.1</v>
      </c>
      <c r="Q353" s="30">
        <v>73</v>
      </c>
      <c r="BI353" s="27"/>
    </row>
    <row r="354" spans="1:61" s="22" customFormat="1" x14ac:dyDescent="0.2">
      <c r="A354" s="30">
        <v>28043</v>
      </c>
      <c r="B354" s="23">
        <f t="shared" si="25"/>
        <v>2014</v>
      </c>
      <c r="C354" s="23">
        <f t="shared" si="26"/>
        <v>2</v>
      </c>
      <c r="D354" s="24" t="s">
        <v>736</v>
      </c>
      <c r="E354" s="31">
        <v>41688</v>
      </c>
      <c r="F354" s="30">
        <v>6596620</v>
      </c>
      <c r="G354" s="30">
        <v>1620350</v>
      </c>
      <c r="H354" s="26" t="s">
        <v>833</v>
      </c>
      <c r="I354" s="22">
        <v>2</v>
      </c>
      <c r="J354" s="22" t="str">
        <f t="shared" si="28"/>
        <v>Norrviken 2</v>
      </c>
      <c r="K354" s="26" t="s">
        <v>844</v>
      </c>
      <c r="L354" s="30">
        <v>8</v>
      </c>
      <c r="M354" s="30">
        <v>8</v>
      </c>
      <c r="O354" s="30">
        <v>2.5</v>
      </c>
      <c r="P354" s="30">
        <v>4.4000000000000004</v>
      </c>
      <c r="Q354" s="30">
        <v>32</v>
      </c>
      <c r="BI354" s="27"/>
    </row>
    <row r="355" spans="1:61" s="22" customFormat="1" x14ac:dyDescent="0.2">
      <c r="A355" s="30">
        <v>28044</v>
      </c>
      <c r="B355" s="23">
        <f t="shared" si="25"/>
        <v>2014</v>
      </c>
      <c r="C355" s="23">
        <f t="shared" si="26"/>
        <v>2</v>
      </c>
      <c r="D355" s="24" t="s">
        <v>736</v>
      </c>
      <c r="E355" s="31">
        <v>41688</v>
      </c>
      <c r="F355" s="30">
        <v>6596620</v>
      </c>
      <c r="G355" s="30">
        <v>1620350</v>
      </c>
      <c r="H355" s="26" t="s">
        <v>833</v>
      </c>
      <c r="I355" s="22">
        <v>2</v>
      </c>
      <c r="J355" s="22" t="str">
        <f t="shared" si="28"/>
        <v>Norrviken 2</v>
      </c>
      <c r="K355" s="22" t="s">
        <v>785</v>
      </c>
      <c r="L355" s="30">
        <v>8.6999999999999993</v>
      </c>
      <c r="M355" s="30">
        <v>8.6999999999999993</v>
      </c>
      <c r="O355" s="30">
        <v>2.9</v>
      </c>
      <c r="P355" s="30">
        <v>2</v>
      </c>
      <c r="Q355" s="30">
        <v>15</v>
      </c>
      <c r="U355" s="30">
        <v>58.524799999999999</v>
      </c>
      <c r="W355" s="30">
        <v>5.6000000000000001E-2</v>
      </c>
      <c r="X355" s="30">
        <v>45.95</v>
      </c>
      <c r="Y355" s="30">
        <v>3.8</v>
      </c>
      <c r="AB355" s="30">
        <v>650.14</v>
      </c>
      <c r="AI355" s="30">
        <v>66.22</v>
      </c>
      <c r="AJ355" s="30">
        <v>1249.67</v>
      </c>
      <c r="BI355" s="27"/>
    </row>
    <row r="356" spans="1:61" s="22" customFormat="1" x14ac:dyDescent="0.2">
      <c r="A356" s="30">
        <v>28045</v>
      </c>
      <c r="B356" s="23">
        <f t="shared" si="25"/>
        <v>2014</v>
      </c>
      <c r="C356" s="23">
        <f t="shared" si="26"/>
        <v>2</v>
      </c>
      <c r="D356" s="24" t="s">
        <v>736</v>
      </c>
      <c r="E356" s="31">
        <v>41688</v>
      </c>
      <c r="F356" s="30">
        <v>6594885</v>
      </c>
      <c r="G356" s="30">
        <v>1620750</v>
      </c>
      <c r="H356" s="26" t="s">
        <v>833</v>
      </c>
      <c r="I356" s="22">
        <v>3</v>
      </c>
      <c r="J356" s="22" t="str">
        <f t="shared" si="28"/>
        <v>Norrviken 3</v>
      </c>
      <c r="K356" s="22" t="s">
        <v>739</v>
      </c>
      <c r="L356" s="30">
        <v>0.5</v>
      </c>
      <c r="M356" s="30">
        <v>0.5</v>
      </c>
      <c r="N356" s="30">
        <v>5.5</v>
      </c>
      <c r="O356" s="30">
        <v>1.9</v>
      </c>
      <c r="P356" s="30">
        <v>12</v>
      </c>
      <c r="Q356" s="30">
        <v>87</v>
      </c>
      <c r="U356" s="30">
        <v>22.9191</v>
      </c>
      <c r="W356" s="30">
        <v>3.1E-2</v>
      </c>
      <c r="X356" s="30">
        <v>41.06</v>
      </c>
      <c r="Y356" s="30">
        <v>0.89</v>
      </c>
      <c r="AB356" s="30">
        <v>441.77</v>
      </c>
      <c r="AI356" s="30">
        <v>54.73</v>
      </c>
      <c r="AJ356" s="30">
        <v>955.98</v>
      </c>
      <c r="BI356" s="27"/>
    </row>
    <row r="357" spans="1:61" s="22" customFormat="1" x14ac:dyDescent="0.2">
      <c r="A357" s="30">
        <v>28046</v>
      </c>
      <c r="B357" s="23">
        <f t="shared" si="25"/>
        <v>2014</v>
      </c>
      <c r="C357" s="23">
        <f t="shared" si="26"/>
        <v>2</v>
      </c>
      <c r="D357" s="24" t="s">
        <v>736</v>
      </c>
      <c r="E357" s="31">
        <v>41688</v>
      </c>
      <c r="F357" s="30">
        <v>6594885</v>
      </c>
      <c r="G357" s="30">
        <v>1620750</v>
      </c>
      <c r="H357" s="26" t="s">
        <v>833</v>
      </c>
      <c r="I357" s="22">
        <v>3</v>
      </c>
      <c r="J357" s="22" t="str">
        <f t="shared" si="28"/>
        <v>Norrviken 3</v>
      </c>
      <c r="K357" s="26" t="s">
        <v>781</v>
      </c>
      <c r="L357" s="30">
        <v>1</v>
      </c>
      <c r="M357" s="30">
        <v>1</v>
      </c>
      <c r="O357" s="30">
        <v>1.9</v>
      </c>
      <c r="P357" s="30">
        <v>11.9</v>
      </c>
      <c r="Q357" s="30">
        <v>87</v>
      </c>
      <c r="BI357" s="27"/>
    </row>
    <row r="358" spans="1:61" s="22" customFormat="1" x14ac:dyDescent="0.2">
      <c r="A358" s="30">
        <v>28047</v>
      </c>
      <c r="B358" s="23">
        <f t="shared" si="25"/>
        <v>2014</v>
      </c>
      <c r="C358" s="23">
        <f t="shared" si="26"/>
        <v>2</v>
      </c>
      <c r="D358" s="24" t="s">
        <v>736</v>
      </c>
      <c r="E358" s="31">
        <v>41688</v>
      </c>
      <c r="F358" s="30">
        <v>6594885</v>
      </c>
      <c r="G358" s="30">
        <v>1620750</v>
      </c>
      <c r="H358" s="26" t="s">
        <v>833</v>
      </c>
      <c r="I358" s="22">
        <v>3</v>
      </c>
      <c r="J358" s="22" t="str">
        <f t="shared" si="28"/>
        <v>Norrviken 3</v>
      </c>
      <c r="K358" s="26" t="s">
        <v>782</v>
      </c>
      <c r="L358" s="30">
        <v>2</v>
      </c>
      <c r="M358" s="30">
        <v>2</v>
      </c>
      <c r="O358" s="30">
        <v>1.9</v>
      </c>
      <c r="P358" s="30">
        <v>11.8</v>
      </c>
      <c r="Q358" s="30">
        <v>86</v>
      </c>
      <c r="BI358" s="27"/>
    </row>
    <row r="359" spans="1:61" s="22" customFormat="1" x14ac:dyDescent="0.2">
      <c r="A359" s="30">
        <v>28048</v>
      </c>
      <c r="B359" s="23">
        <f t="shared" si="25"/>
        <v>2014</v>
      </c>
      <c r="C359" s="23">
        <f t="shared" si="26"/>
        <v>2</v>
      </c>
      <c r="D359" s="24" t="s">
        <v>736</v>
      </c>
      <c r="E359" s="31">
        <v>41688</v>
      </c>
      <c r="F359" s="30">
        <v>6594885</v>
      </c>
      <c r="G359" s="30">
        <v>1620750</v>
      </c>
      <c r="H359" s="26" t="s">
        <v>833</v>
      </c>
      <c r="I359" s="22">
        <v>3</v>
      </c>
      <c r="J359" s="22" t="str">
        <f t="shared" si="28"/>
        <v>Norrviken 3</v>
      </c>
      <c r="K359" s="26" t="s">
        <v>783</v>
      </c>
      <c r="L359" s="30">
        <v>3</v>
      </c>
      <c r="M359" s="30">
        <v>3</v>
      </c>
      <c r="O359" s="30">
        <v>1.9</v>
      </c>
      <c r="P359" s="30">
        <v>11.8</v>
      </c>
      <c r="Q359" s="30">
        <v>86</v>
      </c>
      <c r="BI359" s="27"/>
    </row>
    <row r="360" spans="1:61" s="22" customFormat="1" x14ac:dyDescent="0.2">
      <c r="A360" s="30">
        <v>28049</v>
      </c>
      <c r="B360" s="23">
        <f t="shared" si="25"/>
        <v>2014</v>
      </c>
      <c r="C360" s="23">
        <f t="shared" si="26"/>
        <v>2</v>
      </c>
      <c r="D360" s="24" t="s">
        <v>736</v>
      </c>
      <c r="E360" s="31">
        <v>41688</v>
      </c>
      <c r="F360" s="30">
        <v>6594885</v>
      </c>
      <c r="G360" s="30">
        <v>1620750</v>
      </c>
      <c r="H360" s="26" t="s">
        <v>833</v>
      </c>
      <c r="I360" s="22">
        <v>3</v>
      </c>
      <c r="J360" s="22" t="str">
        <f t="shared" si="28"/>
        <v>Norrviken 3</v>
      </c>
      <c r="K360" s="26" t="s">
        <v>784</v>
      </c>
      <c r="L360" s="30">
        <v>4</v>
      </c>
      <c r="M360" s="30">
        <v>4</v>
      </c>
      <c r="O360" s="30">
        <v>1.9</v>
      </c>
      <c r="P360" s="30">
        <v>11.8</v>
      </c>
      <c r="Q360" s="30">
        <v>86</v>
      </c>
      <c r="BI360" s="27"/>
    </row>
    <row r="361" spans="1:61" s="22" customFormat="1" x14ac:dyDescent="0.2">
      <c r="A361" s="30">
        <v>28050</v>
      </c>
      <c r="B361" s="23">
        <f t="shared" si="25"/>
        <v>2014</v>
      </c>
      <c r="C361" s="23">
        <f t="shared" si="26"/>
        <v>2</v>
      </c>
      <c r="D361" s="24" t="s">
        <v>736</v>
      </c>
      <c r="E361" s="31">
        <v>41688</v>
      </c>
      <c r="F361" s="30">
        <v>6594885</v>
      </c>
      <c r="G361" s="30">
        <v>1620750</v>
      </c>
      <c r="H361" s="26" t="s">
        <v>833</v>
      </c>
      <c r="I361" s="22">
        <v>3</v>
      </c>
      <c r="J361" s="22" t="str">
        <f t="shared" si="28"/>
        <v>Norrviken 3</v>
      </c>
      <c r="K361" s="26" t="s">
        <v>841</v>
      </c>
      <c r="L361" s="30">
        <v>5</v>
      </c>
      <c r="M361" s="30">
        <v>5</v>
      </c>
      <c r="O361" s="30">
        <v>1.9</v>
      </c>
      <c r="P361" s="30">
        <v>11.6</v>
      </c>
      <c r="Q361" s="30">
        <v>84</v>
      </c>
      <c r="BI361" s="27"/>
    </row>
    <row r="362" spans="1:61" s="22" customFormat="1" x14ac:dyDescent="0.2">
      <c r="A362" s="30">
        <v>28051</v>
      </c>
      <c r="B362" s="23">
        <f t="shared" si="25"/>
        <v>2014</v>
      </c>
      <c r="C362" s="23">
        <f t="shared" si="26"/>
        <v>2</v>
      </c>
      <c r="D362" s="24" t="s">
        <v>736</v>
      </c>
      <c r="E362" s="31">
        <v>41688</v>
      </c>
      <c r="F362" s="30">
        <v>6594885</v>
      </c>
      <c r="G362" s="30">
        <v>1620750</v>
      </c>
      <c r="H362" s="26" t="s">
        <v>833</v>
      </c>
      <c r="I362" s="22">
        <v>3</v>
      </c>
      <c r="J362" s="22" t="str">
        <f t="shared" si="28"/>
        <v>Norrviken 3</v>
      </c>
      <c r="K362" s="26" t="s">
        <v>842</v>
      </c>
      <c r="L362" s="30">
        <v>6</v>
      </c>
      <c r="M362" s="30">
        <v>6</v>
      </c>
      <c r="O362" s="30">
        <v>1.9</v>
      </c>
      <c r="P362" s="30">
        <v>10.9</v>
      </c>
      <c r="Q362" s="30">
        <v>79</v>
      </c>
      <c r="BI362" s="27"/>
    </row>
    <row r="363" spans="1:61" s="22" customFormat="1" x14ac:dyDescent="0.2">
      <c r="A363" s="30">
        <v>28052</v>
      </c>
      <c r="B363" s="23">
        <f t="shared" si="25"/>
        <v>2014</v>
      </c>
      <c r="C363" s="23">
        <f t="shared" si="26"/>
        <v>2</v>
      </c>
      <c r="D363" s="24" t="s">
        <v>736</v>
      </c>
      <c r="E363" s="31">
        <v>41688</v>
      </c>
      <c r="F363" s="30">
        <v>6594885</v>
      </c>
      <c r="G363" s="30">
        <v>1620750</v>
      </c>
      <c r="H363" s="26" t="s">
        <v>833</v>
      </c>
      <c r="I363" s="22">
        <v>3</v>
      </c>
      <c r="J363" s="22" t="str">
        <f t="shared" si="28"/>
        <v>Norrviken 3</v>
      </c>
      <c r="K363" s="26" t="s">
        <v>843</v>
      </c>
      <c r="L363" s="30">
        <v>7</v>
      </c>
      <c r="M363" s="30">
        <v>7</v>
      </c>
      <c r="O363" s="30">
        <v>2.1</v>
      </c>
      <c r="P363" s="30">
        <v>9.6999999999999993</v>
      </c>
      <c r="Q363" s="30">
        <v>71</v>
      </c>
      <c r="BI363" s="27"/>
    </row>
    <row r="364" spans="1:61" s="22" customFormat="1" x14ac:dyDescent="0.2">
      <c r="A364" s="30">
        <v>28053</v>
      </c>
      <c r="B364" s="23">
        <f t="shared" si="25"/>
        <v>2014</v>
      </c>
      <c r="C364" s="23">
        <f t="shared" si="26"/>
        <v>2</v>
      </c>
      <c r="D364" s="24" t="s">
        <v>736</v>
      </c>
      <c r="E364" s="31">
        <v>41688</v>
      </c>
      <c r="F364" s="30">
        <v>6594885</v>
      </c>
      <c r="G364" s="30">
        <v>1620750</v>
      </c>
      <c r="H364" s="26" t="s">
        <v>833</v>
      </c>
      <c r="I364" s="22">
        <v>3</v>
      </c>
      <c r="J364" s="22" t="str">
        <f t="shared" si="28"/>
        <v>Norrviken 3</v>
      </c>
      <c r="K364" s="26" t="s">
        <v>844</v>
      </c>
      <c r="L364" s="30">
        <v>8</v>
      </c>
      <c r="M364" s="30">
        <v>8</v>
      </c>
      <c r="O364" s="30">
        <v>2.2000000000000002</v>
      </c>
      <c r="P364" s="30">
        <v>8.6</v>
      </c>
      <c r="Q364" s="30">
        <v>63</v>
      </c>
      <c r="BI364" s="27"/>
    </row>
    <row r="365" spans="1:61" s="22" customFormat="1" x14ac:dyDescent="0.2">
      <c r="A365" s="30">
        <v>28054</v>
      </c>
      <c r="B365" s="23">
        <f t="shared" si="25"/>
        <v>2014</v>
      </c>
      <c r="C365" s="23">
        <f t="shared" si="26"/>
        <v>2</v>
      </c>
      <c r="D365" s="24" t="s">
        <v>736</v>
      </c>
      <c r="E365" s="31">
        <v>41688</v>
      </c>
      <c r="F365" s="30">
        <v>6594885</v>
      </c>
      <c r="G365" s="30">
        <v>1620750</v>
      </c>
      <c r="H365" s="26" t="s">
        <v>833</v>
      </c>
      <c r="I365" s="22">
        <v>3</v>
      </c>
      <c r="J365" s="22" t="str">
        <f t="shared" si="28"/>
        <v>Norrviken 3</v>
      </c>
      <c r="K365" s="26" t="s">
        <v>845</v>
      </c>
      <c r="L365" s="30">
        <v>9</v>
      </c>
      <c r="M365" s="30">
        <v>9</v>
      </c>
      <c r="O365" s="30">
        <v>2.2999999999999998</v>
      </c>
      <c r="P365" s="30">
        <v>6.3</v>
      </c>
      <c r="Q365" s="30">
        <v>46</v>
      </c>
      <c r="BI365" s="27"/>
    </row>
    <row r="366" spans="1:61" s="22" customFormat="1" x14ac:dyDescent="0.2">
      <c r="A366" s="30">
        <v>28055</v>
      </c>
      <c r="B366" s="23">
        <f t="shared" si="25"/>
        <v>2014</v>
      </c>
      <c r="C366" s="23">
        <f t="shared" si="26"/>
        <v>2</v>
      </c>
      <c r="D366" s="24" t="s">
        <v>736</v>
      </c>
      <c r="E366" s="31">
        <v>41688</v>
      </c>
      <c r="F366" s="30">
        <v>6594885</v>
      </c>
      <c r="G366" s="30">
        <v>1620750</v>
      </c>
      <c r="H366" s="26" t="s">
        <v>833</v>
      </c>
      <c r="I366" s="22">
        <v>3</v>
      </c>
      <c r="J366" s="22" t="str">
        <f t="shared" si="28"/>
        <v>Norrviken 3</v>
      </c>
      <c r="K366" s="26" t="s">
        <v>846</v>
      </c>
      <c r="L366" s="30">
        <v>10</v>
      </c>
      <c r="M366" s="30">
        <v>10</v>
      </c>
      <c r="O366" s="30">
        <v>2.5</v>
      </c>
      <c r="P366" s="30">
        <v>5.0999999999999996</v>
      </c>
      <c r="Q366" s="30">
        <v>37</v>
      </c>
      <c r="BI366" s="27"/>
    </row>
    <row r="367" spans="1:61" s="22" customFormat="1" x14ac:dyDescent="0.2">
      <c r="A367" s="30">
        <v>28056</v>
      </c>
      <c r="B367" s="23">
        <f t="shared" si="25"/>
        <v>2014</v>
      </c>
      <c r="C367" s="23">
        <f t="shared" si="26"/>
        <v>2</v>
      </c>
      <c r="D367" s="24" t="s">
        <v>736</v>
      </c>
      <c r="E367" s="31">
        <v>41688</v>
      </c>
      <c r="F367" s="30">
        <v>6594885</v>
      </c>
      <c r="G367" s="30">
        <v>1620750</v>
      </c>
      <c r="H367" s="26" t="s">
        <v>833</v>
      </c>
      <c r="I367" s="22">
        <v>3</v>
      </c>
      <c r="J367" s="22" t="str">
        <f t="shared" si="28"/>
        <v>Norrviken 3</v>
      </c>
      <c r="K367" s="26" t="s">
        <v>847</v>
      </c>
      <c r="L367" s="30">
        <v>11</v>
      </c>
      <c r="M367" s="30">
        <v>11</v>
      </c>
      <c r="O367" s="30">
        <v>2.8</v>
      </c>
      <c r="P367" s="30">
        <v>2</v>
      </c>
      <c r="Q367" s="30">
        <v>15</v>
      </c>
      <c r="BI367" s="27"/>
    </row>
    <row r="368" spans="1:61" s="22" customFormat="1" x14ac:dyDescent="0.2">
      <c r="A368" s="30">
        <v>28057</v>
      </c>
      <c r="B368" s="23">
        <f t="shared" si="25"/>
        <v>2014</v>
      </c>
      <c r="C368" s="23">
        <f t="shared" si="26"/>
        <v>2</v>
      </c>
      <c r="D368" s="24" t="s">
        <v>736</v>
      </c>
      <c r="E368" s="31">
        <v>41688</v>
      </c>
      <c r="F368" s="30">
        <v>6594885</v>
      </c>
      <c r="G368" s="30">
        <v>1620750</v>
      </c>
      <c r="H368" s="26" t="s">
        <v>833</v>
      </c>
      <c r="I368" s="22">
        <v>3</v>
      </c>
      <c r="J368" s="22" t="str">
        <f t="shared" si="28"/>
        <v>Norrviken 3</v>
      </c>
      <c r="K368" s="22" t="s">
        <v>785</v>
      </c>
      <c r="L368" s="30">
        <v>11.5</v>
      </c>
      <c r="M368" s="30">
        <v>11.5</v>
      </c>
      <c r="O368" s="30">
        <v>2.9</v>
      </c>
      <c r="P368" s="30">
        <v>2</v>
      </c>
      <c r="Q368" s="30">
        <v>15</v>
      </c>
      <c r="U368" s="30">
        <v>124.015</v>
      </c>
      <c r="W368" s="30">
        <v>5.6000000000000001E-2</v>
      </c>
      <c r="X368" s="30">
        <v>46.11</v>
      </c>
      <c r="Y368" s="30">
        <v>4.5</v>
      </c>
      <c r="AB368" s="30">
        <v>540.42999999999995</v>
      </c>
      <c r="AI368" s="30">
        <v>74.59</v>
      </c>
      <c r="AJ368" s="30">
        <v>1314.88</v>
      </c>
      <c r="BI368" s="27"/>
    </row>
    <row r="369" spans="1:61" s="22" customFormat="1" x14ac:dyDescent="0.2">
      <c r="A369" s="30">
        <v>28058</v>
      </c>
      <c r="B369" s="23">
        <f t="shared" si="25"/>
        <v>2014</v>
      </c>
      <c r="C369" s="23">
        <f t="shared" si="26"/>
        <v>2</v>
      </c>
      <c r="D369" s="24" t="s">
        <v>736</v>
      </c>
      <c r="E369" s="31">
        <v>41688</v>
      </c>
      <c r="F369" s="30">
        <v>6597300</v>
      </c>
      <c r="G369" s="30">
        <v>1619975</v>
      </c>
      <c r="H369" s="26" t="s">
        <v>833</v>
      </c>
      <c r="I369" s="22">
        <v>4</v>
      </c>
      <c r="J369" s="22" t="str">
        <f t="shared" si="28"/>
        <v>Norrviken 4</v>
      </c>
      <c r="K369" s="22" t="s">
        <v>739</v>
      </c>
      <c r="L369" s="30">
        <v>0.5</v>
      </c>
      <c r="M369" s="30">
        <v>0.5</v>
      </c>
      <c r="N369" s="30">
        <v>2.2999999999999998</v>
      </c>
      <c r="O369" s="30">
        <v>1.9</v>
      </c>
      <c r="P369" s="30">
        <v>11.8</v>
      </c>
      <c r="Q369" s="30">
        <v>86</v>
      </c>
      <c r="U369" s="30">
        <v>131.102</v>
      </c>
      <c r="W369" s="30">
        <v>5.8999999999999997E-2</v>
      </c>
      <c r="X369" s="30">
        <v>9.1199999999999992</v>
      </c>
      <c r="Y369" s="30">
        <v>4</v>
      </c>
      <c r="AB369" s="30">
        <v>440.08</v>
      </c>
      <c r="AI369" s="30">
        <v>27.76</v>
      </c>
      <c r="AJ369" s="30">
        <v>1237.42</v>
      </c>
      <c r="BI369" s="27"/>
    </row>
    <row r="370" spans="1:61" s="22" customFormat="1" x14ac:dyDescent="0.2">
      <c r="A370" s="30">
        <v>28059</v>
      </c>
      <c r="B370" s="23">
        <f t="shared" si="25"/>
        <v>2014</v>
      </c>
      <c r="C370" s="23">
        <f t="shared" si="26"/>
        <v>2</v>
      </c>
      <c r="D370" s="24" t="s">
        <v>736</v>
      </c>
      <c r="E370" s="31">
        <v>41688</v>
      </c>
      <c r="F370" s="30">
        <v>6597300</v>
      </c>
      <c r="G370" s="30">
        <v>1619975</v>
      </c>
      <c r="H370" s="26" t="s">
        <v>833</v>
      </c>
      <c r="I370" s="22">
        <v>4</v>
      </c>
      <c r="J370" s="22" t="str">
        <f t="shared" si="28"/>
        <v>Norrviken 4</v>
      </c>
      <c r="K370" s="26" t="s">
        <v>781</v>
      </c>
      <c r="L370" s="30">
        <v>1</v>
      </c>
      <c r="M370" s="30">
        <v>1</v>
      </c>
      <c r="O370" s="30">
        <v>1.8</v>
      </c>
      <c r="P370" s="30">
        <v>12.2</v>
      </c>
      <c r="Q370" s="30">
        <v>88</v>
      </c>
      <c r="BI370" s="27"/>
    </row>
    <row r="371" spans="1:61" s="22" customFormat="1" x14ac:dyDescent="0.2">
      <c r="A371" s="30">
        <v>28060</v>
      </c>
      <c r="B371" s="23">
        <f t="shared" si="25"/>
        <v>2014</v>
      </c>
      <c r="C371" s="23">
        <f t="shared" si="26"/>
        <v>2</v>
      </c>
      <c r="D371" s="24" t="s">
        <v>736</v>
      </c>
      <c r="E371" s="31">
        <v>41688</v>
      </c>
      <c r="F371" s="30">
        <v>6597300</v>
      </c>
      <c r="G371" s="30">
        <v>1619975</v>
      </c>
      <c r="H371" s="26" t="s">
        <v>833</v>
      </c>
      <c r="I371" s="22">
        <v>4</v>
      </c>
      <c r="J371" s="22" t="str">
        <f t="shared" si="28"/>
        <v>Norrviken 4</v>
      </c>
      <c r="K371" s="22" t="s">
        <v>785</v>
      </c>
      <c r="L371" s="30">
        <v>2.2999999999999998</v>
      </c>
      <c r="M371" s="30">
        <v>2.2999999999999998</v>
      </c>
      <c r="O371" s="30">
        <v>1.8</v>
      </c>
      <c r="P371" s="30">
        <v>12.2</v>
      </c>
      <c r="Q371" s="30">
        <v>88</v>
      </c>
      <c r="U371" s="30">
        <v>87.354399999999998</v>
      </c>
      <c r="W371" s="30">
        <v>5.3999999999999999E-2</v>
      </c>
      <c r="X371" s="30">
        <v>21.28</v>
      </c>
      <c r="Y371" s="30">
        <v>2.6</v>
      </c>
      <c r="AB371" s="30">
        <v>468.09</v>
      </c>
      <c r="AI371" s="30">
        <v>46.12</v>
      </c>
      <c r="AJ371" s="30">
        <v>1198.73</v>
      </c>
      <c r="BI371" s="27"/>
    </row>
    <row r="372" spans="1:61" s="22" customFormat="1" x14ac:dyDescent="0.2">
      <c r="A372" s="22">
        <v>28024</v>
      </c>
      <c r="B372" s="23">
        <f t="shared" si="25"/>
        <v>2014</v>
      </c>
      <c r="C372" s="23">
        <f t="shared" si="26"/>
        <v>2</v>
      </c>
      <c r="D372" s="24" t="s">
        <v>736</v>
      </c>
      <c r="E372" s="25">
        <v>41688</v>
      </c>
      <c r="F372" s="22">
        <v>6600935</v>
      </c>
      <c r="G372" s="22">
        <v>1626764</v>
      </c>
      <c r="H372" s="22" t="s">
        <v>94</v>
      </c>
      <c r="I372" s="22" t="s">
        <v>780</v>
      </c>
      <c r="J372" s="22" t="str">
        <f t="shared" si="28"/>
        <v>Vallentunasjön Va2</v>
      </c>
      <c r="K372" s="22" t="s">
        <v>739</v>
      </c>
      <c r="L372" s="22">
        <v>0.5</v>
      </c>
      <c r="M372" s="22">
        <v>0.5</v>
      </c>
      <c r="N372" s="22">
        <v>1.9</v>
      </c>
      <c r="O372" s="22">
        <v>1.7</v>
      </c>
      <c r="P372" s="22">
        <v>13.8</v>
      </c>
      <c r="Q372" s="22">
        <v>100</v>
      </c>
      <c r="BI372" s="27"/>
    </row>
    <row r="373" spans="1:61" s="22" customFormat="1" x14ac:dyDescent="0.2">
      <c r="A373" s="22">
        <v>28025</v>
      </c>
      <c r="B373" s="23">
        <f t="shared" si="25"/>
        <v>2014</v>
      </c>
      <c r="C373" s="23">
        <f t="shared" si="26"/>
        <v>2</v>
      </c>
      <c r="D373" s="24" t="s">
        <v>736</v>
      </c>
      <c r="E373" s="25">
        <v>41688</v>
      </c>
      <c r="F373" s="22">
        <v>6600935</v>
      </c>
      <c r="G373" s="22">
        <v>1626764</v>
      </c>
      <c r="H373" s="22" t="s">
        <v>94</v>
      </c>
      <c r="I373" s="22" t="s">
        <v>780</v>
      </c>
      <c r="J373" s="22" t="str">
        <f t="shared" si="28"/>
        <v>Vallentunasjön Va2</v>
      </c>
      <c r="K373" s="22" t="s">
        <v>781</v>
      </c>
      <c r="L373" s="22">
        <v>1</v>
      </c>
      <c r="M373" s="22">
        <v>1</v>
      </c>
      <c r="O373" s="22">
        <v>1.9</v>
      </c>
      <c r="P373" s="22">
        <v>13.9</v>
      </c>
      <c r="Q373" s="22">
        <v>101</v>
      </c>
      <c r="BI373" s="27"/>
    </row>
    <row r="374" spans="1:61" s="22" customFormat="1" x14ac:dyDescent="0.2">
      <c r="A374" s="22">
        <v>28026</v>
      </c>
      <c r="B374" s="23">
        <f t="shared" si="25"/>
        <v>2014</v>
      </c>
      <c r="C374" s="23">
        <f t="shared" si="26"/>
        <v>2</v>
      </c>
      <c r="D374" s="24" t="s">
        <v>736</v>
      </c>
      <c r="E374" s="25">
        <v>41688</v>
      </c>
      <c r="F374" s="22">
        <v>6600935</v>
      </c>
      <c r="G374" s="22">
        <v>1626764</v>
      </c>
      <c r="H374" s="22" t="s">
        <v>94</v>
      </c>
      <c r="I374" s="22" t="s">
        <v>780</v>
      </c>
      <c r="J374" s="22" t="str">
        <f t="shared" si="28"/>
        <v>Vallentunasjön Va2</v>
      </c>
      <c r="K374" s="22" t="s">
        <v>782</v>
      </c>
      <c r="L374" s="22">
        <v>2</v>
      </c>
      <c r="M374" s="22">
        <v>2</v>
      </c>
      <c r="O374" s="22">
        <v>1.9</v>
      </c>
      <c r="P374" s="22">
        <v>10.5</v>
      </c>
      <c r="Q374" s="22">
        <v>77</v>
      </c>
      <c r="BI374" s="27"/>
    </row>
    <row r="375" spans="1:61" s="22" customFormat="1" x14ac:dyDescent="0.2">
      <c r="A375" s="22">
        <v>28027</v>
      </c>
      <c r="B375" s="23">
        <f t="shared" si="25"/>
        <v>2014</v>
      </c>
      <c r="C375" s="23">
        <f t="shared" si="26"/>
        <v>2</v>
      </c>
      <c r="D375" s="24" t="s">
        <v>736</v>
      </c>
      <c r="E375" s="25">
        <v>41688</v>
      </c>
      <c r="F375" s="22">
        <v>6600935</v>
      </c>
      <c r="G375" s="22">
        <v>1626764</v>
      </c>
      <c r="H375" s="22" t="s">
        <v>94</v>
      </c>
      <c r="I375" s="22" t="s">
        <v>780</v>
      </c>
      <c r="J375" s="22" t="str">
        <f t="shared" si="28"/>
        <v>Vallentunasjön Va2</v>
      </c>
      <c r="K375" s="22" t="s">
        <v>783</v>
      </c>
      <c r="L375" s="22">
        <v>3</v>
      </c>
      <c r="M375" s="22">
        <v>3</v>
      </c>
      <c r="O375" s="22">
        <v>2.5</v>
      </c>
      <c r="P375" s="22">
        <v>3.5</v>
      </c>
      <c r="Q375" s="22">
        <v>26</v>
      </c>
      <c r="BI375" s="27"/>
    </row>
    <row r="376" spans="1:61" s="22" customFormat="1" x14ac:dyDescent="0.2">
      <c r="A376" s="22">
        <v>28028</v>
      </c>
      <c r="B376" s="23">
        <f t="shared" si="25"/>
        <v>2014</v>
      </c>
      <c r="C376" s="23">
        <f t="shared" si="26"/>
        <v>2</v>
      </c>
      <c r="D376" s="24" t="s">
        <v>736</v>
      </c>
      <c r="E376" s="25">
        <v>41688</v>
      </c>
      <c r="F376" s="22">
        <v>6600935</v>
      </c>
      <c r="G376" s="22">
        <v>1626764</v>
      </c>
      <c r="H376" s="22" t="s">
        <v>94</v>
      </c>
      <c r="I376" s="22" t="s">
        <v>780</v>
      </c>
      <c r="J376" s="22" t="str">
        <f t="shared" si="28"/>
        <v>Vallentunasjön Va2</v>
      </c>
      <c r="K376" s="22" t="s">
        <v>784</v>
      </c>
      <c r="L376" s="22">
        <v>4</v>
      </c>
      <c r="M376" s="22">
        <v>4</v>
      </c>
      <c r="O376" s="22">
        <v>3.1</v>
      </c>
      <c r="P376" s="22">
        <v>0.8</v>
      </c>
      <c r="Q376" s="22">
        <v>6</v>
      </c>
      <c r="BI376" s="27"/>
    </row>
    <row r="377" spans="1:61" s="22" customFormat="1" x14ac:dyDescent="0.2">
      <c r="A377" s="22">
        <v>28029</v>
      </c>
      <c r="B377" s="23">
        <f t="shared" si="25"/>
        <v>2014</v>
      </c>
      <c r="C377" s="23">
        <f t="shared" si="26"/>
        <v>2</v>
      </c>
      <c r="D377" s="24" t="s">
        <v>736</v>
      </c>
      <c r="E377" s="25">
        <v>41688</v>
      </c>
      <c r="F377" s="22">
        <v>6600935</v>
      </c>
      <c r="G377" s="22">
        <v>1626764</v>
      </c>
      <c r="H377" s="22" t="s">
        <v>94</v>
      </c>
      <c r="I377" s="22" t="s">
        <v>780</v>
      </c>
      <c r="J377" s="22" t="str">
        <f t="shared" si="28"/>
        <v>Vallentunasjön Va2</v>
      </c>
      <c r="K377" s="22" t="s">
        <v>785</v>
      </c>
      <c r="L377" s="22">
        <v>4.5</v>
      </c>
      <c r="M377" s="22">
        <v>4.5</v>
      </c>
      <c r="O377" s="22">
        <v>3.4</v>
      </c>
      <c r="P377" s="22">
        <v>2.2000000000000002</v>
      </c>
      <c r="Q377" s="22">
        <v>17</v>
      </c>
      <c r="BI377" s="27"/>
    </row>
    <row r="378" spans="1:61" s="22" customFormat="1" x14ac:dyDescent="0.2">
      <c r="A378" s="22">
        <v>28030</v>
      </c>
      <c r="B378" s="23">
        <f t="shared" si="25"/>
        <v>2014</v>
      </c>
      <c r="C378" s="23">
        <f t="shared" si="26"/>
        <v>2</v>
      </c>
      <c r="D378" s="24" t="s">
        <v>736</v>
      </c>
      <c r="E378" s="25">
        <v>41688</v>
      </c>
      <c r="H378" s="22" t="s">
        <v>94</v>
      </c>
      <c r="I378" s="22" t="s">
        <v>786</v>
      </c>
      <c r="J378" s="22" t="str">
        <f t="shared" si="28"/>
        <v>Vallentunasjön Blandprov</v>
      </c>
      <c r="K378" s="22" t="s">
        <v>739</v>
      </c>
      <c r="L378" s="22">
        <v>4</v>
      </c>
      <c r="M378" s="22">
        <v>0</v>
      </c>
      <c r="U378" s="22">
        <v>378.41</v>
      </c>
      <c r="X378" s="22">
        <v>0.86</v>
      </c>
      <c r="Z378" s="22">
        <v>12.334300000000001</v>
      </c>
      <c r="AB378" s="22">
        <v>195.22</v>
      </c>
      <c r="AE378" s="22">
        <v>6.3333300000000001</v>
      </c>
      <c r="AI378" s="22">
        <v>28.34</v>
      </c>
      <c r="AJ378" s="22">
        <v>1373.63</v>
      </c>
      <c r="BI378" s="27"/>
    </row>
    <row r="379" spans="1:61" s="22" customFormat="1" x14ac:dyDescent="0.2">
      <c r="B379" s="23">
        <f t="shared" si="25"/>
        <v>2015</v>
      </c>
      <c r="C379" s="23">
        <f t="shared" si="26"/>
        <v>2</v>
      </c>
      <c r="D379" s="24" t="s">
        <v>736</v>
      </c>
      <c r="E379" s="25" t="s">
        <v>850</v>
      </c>
      <c r="H379" s="22" t="s">
        <v>826</v>
      </c>
      <c r="J379" s="22" t="str">
        <f t="shared" si="28"/>
        <v xml:space="preserve">Fysingen </v>
      </c>
      <c r="K379" s="22" t="s">
        <v>739</v>
      </c>
      <c r="L379" s="22">
        <v>0.5</v>
      </c>
      <c r="M379" s="22">
        <v>0.5</v>
      </c>
      <c r="O379" s="22">
        <v>0.3</v>
      </c>
      <c r="T379" s="22">
        <v>0.84799999999999998</v>
      </c>
      <c r="U379" s="22">
        <v>128</v>
      </c>
      <c r="V379" s="22">
        <f t="shared" ref="V379" si="29">U379 * (1/((10^((0.0901821 + (2729.92 /(273.15 + O379)))-AC379)+1)))</f>
        <v>8.384790874728644E-2</v>
      </c>
      <c r="W379" s="22">
        <v>0.115</v>
      </c>
      <c r="X379" s="22">
        <v>39</v>
      </c>
      <c r="Y379" s="22">
        <v>24</v>
      </c>
      <c r="Z379" s="22">
        <v>3.5</v>
      </c>
      <c r="AA379" s="22">
        <v>28.8</v>
      </c>
      <c r="AB379" s="22">
        <v>1560</v>
      </c>
      <c r="AC379" s="22">
        <v>6.89</v>
      </c>
      <c r="AG379" s="22">
        <v>11.9</v>
      </c>
      <c r="AI379" s="22">
        <v>84.4</v>
      </c>
      <c r="AJ379" s="22">
        <v>2350</v>
      </c>
      <c r="AK379" s="22">
        <v>28.2</v>
      </c>
      <c r="AL379" s="22">
        <v>1</v>
      </c>
      <c r="AM379" s="22">
        <v>4.4183000000000003</v>
      </c>
      <c r="AN379" s="22">
        <v>6.4977</v>
      </c>
      <c r="AO379" s="22">
        <v>18.150400000000001</v>
      </c>
      <c r="AP379" s="22">
        <v>13.35108</v>
      </c>
      <c r="AQ379" s="22">
        <v>54.344549999999998</v>
      </c>
      <c r="AR379" s="22">
        <v>7.3</v>
      </c>
      <c r="AS379" s="22">
        <v>1100</v>
      </c>
      <c r="BI379" s="27"/>
    </row>
    <row r="380" spans="1:61" s="22" customFormat="1" x14ac:dyDescent="0.2">
      <c r="A380" s="30">
        <v>37519</v>
      </c>
      <c r="B380" s="23">
        <f t="shared" si="25"/>
        <v>2015</v>
      </c>
      <c r="C380" s="23">
        <f t="shared" si="26"/>
        <v>2</v>
      </c>
      <c r="D380" s="24" t="s">
        <v>736</v>
      </c>
      <c r="E380" s="31">
        <v>42052</v>
      </c>
      <c r="F380" s="30">
        <v>6595400</v>
      </c>
      <c r="G380" s="30">
        <v>1624045</v>
      </c>
      <c r="H380" s="26" t="s">
        <v>84</v>
      </c>
      <c r="J380" s="22" t="str">
        <f t="shared" si="28"/>
        <v xml:space="preserve">Fjäturen </v>
      </c>
      <c r="K380" s="22" t="s">
        <v>739</v>
      </c>
      <c r="L380" s="30">
        <v>0.5</v>
      </c>
      <c r="M380" s="30">
        <v>0.5</v>
      </c>
      <c r="N380" s="30">
        <v>3</v>
      </c>
      <c r="O380" s="30">
        <v>1.1000000000000001</v>
      </c>
      <c r="P380" s="30">
        <v>10.7</v>
      </c>
      <c r="Q380" s="30">
        <v>74</v>
      </c>
      <c r="U380" s="30">
        <v>34.0045</v>
      </c>
      <c r="W380" s="30">
        <v>0.192</v>
      </c>
      <c r="X380" s="30">
        <v>2.7199999999999998</v>
      </c>
      <c r="Y380" s="30">
        <v>5</v>
      </c>
      <c r="AB380" s="30">
        <v>299.94</v>
      </c>
      <c r="AI380" s="30">
        <v>20.22</v>
      </c>
      <c r="AJ380" s="30">
        <v>958.59</v>
      </c>
      <c r="BI380" s="27"/>
    </row>
    <row r="381" spans="1:61" s="22" customFormat="1" x14ac:dyDescent="0.2">
      <c r="A381" s="30">
        <v>37520</v>
      </c>
      <c r="B381" s="23">
        <f t="shared" si="25"/>
        <v>2015</v>
      </c>
      <c r="C381" s="23">
        <f t="shared" si="26"/>
        <v>2</v>
      </c>
      <c r="D381" s="24" t="s">
        <v>736</v>
      </c>
      <c r="E381" s="31">
        <v>42052</v>
      </c>
      <c r="F381" s="30">
        <v>6595400</v>
      </c>
      <c r="G381" s="30">
        <v>1624045</v>
      </c>
      <c r="H381" s="26" t="s">
        <v>84</v>
      </c>
      <c r="J381" s="22" t="str">
        <f t="shared" si="28"/>
        <v xml:space="preserve">Fjäturen </v>
      </c>
      <c r="K381" s="26" t="s">
        <v>781</v>
      </c>
      <c r="L381" s="30">
        <v>1</v>
      </c>
      <c r="M381" s="30">
        <v>1</v>
      </c>
      <c r="O381" s="30">
        <v>1.3</v>
      </c>
      <c r="P381" s="30">
        <v>9.8000000000000007</v>
      </c>
      <c r="Q381" s="30">
        <v>69</v>
      </c>
      <c r="BI381" s="27"/>
    </row>
    <row r="382" spans="1:61" s="22" customFormat="1" x14ac:dyDescent="0.2">
      <c r="A382" s="30">
        <v>37521</v>
      </c>
      <c r="B382" s="23">
        <f t="shared" si="25"/>
        <v>2015</v>
      </c>
      <c r="C382" s="23">
        <f t="shared" si="26"/>
        <v>2</v>
      </c>
      <c r="D382" s="24" t="s">
        <v>736</v>
      </c>
      <c r="E382" s="31">
        <v>42052</v>
      </c>
      <c r="F382" s="30">
        <v>6595400</v>
      </c>
      <c r="G382" s="30">
        <v>1624045</v>
      </c>
      <c r="H382" s="26" t="s">
        <v>84</v>
      </c>
      <c r="J382" s="22" t="str">
        <f t="shared" si="28"/>
        <v xml:space="preserve">Fjäturen </v>
      </c>
      <c r="K382" s="26" t="s">
        <v>782</v>
      </c>
      <c r="L382" s="30">
        <v>2</v>
      </c>
      <c r="M382" s="30">
        <v>2</v>
      </c>
      <c r="O382" s="30">
        <v>1.8</v>
      </c>
      <c r="P382" s="30">
        <v>8.8000000000000007</v>
      </c>
      <c r="Q382" s="30">
        <v>62</v>
      </c>
      <c r="BI382" s="27"/>
    </row>
    <row r="383" spans="1:61" s="22" customFormat="1" x14ac:dyDescent="0.2">
      <c r="A383" s="30">
        <v>37522</v>
      </c>
      <c r="B383" s="23">
        <f t="shared" si="25"/>
        <v>2015</v>
      </c>
      <c r="C383" s="23">
        <f t="shared" si="26"/>
        <v>2</v>
      </c>
      <c r="D383" s="24" t="s">
        <v>736</v>
      </c>
      <c r="E383" s="31">
        <v>42052</v>
      </c>
      <c r="F383" s="30">
        <v>6595400</v>
      </c>
      <c r="G383" s="30">
        <v>1624045</v>
      </c>
      <c r="H383" s="26" t="s">
        <v>84</v>
      </c>
      <c r="J383" s="22" t="str">
        <f t="shared" si="28"/>
        <v xml:space="preserve">Fjäturen </v>
      </c>
      <c r="K383" s="26" t="s">
        <v>783</v>
      </c>
      <c r="L383" s="30">
        <v>3</v>
      </c>
      <c r="M383" s="30">
        <v>3</v>
      </c>
      <c r="O383" s="30">
        <v>2.1</v>
      </c>
      <c r="P383" s="30">
        <v>7.8</v>
      </c>
      <c r="Q383" s="30">
        <v>55</v>
      </c>
      <c r="BI383" s="27"/>
    </row>
    <row r="384" spans="1:61" s="22" customFormat="1" x14ac:dyDescent="0.2">
      <c r="A384" s="30">
        <v>37523</v>
      </c>
      <c r="B384" s="23">
        <f t="shared" si="25"/>
        <v>2015</v>
      </c>
      <c r="C384" s="23">
        <f t="shared" si="26"/>
        <v>2</v>
      </c>
      <c r="D384" s="24" t="s">
        <v>736</v>
      </c>
      <c r="E384" s="31">
        <v>42052</v>
      </c>
      <c r="F384" s="30">
        <v>6595400</v>
      </c>
      <c r="G384" s="30">
        <v>1624045</v>
      </c>
      <c r="H384" s="26" t="s">
        <v>84</v>
      </c>
      <c r="J384" s="22" t="str">
        <f t="shared" si="28"/>
        <v xml:space="preserve">Fjäturen </v>
      </c>
      <c r="K384" s="26" t="s">
        <v>784</v>
      </c>
      <c r="L384" s="30">
        <v>4</v>
      </c>
      <c r="M384" s="30">
        <v>4</v>
      </c>
      <c r="O384" s="30">
        <v>2.4</v>
      </c>
      <c r="P384" s="30">
        <v>6.8</v>
      </c>
      <c r="Q384" s="30">
        <v>49</v>
      </c>
      <c r="BI384" s="27"/>
    </row>
    <row r="385" spans="1:61" s="22" customFormat="1" x14ac:dyDescent="0.2">
      <c r="A385" s="30">
        <v>37524</v>
      </c>
      <c r="B385" s="23">
        <f t="shared" si="25"/>
        <v>2015</v>
      </c>
      <c r="C385" s="23">
        <f t="shared" si="26"/>
        <v>2</v>
      </c>
      <c r="D385" s="24" t="s">
        <v>736</v>
      </c>
      <c r="E385" s="31">
        <v>42052</v>
      </c>
      <c r="F385" s="30">
        <v>6595400</v>
      </c>
      <c r="G385" s="30">
        <v>1624045</v>
      </c>
      <c r="H385" s="26" t="s">
        <v>84</v>
      </c>
      <c r="J385" s="22" t="str">
        <f t="shared" si="28"/>
        <v xml:space="preserve">Fjäturen </v>
      </c>
      <c r="K385" s="26" t="s">
        <v>841</v>
      </c>
      <c r="L385" s="30">
        <v>5</v>
      </c>
      <c r="M385" s="30">
        <v>5</v>
      </c>
      <c r="O385" s="30">
        <v>2.8</v>
      </c>
      <c r="P385" s="30">
        <v>5.8</v>
      </c>
      <c r="Q385" s="30">
        <v>42</v>
      </c>
      <c r="BI385" s="27"/>
    </row>
    <row r="386" spans="1:61" s="22" customFormat="1" x14ac:dyDescent="0.2">
      <c r="A386" s="30">
        <v>37525</v>
      </c>
      <c r="B386" s="23">
        <f t="shared" ref="B386:B449" si="30">YEAR(E386)</f>
        <v>2015</v>
      </c>
      <c r="C386" s="23">
        <f t="shared" ref="C386:C449" si="31">MONTH(E386)</f>
        <v>2</v>
      </c>
      <c r="D386" s="24" t="s">
        <v>736</v>
      </c>
      <c r="E386" s="31">
        <v>42052</v>
      </c>
      <c r="F386" s="30">
        <v>6595400</v>
      </c>
      <c r="G386" s="30">
        <v>1624045</v>
      </c>
      <c r="H386" s="26" t="s">
        <v>84</v>
      </c>
      <c r="J386" s="22" t="str">
        <f t="shared" si="28"/>
        <v xml:space="preserve">Fjäturen </v>
      </c>
      <c r="K386" s="26" t="s">
        <v>842</v>
      </c>
      <c r="L386" s="30">
        <v>6</v>
      </c>
      <c r="M386" s="30">
        <v>6</v>
      </c>
      <c r="O386" s="30">
        <v>2.9</v>
      </c>
      <c r="P386" s="30">
        <v>4.5999999999999996</v>
      </c>
      <c r="Q386" s="30">
        <v>33</v>
      </c>
      <c r="BI386" s="27"/>
    </row>
    <row r="387" spans="1:61" s="22" customFormat="1" x14ac:dyDescent="0.2">
      <c r="A387" s="30">
        <v>37526</v>
      </c>
      <c r="B387" s="23">
        <f t="shared" si="30"/>
        <v>2015</v>
      </c>
      <c r="C387" s="23">
        <f t="shared" si="31"/>
        <v>2</v>
      </c>
      <c r="D387" s="24" t="s">
        <v>736</v>
      </c>
      <c r="E387" s="31">
        <v>42052</v>
      </c>
      <c r="F387" s="30">
        <v>6595400</v>
      </c>
      <c r="G387" s="30">
        <v>1624045</v>
      </c>
      <c r="H387" s="26" t="s">
        <v>84</v>
      </c>
      <c r="J387" s="22" t="str">
        <f t="shared" ref="J387:J450" si="32">CONCATENATE(H387," ",I387)</f>
        <v xml:space="preserve">Fjäturen </v>
      </c>
      <c r="K387" s="26" t="s">
        <v>843</v>
      </c>
      <c r="L387" s="30">
        <v>7</v>
      </c>
      <c r="M387" s="30">
        <v>7</v>
      </c>
      <c r="O387" s="30">
        <v>3.2</v>
      </c>
      <c r="P387" s="30">
        <v>3.4</v>
      </c>
      <c r="Q387" s="30">
        <v>25</v>
      </c>
      <c r="BI387" s="27"/>
    </row>
    <row r="388" spans="1:61" s="22" customFormat="1" x14ac:dyDescent="0.2">
      <c r="A388" s="30">
        <v>37527</v>
      </c>
      <c r="B388" s="23">
        <f t="shared" si="30"/>
        <v>2015</v>
      </c>
      <c r="C388" s="23">
        <f t="shared" si="31"/>
        <v>2</v>
      </c>
      <c r="D388" s="24" t="s">
        <v>736</v>
      </c>
      <c r="E388" s="31">
        <v>42052</v>
      </c>
      <c r="F388" s="30">
        <v>6595400</v>
      </c>
      <c r="G388" s="30">
        <v>1624045</v>
      </c>
      <c r="H388" s="26" t="s">
        <v>84</v>
      </c>
      <c r="J388" s="22" t="str">
        <f t="shared" si="32"/>
        <v xml:space="preserve">Fjäturen </v>
      </c>
      <c r="K388" s="26" t="s">
        <v>844</v>
      </c>
      <c r="L388" s="30">
        <v>8</v>
      </c>
      <c r="M388" s="30">
        <v>8</v>
      </c>
      <c r="O388" s="30">
        <v>3.6</v>
      </c>
      <c r="P388" s="30">
        <v>1.5</v>
      </c>
      <c r="Q388" s="30">
        <v>11</v>
      </c>
      <c r="BI388" s="27"/>
    </row>
    <row r="389" spans="1:61" s="22" customFormat="1" x14ac:dyDescent="0.2">
      <c r="A389" s="30">
        <v>37528</v>
      </c>
      <c r="B389" s="23">
        <f t="shared" si="30"/>
        <v>2015</v>
      </c>
      <c r="C389" s="23">
        <f t="shared" si="31"/>
        <v>2</v>
      </c>
      <c r="D389" s="24" t="s">
        <v>736</v>
      </c>
      <c r="E389" s="31">
        <v>42052</v>
      </c>
      <c r="F389" s="30">
        <v>6595400</v>
      </c>
      <c r="G389" s="30">
        <v>1624045</v>
      </c>
      <c r="H389" s="26" t="s">
        <v>84</v>
      </c>
      <c r="J389" s="22" t="str">
        <f t="shared" si="32"/>
        <v xml:space="preserve">Fjäturen </v>
      </c>
      <c r="K389" s="22" t="s">
        <v>785</v>
      </c>
      <c r="L389" s="30">
        <v>8.9</v>
      </c>
      <c r="M389" s="30">
        <v>8.9</v>
      </c>
      <c r="O389" s="30">
        <v>4.3</v>
      </c>
      <c r="P389" s="30">
        <v>0.1</v>
      </c>
      <c r="Q389" s="30">
        <v>1</v>
      </c>
      <c r="U389" s="30">
        <v>242.69839999999999</v>
      </c>
      <c r="W389" s="30">
        <v>0.11</v>
      </c>
      <c r="X389" s="30">
        <v>105.37</v>
      </c>
      <c r="Y389" s="30">
        <v>6.4</v>
      </c>
      <c r="AB389" s="30">
        <v>421.32</v>
      </c>
      <c r="AI389" s="30">
        <v>132.74</v>
      </c>
      <c r="AJ389" s="30">
        <v>1250.26</v>
      </c>
      <c r="BI389" s="27"/>
    </row>
    <row r="390" spans="1:61" s="22" customFormat="1" x14ac:dyDescent="0.2">
      <c r="A390" s="30">
        <v>37529</v>
      </c>
      <c r="B390" s="23">
        <f t="shared" si="30"/>
        <v>2015</v>
      </c>
      <c r="C390" s="23">
        <f t="shared" si="31"/>
        <v>2</v>
      </c>
      <c r="D390" s="24" t="s">
        <v>736</v>
      </c>
      <c r="E390" s="31">
        <v>42052</v>
      </c>
      <c r="F390" s="30">
        <v>6593820</v>
      </c>
      <c r="G390" s="30">
        <v>1624215</v>
      </c>
      <c r="H390" s="26" t="s">
        <v>92</v>
      </c>
      <c r="J390" s="22" t="str">
        <f t="shared" si="32"/>
        <v xml:space="preserve">Rösjön </v>
      </c>
      <c r="K390" s="22" t="s">
        <v>739</v>
      </c>
      <c r="L390" s="30">
        <v>0.5</v>
      </c>
      <c r="M390" s="30">
        <v>0.5</v>
      </c>
      <c r="N390" s="30">
        <v>4</v>
      </c>
      <c r="O390" s="30">
        <v>1.8</v>
      </c>
      <c r="P390" s="30">
        <v>10.9</v>
      </c>
      <c r="Q390" s="30">
        <v>77</v>
      </c>
      <c r="U390" s="30">
        <v>5.1970000000000001</v>
      </c>
      <c r="W390" s="30">
        <v>0.14899999999999999</v>
      </c>
      <c r="X390" s="30">
        <v>2.75</v>
      </c>
      <c r="Y390" s="30">
        <v>8.6</v>
      </c>
      <c r="AB390" s="30">
        <v>164.59</v>
      </c>
      <c r="AI390" s="30">
        <v>19.440000000000001</v>
      </c>
      <c r="AJ390" s="30">
        <v>701.17</v>
      </c>
      <c r="BI390" s="27"/>
    </row>
    <row r="391" spans="1:61" s="22" customFormat="1" x14ac:dyDescent="0.2">
      <c r="A391" s="30">
        <v>37530</v>
      </c>
      <c r="B391" s="23">
        <f t="shared" si="30"/>
        <v>2015</v>
      </c>
      <c r="C391" s="23">
        <f t="shared" si="31"/>
        <v>2</v>
      </c>
      <c r="D391" s="24" t="s">
        <v>736</v>
      </c>
      <c r="E391" s="31">
        <v>42052</v>
      </c>
      <c r="F391" s="30">
        <v>6593820</v>
      </c>
      <c r="G391" s="30">
        <v>1624215</v>
      </c>
      <c r="H391" s="26" t="s">
        <v>92</v>
      </c>
      <c r="J391" s="22" t="str">
        <f t="shared" si="32"/>
        <v xml:space="preserve">Rösjön </v>
      </c>
      <c r="K391" s="26" t="s">
        <v>781</v>
      </c>
      <c r="L391" s="30">
        <v>1</v>
      </c>
      <c r="M391" s="30">
        <v>1</v>
      </c>
      <c r="O391" s="30">
        <v>2.1</v>
      </c>
      <c r="P391" s="30">
        <v>10.6</v>
      </c>
      <c r="Q391" s="30">
        <v>76</v>
      </c>
      <c r="BI391" s="27"/>
    </row>
    <row r="392" spans="1:61" s="22" customFormat="1" x14ac:dyDescent="0.2">
      <c r="A392" s="30">
        <v>37531</v>
      </c>
      <c r="B392" s="23">
        <f t="shared" si="30"/>
        <v>2015</v>
      </c>
      <c r="C392" s="23">
        <f t="shared" si="31"/>
        <v>2</v>
      </c>
      <c r="D392" s="24" t="s">
        <v>736</v>
      </c>
      <c r="E392" s="31">
        <v>42052</v>
      </c>
      <c r="F392" s="30">
        <v>6593820</v>
      </c>
      <c r="G392" s="30">
        <v>1624215</v>
      </c>
      <c r="H392" s="26" t="s">
        <v>92</v>
      </c>
      <c r="J392" s="22" t="str">
        <f t="shared" si="32"/>
        <v xml:space="preserve">Rösjön </v>
      </c>
      <c r="K392" s="26" t="s">
        <v>782</v>
      </c>
      <c r="L392" s="30">
        <v>2</v>
      </c>
      <c r="M392" s="30">
        <v>2</v>
      </c>
      <c r="O392" s="30">
        <v>2.4</v>
      </c>
      <c r="P392" s="30">
        <v>10.199999999999999</v>
      </c>
      <c r="Q392" s="30">
        <v>74</v>
      </c>
      <c r="BI392" s="27"/>
    </row>
    <row r="393" spans="1:61" s="22" customFormat="1" x14ac:dyDescent="0.2">
      <c r="A393" s="30">
        <v>37532</v>
      </c>
      <c r="B393" s="23">
        <f t="shared" si="30"/>
        <v>2015</v>
      </c>
      <c r="C393" s="23">
        <f t="shared" si="31"/>
        <v>2</v>
      </c>
      <c r="D393" s="24" t="s">
        <v>736</v>
      </c>
      <c r="E393" s="31">
        <v>42052</v>
      </c>
      <c r="F393" s="30">
        <v>6593820</v>
      </c>
      <c r="G393" s="30">
        <v>1624215</v>
      </c>
      <c r="H393" s="26" t="s">
        <v>92</v>
      </c>
      <c r="J393" s="22" t="str">
        <f t="shared" si="32"/>
        <v xml:space="preserve">Rösjön </v>
      </c>
      <c r="K393" s="26" t="s">
        <v>783</v>
      </c>
      <c r="L393" s="30">
        <v>3</v>
      </c>
      <c r="M393" s="30">
        <v>3</v>
      </c>
      <c r="O393" s="30">
        <v>3</v>
      </c>
      <c r="P393" s="30">
        <v>8.4</v>
      </c>
      <c r="Q393" s="30">
        <v>62</v>
      </c>
      <c r="BI393" s="27"/>
    </row>
    <row r="394" spans="1:61" s="22" customFormat="1" x14ac:dyDescent="0.2">
      <c r="A394" s="30">
        <v>37533</v>
      </c>
      <c r="B394" s="23">
        <f t="shared" si="30"/>
        <v>2015</v>
      </c>
      <c r="C394" s="23">
        <f t="shared" si="31"/>
        <v>2</v>
      </c>
      <c r="D394" s="24" t="s">
        <v>736</v>
      </c>
      <c r="E394" s="31">
        <v>42052</v>
      </c>
      <c r="F394" s="30">
        <v>6593820</v>
      </c>
      <c r="G394" s="30">
        <v>1624215</v>
      </c>
      <c r="H394" s="26" t="s">
        <v>92</v>
      </c>
      <c r="J394" s="22" t="str">
        <f t="shared" si="32"/>
        <v xml:space="preserve">Rösjön </v>
      </c>
      <c r="K394" s="26" t="s">
        <v>784</v>
      </c>
      <c r="L394" s="30">
        <v>4</v>
      </c>
      <c r="M394" s="30">
        <v>4</v>
      </c>
      <c r="O394" s="30">
        <v>3.4</v>
      </c>
      <c r="P394" s="30">
        <v>6.2</v>
      </c>
      <c r="Q394" s="30">
        <v>46</v>
      </c>
      <c r="BI394" s="27"/>
    </row>
    <row r="395" spans="1:61" s="22" customFormat="1" x14ac:dyDescent="0.2">
      <c r="A395" s="30">
        <v>37534</v>
      </c>
      <c r="B395" s="23">
        <f t="shared" si="30"/>
        <v>2015</v>
      </c>
      <c r="C395" s="23">
        <f t="shared" si="31"/>
        <v>2</v>
      </c>
      <c r="D395" s="24" t="s">
        <v>736</v>
      </c>
      <c r="E395" s="31">
        <v>42052</v>
      </c>
      <c r="F395" s="30">
        <v>6593820</v>
      </c>
      <c r="G395" s="30">
        <v>1624215</v>
      </c>
      <c r="H395" s="26" t="s">
        <v>92</v>
      </c>
      <c r="J395" s="22" t="str">
        <f t="shared" si="32"/>
        <v xml:space="preserve">Rösjön </v>
      </c>
      <c r="K395" s="26" t="s">
        <v>841</v>
      </c>
      <c r="L395" s="30">
        <v>5</v>
      </c>
      <c r="M395" s="30">
        <v>5</v>
      </c>
      <c r="O395" s="30">
        <v>4.0999999999999996</v>
      </c>
      <c r="P395" s="30">
        <v>3.2</v>
      </c>
      <c r="Q395" s="30">
        <v>24</v>
      </c>
      <c r="BI395" s="27"/>
    </row>
    <row r="396" spans="1:61" s="22" customFormat="1" x14ac:dyDescent="0.2">
      <c r="A396" s="30">
        <v>37535</v>
      </c>
      <c r="B396" s="23">
        <f t="shared" si="30"/>
        <v>2015</v>
      </c>
      <c r="C396" s="23">
        <f t="shared" si="31"/>
        <v>2</v>
      </c>
      <c r="D396" s="24" t="s">
        <v>736</v>
      </c>
      <c r="E396" s="31">
        <v>42052</v>
      </c>
      <c r="F396" s="30">
        <v>6593820</v>
      </c>
      <c r="G396" s="30">
        <v>1624215</v>
      </c>
      <c r="H396" s="26" t="s">
        <v>92</v>
      </c>
      <c r="J396" s="22" t="str">
        <f t="shared" si="32"/>
        <v xml:space="preserve">Rösjön </v>
      </c>
      <c r="K396" s="26" t="s">
        <v>842</v>
      </c>
      <c r="L396" s="30">
        <v>6</v>
      </c>
      <c r="M396" s="30">
        <v>6</v>
      </c>
      <c r="O396" s="30">
        <v>4.4000000000000004</v>
      </c>
      <c r="P396" s="30">
        <v>1.8</v>
      </c>
      <c r="Q396" s="30">
        <v>14</v>
      </c>
      <c r="BI396" s="27"/>
    </row>
    <row r="397" spans="1:61" s="22" customFormat="1" x14ac:dyDescent="0.2">
      <c r="A397" s="30">
        <v>37536</v>
      </c>
      <c r="B397" s="23">
        <f t="shared" si="30"/>
        <v>2015</v>
      </c>
      <c r="C397" s="23">
        <f t="shared" si="31"/>
        <v>2</v>
      </c>
      <c r="D397" s="24" t="s">
        <v>736</v>
      </c>
      <c r="E397" s="31">
        <v>42052</v>
      </c>
      <c r="F397" s="30">
        <v>6593820</v>
      </c>
      <c r="G397" s="30">
        <v>1624215</v>
      </c>
      <c r="H397" s="26" t="s">
        <v>92</v>
      </c>
      <c r="J397" s="22" t="str">
        <f t="shared" si="32"/>
        <v xml:space="preserve">Rösjön </v>
      </c>
      <c r="K397" s="22" t="s">
        <v>785</v>
      </c>
      <c r="L397" s="30">
        <v>6.8</v>
      </c>
      <c r="M397" s="30">
        <v>6.8</v>
      </c>
      <c r="O397" s="30">
        <v>4.5</v>
      </c>
      <c r="P397" s="30">
        <v>1.4</v>
      </c>
      <c r="Q397" s="30">
        <v>11</v>
      </c>
      <c r="U397" s="30">
        <v>12.598700000000001</v>
      </c>
      <c r="W397" s="30">
        <v>4.7E-2</v>
      </c>
      <c r="X397" s="30">
        <v>7.46</v>
      </c>
      <c r="Y397" s="30">
        <v>2.7</v>
      </c>
      <c r="AB397" s="30">
        <v>258.58999999999997</v>
      </c>
      <c r="AI397" s="30">
        <v>14.74</v>
      </c>
      <c r="AJ397" s="30">
        <v>709.6</v>
      </c>
      <c r="BI397" s="27"/>
    </row>
    <row r="398" spans="1:61" s="22" customFormat="1" x14ac:dyDescent="0.2">
      <c r="A398" s="30">
        <v>37537</v>
      </c>
      <c r="B398" s="23">
        <f t="shared" si="30"/>
        <v>2015</v>
      </c>
      <c r="C398" s="23">
        <f t="shared" si="31"/>
        <v>2</v>
      </c>
      <c r="D398" s="24" t="s">
        <v>736</v>
      </c>
      <c r="E398" s="31">
        <v>42052</v>
      </c>
      <c r="F398" s="30">
        <v>6594980</v>
      </c>
      <c r="G398" s="30">
        <v>1622960</v>
      </c>
      <c r="H398" s="26" t="s">
        <v>95</v>
      </c>
      <c r="J398" s="22" t="str">
        <f t="shared" si="32"/>
        <v xml:space="preserve">Väsjön </v>
      </c>
      <c r="K398" s="22" t="s">
        <v>739</v>
      </c>
      <c r="L398" s="30">
        <v>0.5</v>
      </c>
      <c r="M398" s="30">
        <v>0.5</v>
      </c>
      <c r="N398" s="30">
        <v>2.4</v>
      </c>
      <c r="O398" s="30">
        <v>1.3</v>
      </c>
      <c r="P398" s="30">
        <v>7.1</v>
      </c>
      <c r="Q398" s="30">
        <v>50</v>
      </c>
      <c r="U398" s="30">
        <v>64.936499999999995</v>
      </c>
      <c r="W398" s="30">
        <v>0.31900000000000001</v>
      </c>
      <c r="X398" s="30">
        <v>4.17</v>
      </c>
      <c r="Y398" s="30">
        <v>7.3</v>
      </c>
      <c r="AB398" s="30">
        <v>218.32</v>
      </c>
      <c r="AI398" s="30">
        <v>30.72</v>
      </c>
      <c r="AJ398" s="30">
        <v>952.91</v>
      </c>
      <c r="BI398" s="27"/>
    </row>
    <row r="399" spans="1:61" s="22" customFormat="1" x14ac:dyDescent="0.2">
      <c r="A399" s="30">
        <v>37538</v>
      </c>
      <c r="B399" s="23">
        <f t="shared" si="30"/>
        <v>2015</v>
      </c>
      <c r="C399" s="23">
        <f t="shared" si="31"/>
        <v>2</v>
      </c>
      <c r="D399" s="24" t="s">
        <v>736</v>
      </c>
      <c r="E399" s="31">
        <v>42052</v>
      </c>
      <c r="F399" s="30">
        <v>6594980</v>
      </c>
      <c r="G399" s="30">
        <v>1622960</v>
      </c>
      <c r="H399" s="26" t="s">
        <v>95</v>
      </c>
      <c r="J399" s="22" t="str">
        <f t="shared" si="32"/>
        <v xml:space="preserve">Väsjön </v>
      </c>
      <c r="K399" s="26" t="s">
        <v>781</v>
      </c>
      <c r="L399" s="30">
        <v>1</v>
      </c>
      <c r="M399" s="30">
        <v>1</v>
      </c>
      <c r="O399" s="30">
        <v>1.9</v>
      </c>
      <c r="P399" s="30">
        <v>2.7</v>
      </c>
      <c r="Q399" s="30">
        <v>19</v>
      </c>
      <c r="BI399" s="27"/>
    </row>
    <row r="400" spans="1:61" s="22" customFormat="1" x14ac:dyDescent="0.2">
      <c r="A400" s="30">
        <v>37539</v>
      </c>
      <c r="B400" s="23">
        <f t="shared" si="30"/>
        <v>2015</v>
      </c>
      <c r="C400" s="23">
        <f t="shared" si="31"/>
        <v>2</v>
      </c>
      <c r="D400" s="24" t="s">
        <v>736</v>
      </c>
      <c r="E400" s="31">
        <v>42052</v>
      </c>
      <c r="F400" s="30">
        <v>6594980</v>
      </c>
      <c r="G400" s="30">
        <v>1622960</v>
      </c>
      <c r="H400" s="26" t="s">
        <v>95</v>
      </c>
      <c r="J400" s="22" t="str">
        <f t="shared" si="32"/>
        <v xml:space="preserve">Väsjön </v>
      </c>
      <c r="K400" s="26" t="s">
        <v>782</v>
      </c>
      <c r="L400" s="30">
        <v>2</v>
      </c>
      <c r="M400" s="30">
        <v>2</v>
      </c>
      <c r="O400" s="30">
        <v>3.2</v>
      </c>
      <c r="P400" s="30">
        <v>0.1</v>
      </c>
      <c r="Q400" s="30">
        <v>1</v>
      </c>
      <c r="BI400" s="27"/>
    </row>
    <row r="401" spans="1:61" s="22" customFormat="1" x14ac:dyDescent="0.2">
      <c r="A401" s="30">
        <v>37540</v>
      </c>
      <c r="B401" s="23">
        <f t="shared" si="30"/>
        <v>2015</v>
      </c>
      <c r="C401" s="23">
        <f t="shared" si="31"/>
        <v>2</v>
      </c>
      <c r="D401" s="24" t="s">
        <v>736</v>
      </c>
      <c r="E401" s="31">
        <v>42052</v>
      </c>
      <c r="F401" s="30">
        <v>6594980</v>
      </c>
      <c r="G401" s="30">
        <v>1622960</v>
      </c>
      <c r="H401" s="26" t="s">
        <v>95</v>
      </c>
      <c r="J401" s="22" t="str">
        <f t="shared" si="32"/>
        <v xml:space="preserve">Väsjön </v>
      </c>
      <c r="K401" s="22" t="s">
        <v>785</v>
      </c>
      <c r="L401" s="30">
        <v>2.8</v>
      </c>
      <c r="M401" s="30">
        <v>2.8</v>
      </c>
      <c r="O401" s="30">
        <v>4</v>
      </c>
      <c r="P401" s="30">
        <v>0.1</v>
      </c>
      <c r="Q401" s="30">
        <v>1</v>
      </c>
      <c r="U401" s="30">
        <v>230.85249999999999</v>
      </c>
      <c r="W401" s="30">
        <v>0.18099999999999999</v>
      </c>
      <c r="X401" s="30">
        <v>8.93</v>
      </c>
      <c r="Y401" s="30">
        <v>6.7</v>
      </c>
      <c r="AB401" s="30">
        <v>83.46</v>
      </c>
      <c r="AI401" s="30">
        <v>31.59</v>
      </c>
      <c r="AJ401" s="30">
        <v>978.98</v>
      </c>
      <c r="BI401" s="27"/>
    </row>
    <row r="402" spans="1:61" s="22" customFormat="1" x14ac:dyDescent="0.2">
      <c r="A402" s="30">
        <v>37541</v>
      </c>
      <c r="B402" s="23">
        <f t="shared" si="30"/>
        <v>2015</v>
      </c>
      <c r="C402" s="23">
        <f t="shared" si="31"/>
        <v>2</v>
      </c>
      <c r="D402" s="24" t="s">
        <v>736</v>
      </c>
      <c r="E402" s="31">
        <v>42052</v>
      </c>
      <c r="F402" s="30">
        <v>6599695</v>
      </c>
      <c r="G402" s="30">
        <v>1617290</v>
      </c>
      <c r="H402" s="26" t="s">
        <v>83</v>
      </c>
      <c r="J402" s="22" t="str">
        <f t="shared" si="32"/>
        <v xml:space="preserve">Edssjön </v>
      </c>
      <c r="K402" s="22" t="s">
        <v>739</v>
      </c>
      <c r="L402" s="30">
        <v>0.5</v>
      </c>
      <c r="M402" s="30">
        <v>0.5</v>
      </c>
      <c r="N402" s="30">
        <v>2</v>
      </c>
      <c r="O402" s="30">
        <v>0.8</v>
      </c>
      <c r="P402" s="30">
        <v>9.6</v>
      </c>
      <c r="Q402" s="30">
        <v>66</v>
      </c>
      <c r="U402" s="30">
        <v>61.395800000000001</v>
      </c>
      <c r="W402" s="30">
        <v>0.14299999999999999</v>
      </c>
      <c r="X402" s="30">
        <v>32.590000000000003</v>
      </c>
      <c r="Y402" s="30">
        <v>6.9</v>
      </c>
      <c r="AB402" s="30">
        <v>1184.43</v>
      </c>
      <c r="AI402" s="30">
        <v>59.68</v>
      </c>
      <c r="AJ402" s="30">
        <v>1824.13</v>
      </c>
      <c r="BI402" s="27"/>
    </row>
    <row r="403" spans="1:61" s="22" customFormat="1" x14ac:dyDescent="0.2">
      <c r="A403" s="30">
        <v>37542</v>
      </c>
      <c r="B403" s="23">
        <f t="shared" si="30"/>
        <v>2015</v>
      </c>
      <c r="C403" s="23">
        <f t="shared" si="31"/>
        <v>2</v>
      </c>
      <c r="D403" s="24" t="s">
        <v>736</v>
      </c>
      <c r="E403" s="31">
        <v>42052</v>
      </c>
      <c r="F403" s="30">
        <v>6599695</v>
      </c>
      <c r="G403" s="30">
        <v>1617290</v>
      </c>
      <c r="H403" s="26" t="s">
        <v>83</v>
      </c>
      <c r="J403" s="22" t="str">
        <f t="shared" si="32"/>
        <v xml:space="preserve">Edssjön </v>
      </c>
      <c r="K403" s="26" t="s">
        <v>781</v>
      </c>
      <c r="L403" s="30">
        <v>1</v>
      </c>
      <c r="M403" s="30">
        <v>1</v>
      </c>
      <c r="O403" s="30">
        <v>0.9</v>
      </c>
      <c r="P403" s="30">
        <v>9.3000000000000007</v>
      </c>
      <c r="Q403" s="30">
        <v>64</v>
      </c>
      <c r="BI403" s="27"/>
    </row>
    <row r="404" spans="1:61" s="22" customFormat="1" x14ac:dyDescent="0.2">
      <c r="A404" s="30">
        <v>37543</v>
      </c>
      <c r="B404" s="23">
        <f t="shared" si="30"/>
        <v>2015</v>
      </c>
      <c r="C404" s="23">
        <f t="shared" si="31"/>
        <v>2</v>
      </c>
      <c r="D404" s="24" t="s">
        <v>736</v>
      </c>
      <c r="E404" s="31">
        <v>42052</v>
      </c>
      <c r="F404" s="30">
        <v>6599695</v>
      </c>
      <c r="G404" s="30">
        <v>1617290</v>
      </c>
      <c r="H404" s="26" t="s">
        <v>83</v>
      </c>
      <c r="J404" s="22" t="str">
        <f t="shared" si="32"/>
        <v xml:space="preserve">Edssjön </v>
      </c>
      <c r="K404" s="26" t="s">
        <v>782</v>
      </c>
      <c r="L404" s="30">
        <v>2</v>
      </c>
      <c r="M404" s="30">
        <v>2</v>
      </c>
      <c r="O404" s="30">
        <v>1.3</v>
      </c>
      <c r="P404" s="30">
        <v>8.5</v>
      </c>
      <c r="Q404" s="30">
        <v>59</v>
      </c>
      <c r="BI404" s="27"/>
    </row>
    <row r="405" spans="1:61" s="22" customFormat="1" x14ac:dyDescent="0.2">
      <c r="A405" s="30">
        <v>37544</v>
      </c>
      <c r="B405" s="23">
        <f t="shared" si="30"/>
        <v>2015</v>
      </c>
      <c r="C405" s="23">
        <f t="shared" si="31"/>
        <v>2</v>
      </c>
      <c r="D405" s="24" t="s">
        <v>736</v>
      </c>
      <c r="E405" s="31">
        <v>42052</v>
      </c>
      <c r="F405" s="30">
        <v>6599695</v>
      </c>
      <c r="G405" s="30">
        <v>1617290</v>
      </c>
      <c r="H405" s="26" t="s">
        <v>83</v>
      </c>
      <c r="J405" s="22" t="str">
        <f t="shared" si="32"/>
        <v xml:space="preserve">Edssjön </v>
      </c>
      <c r="K405" s="26" t="s">
        <v>783</v>
      </c>
      <c r="L405" s="30">
        <v>3</v>
      </c>
      <c r="M405" s="30">
        <v>3</v>
      </c>
      <c r="O405" s="30">
        <v>2.6</v>
      </c>
      <c r="P405" s="30">
        <v>3</v>
      </c>
      <c r="Q405" s="30">
        <v>22</v>
      </c>
      <c r="BI405" s="27"/>
    </row>
    <row r="406" spans="1:61" s="22" customFormat="1" x14ac:dyDescent="0.2">
      <c r="A406" s="30">
        <v>37545</v>
      </c>
      <c r="B406" s="23">
        <f t="shared" si="30"/>
        <v>2015</v>
      </c>
      <c r="C406" s="23">
        <f t="shared" si="31"/>
        <v>2</v>
      </c>
      <c r="D406" s="24" t="s">
        <v>736</v>
      </c>
      <c r="E406" s="31">
        <v>42052</v>
      </c>
      <c r="F406" s="30">
        <v>6599695</v>
      </c>
      <c r="G406" s="30">
        <v>1617290</v>
      </c>
      <c r="H406" s="26" t="s">
        <v>83</v>
      </c>
      <c r="J406" s="22" t="str">
        <f t="shared" si="32"/>
        <v xml:space="preserve">Edssjön </v>
      </c>
      <c r="K406" s="26" t="s">
        <v>784</v>
      </c>
      <c r="L406" s="30">
        <v>4</v>
      </c>
      <c r="M406" s="30">
        <v>4</v>
      </c>
      <c r="O406" s="30">
        <v>3.1</v>
      </c>
      <c r="P406" s="30">
        <v>1.3</v>
      </c>
      <c r="Q406" s="30">
        <v>10</v>
      </c>
      <c r="BI406" s="27"/>
    </row>
    <row r="407" spans="1:61" s="22" customFormat="1" x14ac:dyDescent="0.2">
      <c r="A407" s="30">
        <v>37546</v>
      </c>
      <c r="B407" s="23">
        <f t="shared" si="30"/>
        <v>2015</v>
      </c>
      <c r="C407" s="23">
        <f t="shared" si="31"/>
        <v>2</v>
      </c>
      <c r="D407" s="24" t="s">
        <v>736</v>
      </c>
      <c r="E407" s="31">
        <v>42052</v>
      </c>
      <c r="F407" s="30">
        <v>6599695</v>
      </c>
      <c r="G407" s="30">
        <v>1617290</v>
      </c>
      <c r="H407" s="26" t="s">
        <v>83</v>
      </c>
      <c r="J407" s="22" t="str">
        <f t="shared" si="32"/>
        <v xml:space="preserve">Edssjön </v>
      </c>
      <c r="K407" s="22" t="s">
        <v>785</v>
      </c>
      <c r="L407" s="30">
        <v>5</v>
      </c>
      <c r="M407" s="30">
        <v>5</v>
      </c>
      <c r="O407" s="30">
        <v>3.5</v>
      </c>
      <c r="P407" s="30">
        <v>0.4</v>
      </c>
      <c r="Q407" s="30">
        <v>3</v>
      </c>
      <c r="U407" s="30">
        <v>121.2424</v>
      </c>
      <c r="W407" s="30">
        <v>7.0999999999999994E-2</v>
      </c>
      <c r="X407" s="30">
        <v>68.52</v>
      </c>
      <c r="Y407" s="30">
        <v>4.3</v>
      </c>
      <c r="AB407" s="30">
        <v>657.56</v>
      </c>
      <c r="AI407" s="30">
        <v>88.35</v>
      </c>
      <c r="AJ407" s="30">
        <v>1379.5</v>
      </c>
      <c r="BI407" s="27"/>
    </row>
    <row r="408" spans="1:61" s="22" customFormat="1" x14ac:dyDescent="0.2">
      <c r="A408" s="30">
        <v>37547</v>
      </c>
      <c r="B408" s="23">
        <f t="shared" si="30"/>
        <v>2015</v>
      </c>
      <c r="C408" s="23">
        <f t="shared" si="31"/>
        <v>2</v>
      </c>
      <c r="D408" s="24" t="s">
        <v>736</v>
      </c>
      <c r="E408" s="31">
        <v>42052</v>
      </c>
      <c r="F408" s="30">
        <v>6593820</v>
      </c>
      <c r="G408" s="30">
        <v>1619360</v>
      </c>
      <c r="H408" s="26" t="s">
        <v>91</v>
      </c>
      <c r="J408" s="22" t="str">
        <f t="shared" si="32"/>
        <v xml:space="preserve">Ravalen </v>
      </c>
      <c r="K408" s="22" t="s">
        <v>739</v>
      </c>
      <c r="L408" s="30">
        <v>0.5</v>
      </c>
      <c r="M408" s="30">
        <v>0.5</v>
      </c>
      <c r="N408" s="30">
        <v>1.8</v>
      </c>
      <c r="O408" s="30">
        <v>1.4</v>
      </c>
      <c r="P408" s="30">
        <v>4.3</v>
      </c>
      <c r="Q408" s="30">
        <v>30</v>
      </c>
      <c r="U408" s="30">
        <v>221.68690000000001</v>
      </c>
      <c r="W408" s="30">
        <v>0.26</v>
      </c>
      <c r="X408" s="30">
        <v>51.12</v>
      </c>
      <c r="Y408" s="30">
        <v>12.3</v>
      </c>
      <c r="AB408" s="30">
        <v>266.17</v>
      </c>
      <c r="AI408" s="30">
        <v>99.75</v>
      </c>
      <c r="AJ408" s="30">
        <v>1338</v>
      </c>
      <c r="BI408" s="27"/>
    </row>
    <row r="409" spans="1:61" s="22" customFormat="1" x14ac:dyDescent="0.2">
      <c r="A409" s="30">
        <v>37548</v>
      </c>
      <c r="B409" s="23">
        <f t="shared" si="30"/>
        <v>2015</v>
      </c>
      <c r="C409" s="23">
        <f t="shared" si="31"/>
        <v>2</v>
      </c>
      <c r="D409" s="24" t="s">
        <v>736</v>
      </c>
      <c r="E409" s="31">
        <v>42052</v>
      </c>
      <c r="F409" s="30">
        <v>6593820</v>
      </c>
      <c r="G409" s="30">
        <v>1619360</v>
      </c>
      <c r="H409" s="26" t="s">
        <v>91</v>
      </c>
      <c r="J409" s="22" t="str">
        <f t="shared" si="32"/>
        <v xml:space="preserve">Ravalen </v>
      </c>
      <c r="K409" s="26" t="s">
        <v>781</v>
      </c>
      <c r="L409" s="30">
        <v>1</v>
      </c>
      <c r="M409" s="30">
        <v>1</v>
      </c>
      <c r="O409" s="30">
        <v>2.1</v>
      </c>
      <c r="P409" s="30">
        <v>0.4</v>
      </c>
      <c r="Q409" s="30">
        <v>3</v>
      </c>
      <c r="BI409" s="27"/>
    </row>
    <row r="410" spans="1:61" s="22" customFormat="1" x14ac:dyDescent="0.2">
      <c r="A410" s="30">
        <v>37549</v>
      </c>
      <c r="B410" s="23">
        <f t="shared" si="30"/>
        <v>2015</v>
      </c>
      <c r="C410" s="23">
        <f t="shared" si="31"/>
        <v>2</v>
      </c>
      <c r="D410" s="24" t="s">
        <v>736</v>
      </c>
      <c r="E410" s="31">
        <v>42052</v>
      </c>
      <c r="F410" s="30">
        <v>6593820</v>
      </c>
      <c r="G410" s="30">
        <v>1619360</v>
      </c>
      <c r="H410" s="26" t="s">
        <v>91</v>
      </c>
      <c r="J410" s="22" t="str">
        <f t="shared" si="32"/>
        <v xml:space="preserve">Ravalen </v>
      </c>
      <c r="K410" s="22" t="s">
        <v>785</v>
      </c>
      <c r="L410" s="30">
        <v>1.8</v>
      </c>
      <c r="M410" s="30">
        <v>1.8</v>
      </c>
      <c r="O410" s="30">
        <v>2.8</v>
      </c>
      <c r="P410" s="30">
        <v>0.2</v>
      </c>
      <c r="Q410" s="30">
        <v>1</v>
      </c>
      <c r="U410" s="30">
        <v>260.1771</v>
      </c>
      <c r="W410" s="30">
        <v>0.20200000000000001</v>
      </c>
      <c r="X410" s="30">
        <v>37.28</v>
      </c>
      <c r="Y410" s="30">
        <v>12.1</v>
      </c>
      <c r="AB410" s="30">
        <v>215.22</v>
      </c>
      <c r="AI410" s="30">
        <v>81.14</v>
      </c>
      <c r="AJ410" s="30">
        <v>1280.8399999999999</v>
      </c>
      <c r="BI410" s="27"/>
    </row>
    <row r="411" spans="1:61" s="22" customFormat="1" x14ac:dyDescent="0.2">
      <c r="A411" s="30">
        <v>37550</v>
      </c>
      <c r="B411" s="23">
        <f t="shared" si="30"/>
        <v>2015</v>
      </c>
      <c r="C411" s="23">
        <f t="shared" si="31"/>
        <v>2</v>
      </c>
      <c r="D411" s="24" t="s">
        <v>736</v>
      </c>
      <c r="E411" s="31">
        <v>42052</v>
      </c>
      <c r="F411" s="30">
        <v>6594420</v>
      </c>
      <c r="G411" s="30">
        <v>1615795</v>
      </c>
      <c r="H411" s="26" t="s">
        <v>96</v>
      </c>
      <c r="J411" s="22" t="str">
        <f t="shared" si="32"/>
        <v xml:space="preserve">Översjön </v>
      </c>
      <c r="K411" s="22" t="s">
        <v>739</v>
      </c>
      <c r="L411" s="30">
        <v>0.5</v>
      </c>
      <c r="M411" s="30">
        <v>0.5</v>
      </c>
      <c r="N411" s="30">
        <v>3.6</v>
      </c>
      <c r="O411" s="30">
        <v>1</v>
      </c>
      <c r="P411" s="30">
        <v>10.6</v>
      </c>
      <c r="Q411" s="30">
        <v>74</v>
      </c>
      <c r="U411" s="30">
        <v>110.23690000000001</v>
      </c>
      <c r="W411" s="30">
        <v>0.22</v>
      </c>
      <c r="X411" s="30">
        <v>1.5899999999999999</v>
      </c>
      <c r="Y411" s="30">
        <v>10.6</v>
      </c>
      <c r="AB411" s="30">
        <v>172.6</v>
      </c>
      <c r="AI411" s="30">
        <v>24.51</v>
      </c>
      <c r="AJ411" s="30">
        <v>1068.4000000000001</v>
      </c>
      <c r="BI411" s="27"/>
    </row>
    <row r="412" spans="1:61" s="22" customFormat="1" x14ac:dyDescent="0.2">
      <c r="A412" s="30">
        <v>37551</v>
      </c>
      <c r="B412" s="23">
        <f t="shared" si="30"/>
        <v>2015</v>
      </c>
      <c r="C412" s="23">
        <f t="shared" si="31"/>
        <v>2</v>
      </c>
      <c r="D412" s="24" t="s">
        <v>736</v>
      </c>
      <c r="E412" s="31">
        <v>42052</v>
      </c>
      <c r="F412" s="30">
        <v>6594420</v>
      </c>
      <c r="G412" s="30">
        <v>1615795</v>
      </c>
      <c r="H412" s="26" t="s">
        <v>96</v>
      </c>
      <c r="J412" s="22" t="str">
        <f t="shared" si="32"/>
        <v xml:space="preserve">Översjön </v>
      </c>
      <c r="K412" s="26" t="s">
        <v>781</v>
      </c>
      <c r="L412" s="30">
        <v>1</v>
      </c>
      <c r="M412" s="30">
        <v>1</v>
      </c>
      <c r="O412" s="30">
        <v>1.4</v>
      </c>
      <c r="P412" s="30">
        <v>10.7</v>
      </c>
      <c r="Q412" s="30">
        <v>75</v>
      </c>
      <c r="BI412" s="27"/>
    </row>
    <row r="413" spans="1:61" s="22" customFormat="1" x14ac:dyDescent="0.2">
      <c r="A413" s="30">
        <v>37552</v>
      </c>
      <c r="B413" s="23">
        <f t="shared" si="30"/>
        <v>2015</v>
      </c>
      <c r="C413" s="23">
        <f t="shared" si="31"/>
        <v>2</v>
      </c>
      <c r="D413" s="24" t="s">
        <v>736</v>
      </c>
      <c r="E413" s="31">
        <v>42052</v>
      </c>
      <c r="F413" s="30">
        <v>6594420</v>
      </c>
      <c r="G413" s="30">
        <v>1615795</v>
      </c>
      <c r="H413" s="26" t="s">
        <v>96</v>
      </c>
      <c r="J413" s="22" t="str">
        <f t="shared" si="32"/>
        <v xml:space="preserve">Översjön </v>
      </c>
      <c r="K413" s="26" t="s">
        <v>782</v>
      </c>
      <c r="L413" s="30">
        <v>2</v>
      </c>
      <c r="M413" s="30">
        <v>2</v>
      </c>
      <c r="O413" s="30">
        <v>2.5</v>
      </c>
      <c r="P413" s="30">
        <v>5.2</v>
      </c>
      <c r="Q413" s="30">
        <v>38</v>
      </c>
      <c r="BI413" s="27"/>
    </row>
    <row r="414" spans="1:61" s="22" customFormat="1" x14ac:dyDescent="0.2">
      <c r="A414" s="30">
        <v>37553</v>
      </c>
      <c r="B414" s="23">
        <f t="shared" si="30"/>
        <v>2015</v>
      </c>
      <c r="C414" s="23">
        <f t="shared" si="31"/>
        <v>2</v>
      </c>
      <c r="D414" s="24" t="s">
        <v>736</v>
      </c>
      <c r="E414" s="31">
        <v>42052</v>
      </c>
      <c r="F414" s="30">
        <v>6594420</v>
      </c>
      <c r="G414" s="30">
        <v>1615795</v>
      </c>
      <c r="H414" s="26" t="s">
        <v>96</v>
      </c>
      <c r="J414" s="22" t="str">
        <f t="shared" si="32"/>
        <v xml:space="preserve">Översjön </v>
      </c>
      <c r="K414" s="26" t="s">
        <v>783</v>
      </c>
      <c r="L414" s="30">
        <v>3</v>
      </c>
      <c r="M414" s="30">
        <v>3</v>
      </c>
      <c r="O414" s="30">
        <v>3</v>
      </c>
      <c r="P414" s="30">
        <v>3.9</v>
      </c>
      <c r="Q414" s="30">
        <v>28</v>
      </c>
      <c r="BI414" s="27"/>
    </row>
    <row r="415" spans="1:61" s="22" customFormat="1" x14ac:dyDescent="0.2">
      <c r="A415" s="30">
        <v>37554</v>
      </c>
      <c r="B415" s="23">
        <f t="shared" si="30"/>
        <v>2015</v>
      </c>
      <c r="C415" s="23">
        <f t="shared" si="31"/>
        <v>2</v>
      </c>
      <c r="D415" s="24" t="s">
        <v>736</v>
      </c>
      <c r="E415" s="31">
        <v>42052</v>
      </c>
      <c r="F415" s="30">
        <v>6594420</v>
      </c>
      <c r="G415" s="30">
        <v>1615795</v>
      </c>
      <c r="H415" s="26" t="s">
        <v>96</v>
      </c>
      <c r="J415" s="22" t="str">
        <f t="shared" si="32"/>
        <v xml:space="preserve">Översjön </v>
      </c>
      <c r="K415" s="22" t="s">
        <v>785</v>
      </c>
      <c r="L415" s="30">
        <v>3.6</v>
      </c>
      <c r="M415" s="30">
        <v>3.6</v>
      </c>
      <c r="O415" s="30">
        <v>3.4</v>
      </c>
      <c r="P415" s="30">
        <v>2.6</v>
      </c>
      <c r="Q415" s="30">
        <v>19</v>
      </c>
      <c r="U415" s="30">
        <v>294.28480000000002</v>
      </c>
      <c r="W415" s="30">
        <v>9.9000000000000005E-2</v>
      </c>
      <c r="X415" s="30">
        <v>6.03</v>
      </c>
      <c r="Y415" s="30">
        <v>7.6</v>
      </c>
      <c r="AB415" s="30">
        <v>134</v>
      </c>
      <c r="AI415" s="30">
        <v>21.98</v>
      </c>
      <c r="AJ415" s="30">
        <v>1130.8399999999999</v>
      </c>
      <c r="BI415" s="27"/>
    </row>
    <row r="416" spans="1:61" s="22" customFormat="1" x14ac:dyDescent="0.2">
      <c r="A416" s="30">
        <v>37555</v>
      </c>
      <c r="B416" s="23">
        <f t="shared" si="30"/>
        <v>2015</v>
      </c>
      <c r="C416" s="23">
        <f t="shared" si="31"/>
        <v>2</v>
      </c>
      <c r="D416" s="24" t="s">
        <v>736</v>
      </c>
      <c r="E416" s="31">
        <v>42052</v>
      </c>
      <c r="F416" s="30">
        <v>6606035</v>
      </c>
      <c r="G416" s="30">
        <v>1615620</v>
      </c>
      <c r="H416" s="26" t="s">
        <v>90</v>
      </c>
      <c r="J416" s="22" t="str">
        <f t="shared" si="32"/>
        <v xml:space="preserve">Oxundasjön </v>
      </c>
      <c r="K416" s="22" t="s">
        <v>739</v>
      </c>
      <c r="L416" s="30">
        <v>0.5</v>
      </c>
      <c r="M416" s="30">
        <v>0.5</v>
      </c>
      <c r="N416" s="30">
        <v>1.6</v>
      </c>
      <c r="O416" s="30">
        <v>0.6</v>
      </c>
      <c r="P416" s="30">
        <v>9.9</v>
      </c>
      <c r="Q416" s="30">
        <v>67</v>
      </c>
      <c r="U416" s="30">
        <v>29.126300000000001</v>
      </c>
      <c r="W416" s="30">
        <v>0.249</v>
      </c>
      <c r="X416" s="30">
        <v>25.26</v>
      </c>
      <c r="Y416" s="30">
        <v>14.4</v>
      </c>
      <c r="AB416" s="30">
        <v>684.5</v>
      </c>
      <c r="AI416" s="30">
        <v>58.39</v>
      </c>
      <c r="AJ416" s="30">
        <v>1362.3</v>
      </c>
      <c r="BI416" s="27"/>
    </row>
    <row r="417" spans="1:61" s="22" customFormat="1" x14ac:dyDescent="0.2">
      <c r="A417" s="30">
        <v>37556</v>
      </c>
      <c r="B417" s="23">
        <f t="shared" si="30"/>
        <v>2015</v>
      </c>
      <c r="C417" s="23">
        <f t="shared" si="31"/>
        <v>2</v>
      </c>
      <c r="D417" s="24" t="s">
        <v>736</v>
      </c>
      <c r="E417" s="31">
        <v>42052</v>
      </c>
      <c r="F417" s="30">
        <v>6606035</v>
      </c>
      <c r="G417" s="30">
        <v>1615620</v>
      </c>
      <c r="H417" s="26" t="s">
        <v>90</v>
      </c>
      <c r="J417" s="22" t="str">
        <f t="shared" si="32"/>
        <v xml:space="preserve">Oxundasjön </v>
      </c>
      <c r="K417" s="26" t="s">
        <v>781</v>
      </c>
      <c r="L417" s="30">
        <v>1</v>
      </c>
      <c r="M417" s="30">
        <v>1</v>
      </c>
      <c r="O417" s="30">
        <v>0.8</v>
      </c>
      <c r="P417" s="30">
        <v>9.6999999999999993</v>
      </c>
      <c r="Q417" s="30">
        <v>66</v>
      </c>
      <c r="BI417" s="27"/>
    </row>
    <row r="418" spans="1:61" s="22" customFormat="1" x14ac:dyDescent="0.2">
      <c r="A418" s="30">
        <v>37557</v>
      </c>
      <c r="B418" s="23">
        <f t="shared" si="30"/>
        <v>2015</v>
      </c>
      <c r="C418" s="23">
        <f t="shared" si="31"/>
        <v>2</v>
      </c>
      <c r="D418" s="24" t="s">
        <v>736</v>
      </c>
      <c r="E418" s="31">
        <v>42052</v>
      </c>
      <c r="F418" s="30">
        <v>6606035</v>
      </c>
      <c r="G418" s="30">
        <v>1615620</v>
      </c>
      <c r="H418" s="26" t="s">
        <v>90</v>
      </c>
      <c r="J418" s="22" t="str">
        <f t="shared" si="32"/>
        <v xml:space="preserve">Oxundasjön </v>
      </c>
      <c r="K418" s="26" t="s">
        <v>782</v>
      </c>
      <c r="L418" s="30">
        <v>2</v>
      </c>
      <c r="M418" s="30">
        <v>2</v>
      </c>
      <c r="O418" s="30">
        <v>1.1000000000000001</v>
      </c>
      <c r="P418" s="30">
        <v>8.1</v>
      </c>
      <c r="Q418" s="30">
        <v>56</v>
      </c>
      <c r="BI418" s="27"/>
    </row>
    <row r="419" spans="1:61" s="22" customFormat="1" x14ac:dyDescent="0.2">
      <c r="A419" s="30">
        <v>37558</v>
      </c>
      <c r="B419" s="23">
        <f t="shared" si="30"/>
        <v>2015</v>
      </c>
      <c r="C419" s="23">
        <f t="shared" si="31"/>
        <v>2</v>
      </c>
      <c r="D419" s="24" t="s">
        <v>736</v>
      </c>
      <c r="E419" s="31">
        <v>42052</v>
      </c>
      <c r="F419" s="30">
        <v>6606035</v>
      </c>
      <c r="G419" s="30">
        <v>1615620</v>
      </c>
      <c r="H419" s="26" t="s">
        <v>90</v>
      </c>
      <c r="J419" s="22" t="str">
        <f t="shared" si="32"/>
        <v xml:space="preserve">Oxundasjön </v>
      </c>
      <c r="K419" s="26" t="s">
        <v>783</v>
      </c>
      <c r="L419" s="30">
        <v>3</v>
      </c>
      <c r="M419" s="30">
        <v>3</v>
      </c>
      <c r="O419" s="30">
        <v>1.5</v>
      </c>
      <c r="P419" s="30">
        <v>8.1</v>
      </c>
      <c r="Q419" s="30">
        <v>56</v>
      </c>
      <c r="BI419" s="27"/>
    </row>
    <row r="420" spans="1:61" s="22" customFormat="1" x14ac:dyDescent="0.2">
      <c r="A420" s="30">
        <v>37559</v>
      </c>
      <c r="B420" s="23">
        <f t="shared" si="30"/>
        <v>2015</v>
      </c>
      <c r="C420" s="23">
        <f t="shared" si="31"/>
        <v>2</v>
      </c>
      <c r="D420" s="24" t="s">
        <v>736</v>
      </c>
      <c r="E420" s="31">
        <v>42052</v>
      </c>
      <c r="F420" s="30">
        <v>6606035</v>
      </c>
      <c r="G420" s="30">
        <v>1615620</v>
      </c>
      <c r="H420" s="26" t="s">
        <v>90</v>
      </c>
      <c r="J420" s="22" t="str">
        <f t="shared" si="32"/>
        <v xml:space="preserve">Oxundasjön </v>
      </c>
      <c r="K420" s="26" t="s">
        <v>784</v>
      </c>
      <c r="L420" s="30">
        <v>4</v>
      </c>
      <c r="M420" s="30">
        <v>4</v>
      </c>
      <c r="O420" s="30">
        <v>2.2999999999999998</v>
      </c>
      <c r="P420" s="30">
        <v>6.8</v>
      </c>
      <c r="Q420" s="30">
        <v>49</v>
      </c>
      <c r="BI420" s="27"/>
    </row>
    <row r="421" spans="1:61" s="22" customFormat="1" x14ac:dyDescent="0.2">
      <c r="A421" s="30">
        <v>37560</v>
      </c>
      <c r="B421" s="23">
        <f t="shared" si="30"/>
        <v>2015</v>
      </c>
      <c r="C421" s="23">
        <f t="shared" si="31"/>
        <v>2</v>
      </c>
      <c r="D421" s="24" t="s">
        <v>736</v>
      </c>
      <c r="E421" s="31">
        <v>42052</v>
      </c>
      <c r="F421" s="30">
        <v>6606035</v>
      </c>
      <c r="G421" s="30">
        <v>1615620</v>
      </c>
      <c r="H421" s="26" t="s">
        <v>90</v>
      </c>
      <c r="J421" s="22" t="str">
        <f t="shared" si="32"/>
        <v xml:space="preserve">Oxundasjön </v>
      </c>
      <c r="K421" s="26" t="s">
        <v>841</v>
      </c>
      <c r="L421" s="30">
        <v>5</v>
      </c>
      <c r="M421" s="30">
        <v>5</v>
      </c>
      <c r="O421" s="30">
        <v>3.2</v>
      </c>
      <c r="P421" s="30">
        <v>2.9</v>
      </c>
      <c r="Q421" s="30">
        <v>22</v>
      </c>
      <c r="BI421" s="27"/>
    </row>
    <row r="422" spans="1:61" s="22" customFormat="1" x14ac:dyDescent="0.2">
      <c r="A422" s="30">
        <v>37561</v>
      </c>
      <c r="B422" s="23">
        <f t="shared" si="30"/>
        <v>2015</v>
      </c>
      <c r="C422" s="23">
        <f t="shared" si="31"/>
        <v>2</v>
      </c>
      <c r="D422" s="24" t="s">
        <v>736</v>
      </c>
      <c r="E422" s="31">
        <v>42052</v>
      </c>
      <c r="F422" s="30">
        <v>6606035</v>
      </c>
      <c r="G422" s="30">
        <v>1615620</v>
      </c>
      <c r="H422" s="26" t="s">
        <v>90</v>
      </c>
      <c r="J422" s="22" t="str">
        <f t="shared" si="32"/>
        <v xml:space="preserve">Oxundasjön </v>
      </c>
      <c r="K422" s="22" t="s">
        <v>785</v>
      </c>
      <c r="L422" s="30">
        <v>5.9</v>
      </c>
      <c r="M422" s="30">
        <v>5.9</v>
      </c>
      <c r="O422" s="30">
        <v>4</v>
      </c>
      <c r="P422" s="30">
        <v>0.6</v>
      </c>
      <c r="Q422" s="30">
        <v>5</v>
      </c>
      <c r="U422" s="30">
        <v>19.525600000000001</v>
      </c>
      <c r="W422" s="30">
        <v>7.2999999999999995E-2</v>
      </c>
      <c r="X422" s="30">
        <v>28.84</v>
      </c>
      <c r="Y422" s="30">
        <v>6.6</v>
      </c>
      <c r="AB422" s="30">
        <v>847.56</v>
      </c>
      <c r="AI422" s="30">
        <v>46.26</v>
      </c>
      <c r="AJ422" s="30">
        <v>1369.12</v>
      </c>
      <c r="BI422" s="27"/>
    </row>
    <row r="423" spans="1:61" s="22" customFormat="1" x14ac:dyDescent="0.2">
      <c r="A423" s="30">
        <v>37562</v>
      </c>
      <c r="B423" s="23">
        <f t="shared" si="30"/>
        <v>2015</v>
      </c>
      <c r="C423" s="23">
        <f t="shared" si="31"/>
        <v>2</v>
      </c>
      <c r="D423" s="24" t="s">
        <v>736</v>
      </c>
      <c r="E423" s="31">
        <v>42052</v>
      </c>
      <c r="F423" s="30">
        <v>6595515</v>
      </c>
      <c r="G423" s="30">
        <v>1624630</v>
      </c>
      <c r="H423" s="26" t="s">
        <v>86</v>
      </c>
      <c r="J423" s="22" t="str">
        <f t="shared" si="32"/>
        <v xml:space="preserve">Käringsjön </v>
      </c>
      <c r="K423" s="22" t="s">
        <v>739</v>
      </c>
      <c r="L423" s="30">
        <v>0.5</v>
      </c>
      <c r="M423" s="30">
        <v>1</v>
      </c>
      <c r="N423" s="30">
        <v>1</v>
      </c>
      <c r="O423" s="30">
        <v>1</v>
      </c>
      <c r="P423" s="30">
        <v>7.2</v>
      </c>
      <c r="Q423" s="30">
        <v>50</v>
      </c>
      <c r="U423" s="30">
        <v>2.8220000000000001</v>
      </c>
      <c r="W423" s="30">
        <v>0.59699999999999998</v>
      </c>
      <c r="X423" s="30">
        <v>3.95</v>
      </c>
      <c r="Y423" s="30">
        <v>3.4</v>
      </c>
      <c r="AB423" s="30">
        <v>149.82</v>
      </c>
      <c r="AI423" s="30">
        <v>13.38</v>
      </c>
      <c r="AJ423" s="30">
        <v>1170.18</v>
      </c>
      <c r="BI423" s="27"/>
    </row>
    <row r="424" spans="1:61" s="22" customFormat="1" x14ac:dyDescent="0.2">
      <c r="A424" s="30">
        <v>37563</v>
      </c>
      <c r="B424" s="23">
        <f t="shared" si="30"/>
        <v>2015</v>
      </c>
      <c r="C424" s="23">
        <f t="shared" si="31"/>
        <v>2</v>
      </c>
      <c r="D424" s="24" t="s">
        <v>736</v>
      </c>
      <c r="E424" s="31">
        <v>42052</v>
      </c>
      <c r="F424" s="30">
        <v>6595515</v>
      </c>
      <c r="G424" s="30">
        <v>1624630</v>
      </c>
      <c r="H424" s="26" t="s">
        <v>86</v>
      </c>
      <c r="J424" s="22" t="str">
        <f t="shared" si="32"/>
        <v xml:space="preserve">Käringsjön </v>
      </c>
      <c r="K424" s="26" t="s">
        <v>781</v>
      </c>
      <c r="L424" s="30">
        <v>1</v>
      </c>
      <c r="M424" s="30">
        <v>1</v>
      </c>
      <c r="O424" s="30">
        <v>1.8</v>
      </c>
      <c r="P424" s="30">
        <v>8</v>
      </c>
      <c r="Q424" s="30">
        <v>57</v>
      </c>
      <c r="BI424" s="27"/>
    </row>
    <row r="425" spans="1:61" s="22" customFormat="1" x14ac:dyDescent="0.2">
      <c r="A425" s="30">
        <v>37564</v>
      </c>
      <c r="B425" s="23">
        <f t="shared" si="30"/>
        <v>2015</v>
      </c>
      <c r="C425" s="23">
        <f t="shared" si="31"/>
        <v>2</v>
      </c>
      <c r="D425" s="24" t="s">
        <v>736</v>
      </c>
      <c r="E425" s="31">
        <v>42052</v>
      </c>
      <c r="F425" s="30">
        <v>6595515</v>
      </c>
      <c r="G425" s="30">
        <v>1624630</v>
      </c>
      <c r="H425" s="26" t="s">
        <v>86</v>
      </c>
      <c r="J425" s="22" t="str">
        <f t="shared" si="32"/>
        <v xml:space="preserve">Käringsjön </v>
      </c>
      <c r="K425" s="26" t="s">
        <v>782</v>
      </c>
      <c r="L425" s="30">
        <v>2</v>
      </c>
      <c r="M425" s="30">
        <v>2</v>
      </c>
      <c r="O425" s="30">
        <v>3.1</v>
      </c>
      <c r="P425" s="30">
        <v>3.7</v>
      </c>
      <c r="Q425" s="30">
        <v>27</v>
      </c>
      <c r="BI425" s="27"/>
    </row>
    <row r="426" spans="1:61" s="22" customFormat="1" x14ac:dyDescent="0.2">
      <c r="A426" s="30">
        <v>37565</v>
      </c>
      <c r="B426" s="23">
        <f t="shared" si="30"/>
        <v>2015</v>
      </c>
      <c r="C426" s="23">
        <f t="shared" si="31"/>
        <v>2</v>
      </c>
      <c r="D426" s="24" t="s">
        <v>736</v>
      </c>
      <c r="E426" s="31">
        <v>42052</v>
      </c>
      <c r="F426" s="30">
        <v>6595515</v>
      </c>
      <c r="G426" s="30">
        <v>1624630</v>
      </c>
      <c r="H426" s="26" t="s">
        <v>86</v>
      </c>
      <c r="J426" s="22" t="str">
        <f t="shared" si="32"/>
        <v xml:space="preserve">Käringsjön </v>
      </c>
      <c r="K426" s="26" t="s">
        <v>783</v>
      </c>
      <c r="L426" s="30">
        <v>3</v>
      </c>
      <c r="M426" s="30">
        <v>3</v>
      </c>
      <c r="O426" s="30">
        <v>3.5</v>
      </c>
      <c r="P426" s="30">
        <v>1.8</v>
      </c>
      <c r="Q426" s="30">
        <v>13</v>
      </c>
      <c r="BI426" s="27"/>
    </row>
    <row r="427" spans="1:61" s="22" customFormat="1" x14ac:dyDescent="0.2">
      <c r="A427" s="30">
        <v>37566</v>
      </c>
      <c r="B427" s="23">
        <f t="shared" si="30"/>
        <v>2015</v>
      </c>
      <c r="C427" s="23">
        <f t="shared" si="31"/>
        <v>2</v>
      </c>
      <c r="D427" s="24" t="s">
        <v>736</v>
      </c>
      <c r="E427" s="31">
        <v>42052</v>
      </c>
      <c r="F427" s="30">
        <v>6595515</v>
      </c>
      <c r="G427" s="30">
        <v>1624630</v>
      </c>
      <c r="H427" s="26" t="s">
        <v>86</v>
      </c>
      <c r="J427" s="22" t="str">
        <f t="shared" si="32"/>
        <v xml:space="preserve">Käringsjön </v>
      </c>
      <c r="K427" s="22" t="s">
        <v>785</v>
      </c>
      <c r="L427" s="30">
        <v>3.7</v>
      </c>
      <c r="M427" s="30">
        <v>3.7</v>
      </c>
      <c r="O427" s="30">
        <v>3.6</v>
      </c>
      <c r="P427" s="30">
        <v>0.9</v>
      </c>
      <c r="Q427" s="30">
        <v>7</v>
      </c>
      <c r="U427" s="30">
        <v>8.4718999999999998</v>
      </c>
      <c r="W427" s="30">
        <v>0.59899999999999998</v>
      </c>
      <c r="X427" s="30">
        <v>5.16</v>
      </c>
      <c r="Y427" s="30">
        <v>3.7</v>
      </c>
      <c r="AB427" s="30">
        <v>151.85</v>
      </c>
      <c r="AI427" s="30">
        <v>20.51</v>
      </c>
      <c r="AJ427" s="30">
        <v>1236.73</v>
      </c>
      <c r="BI427" s="27"/>
    </row>
    <row r="428" spans="1:61" s="22" customFormat="1" x14ac:dyDescent="0.2">
      <c r="A428" s="30">
        <v>37567</v>
      </c>
      <c r="B428" s="23">
        <f t="shared" si="30"/>
        <v>2015</v>
      </c>
      <c r="C428" s="23">
        <f t="shared" si="31"/>
        <v>2</v>
      </c>
      <c r="D428" s="24" t="s">
        <v>736</v>
      </c>
      <c r="E428" s="31">
        <v>42052</v>
      </c>
      <c r="F428" s="30">
        <v>6595470</v>
      </c>
      <c r="G428" s="30">
        <v>1622370</v>
      </c>
      <c r="H428" s="26" t="s">
        <v>834</v>
      </c>
      <c r="J428" s="22" t="str">
        <f t="shared" si="32"/>
        <v xml:space="preserve">Snuggan </v>
      </c>
      <c r="K428" s="22" t="s">
        <v>739</v>
      </c>
      <c r="L428" s="30">
        <v>0.5</v>
      </c>
      <c r="M428" s="30">
        <v>0.5</v>
      </c>
      <c r="N428" s="30">
        <v>0.8</v>
      </c>
      <c r="O428" s="30">
        <v>0.5</v>
      </c>
      <c r="P428" s="30">
        <v>8.4</v>
      </c>
      <c r="Q428" s="30">
        <v>56</v>
      </c>
      <c r="U428" s="30">
        <v>174.1763</v>
      </c>
      <c r="W428" s="30">
        <v>0.65300000000000002</v>
      </c>
      <c r="X428" s="30">
        <v>0.21</v>
      </c>
      <c r="Y428" s="30">
        <v>3.6</v>
      </c>
      <c r="AB428" s="30">
        <v>31.37</v>
      </c>
      <c r="AI428" s="30">
        <v>20.149999999999999</v>
      </c>
      <c r="AJ428" s="30">
        <v>1206.77</v>
      </c>
      <c r="BI428" s="27"/>
    </row>
    <row r="429" spans="1:61" s="22" customFormat="1" x14ac:dyDescent="0.2">
      <c r="A429" s="30">
        <v>37568</v>
      </c>
      <c r="B429" s="23">
        <f t="shared" si="30"/>
        <v>2015</v>
      </c>
      <c r="C429" s="23">
        <f t="shared" si="31"/>
        <v>2</v>
      </c>
      <c r="D429" s="24" t="s">
        <v>736</v>
      </c>
      <c r="E429" s="31">
        <v>42052</v>
      </c>
      <c r="F429" s="30">
        <v>6595470</v>
      </c>
      <c r="G429" s="30">
        <v>1622370</v>
      </c>
      <c r="H429" s="26" t="s">
        <v>834</v>
      </c>
      <c r="J429" s="22" t="str">
        <f t="shared" si="32"/>
        <v xml:space="preserve">Snuggan </v>
      </c>
      <c r="K429" s="26" t="s">
        <v>781</v>
      </c>
      <c r="L429" s="30">
        <v>1</v>
      </c>
      <c r="M429" s="30">
        <v>1</v>
      </c>
      <c r="O429" s="30">
        <v>1.7</v>
      </c>
      <c r="P429" s="30">
        <v>7.1</v>
      </c>
      <c r="Q429" s="30">
        <v>50</v>
      </c>
      <c r="BI429" s="27"/>
    </row>
    <row r="430" spans="1:61" s="22" customFormat="1" x14ac:dyDescent="0.2">
      <c r="A430" s="30">
        <v>37569</v>
      </c>
      <c r="B430" s="23">
        <f t="shared" si="30"/>
        <v>2015</v>
      </c>
      <c r="C430" s="23">
        <f t="shared" si="31"/>
        <v>2</v>
      </c>
      <c r="D430" s="24" t="s">
        <v>736</v>
      </c>
      <c r="E430" s="31">
        <v>42052</v>
      </c>
      <c r="F430" s="30">
        <v>6595470</v>
      </c>
      <c r="G430" s="30">
        <v>1622370</v>
      </c>
      <c r="H430" s="26" t="s">
        <v>834</v>
      </c>
      <c r="J430" s="22" t="str">
        <f t="shared" si="32"/>
        <v xml:space="preserve">Snuggan </v>
      </c>
      <c r="K430" s="26" t="s">
        <v>782</v>
      </c>
      <c r="L430" s="30">
        <v>2</v>
      </c>
      <c r="M430" s="30">
        <v>2</v>
      </c>
      <c r="O430" s="30">
        <v>3.1</v>
      </c>
      <c r="P430" s="30">
        <v>4</v>
      </c>
      <c r="Q430" s="30">
        <v>29</v>
      </c>
      <c r="BI430" s="27"/>
    </row>
    <row r="431" spans="1:61" s="22" customFormat="1" x14ac:dyDescent="0.2">
      <c r="A431" s="30">
        <v>37570</v>
      </c>
      <c r="B431" s="23">
        <f t="shared" si="30"/>
        <v>2015</v>
      </c>
      <c r="C431" s="23">
        <f t="shared" si="31"/>
        <v>2</v>
      </c>
      <c r="D431" s="24" t="s">
        <v>736</v>
      </c>
      <c r="E431" s="31">
        <v>42052</v>
      </c>
      <c r="F431" s="30">
        <v>6595470</v>
      </c>
      <c r="G431" s="30">
        <v>1622370</v>
      </c>
      <c r="H431" s="26" t="s">
        <v>834</v>
      </c>
      <c r="J431" s="22" t="str">
        <f t="shared" si="32"/>
        <v xml:space="preserve">Snuggan </v>
      </c>
      <c r="K431" s="22" t="s">
        <v>785</v>
      </c>
      <c r="L431" s="30">
        <v>2.8</v>
      </c>
      <c r="M431" s="30">
        <v>2.8</v>
      </c>
      <c r="O431" s="30">
        <v>3.9</v>
      </c>
      <c r="P431" s="30">
        <v>0.5</v>
      </c>
      <c r="Q431" s="30">
        <v>4</v>
      </c>
      <c r="U431" s="30">
        <v>211.5992</v>
      </c>
      <c r="W431" s="30">
        <v>0.69599999999999995</v>
      </c>
      <c r="X431" s="30">
        <v>2</v>
      </c>
      <c r="Y431" s="30">
        <v>3.6</v>
      </c>
      <c r="AB431" s="30">
        <v>26.74</v>
      </c>
      <c r="AI431" s="30">
        <v>22.42</v>
      </c>
      <c r="AJ431" s="30">
        <v>1213.52</v>
      </c>
      <c r="BI431" s="27"/>
    </row>
    <row r="432" spans="1:61" s="22" customFormat="1" x14ac:dyDescent="0.2">
      <c r="B432" s="23">
        <f t="shared" si="30"/>
        <v>2015</v>
      </c>
      <c r="C432" s="23">
        <f t="shared" si="31"/>
        <v>2</v>
      </c>
      <c r="D432" s="24" t="s">
        <v>736</v>
      </c>
      <c r="E432" s="25" t="s">
        <v>851</v>
      </c>
      <c r="F432" s="22">
        <v>6606238</v>
      </c>
      <c r="G432" s="22">
        <v>661152</v>
      </c>
      <c r="H432" s="26" t="s">
        <v>738</v>
      </c>
      <c r="J432" s="22" t="str">
        <f t="shared" si="32"/>
        <v xml:space="preserve">Oxundaån </v>
      </c>
      <c r="K432" s="22" t="s">
        <v>739</v>
      </c>
      <c r="L432" s="22">
        <v>0.1</v>
      </c>
      <c r="M432" s="22">
        <v>0.1</v>
      </c>
      <c r="O432" s="22">
        <v>0.7</v>
      </c>
      <c r="R432" s="22">
        <v>46.6</v>
      </c>
      <c r="T432" s="22">
        <v>2.1720000000000002</v>
      </c>
      <c r="U432" s="22">
        <v>80</v>
      </c>
      <c r="V432" s="22">
        <f t="shared" ref="V432" si="33">U432 * (1/((10^((0.0901821 + (2729.92 /(273.15 + O432)))-AC432)+1)))</f>
        <v>0.14569587301271583</v>
      </c>
      <c r="W432" s="22">
        <v>0.08</v>
      </c>
      <c r="X432" s="22">
        <v>28</v>
      </c>
      <c r="Y432" s="22">
        <v>8.9</v>
      </c>
      <c r="AB432" s="22">
        <v>1070</v>
      </c>
      <c r="AC432" s="22">
        <v>7.32</v>
      </c>
      <c r="AG432" s="22">
        <v>13.8</v>
      </c>
      <c r="AI432" s="22">
        <v>51.9</v>
      </c>
      <c r="AJ432" s="22">
        <v>1720</v>
      </c>
      <c r="AK432" s="22">
        <v>51.6</v>
      </c>
      <c r="AM432" s="22">
        <v>5.2785000000000002</v>
      </c>
      <c r="AN432" s="22">
        <v>9.0991999999999997</v>
      </c>
      <c r="AO432" s="22">
        <v>38.144200000000005</v>
      </c>
      <c r="AP432" s="22">
        <v>26.8398</v>
      </c>
      <c r="AQ432" s="22">
        <v>57.563899999999997</v>
      </c>
      <c r="AR432" s="22">
        <v>5.9</v>
      </c>
      <c r="BI432" s="27"/>
    </row>
    <row r="433" spans="1:61" s="22" customFormat="1" x14ac:dyDescent="0.2">
      <c r="A433" s="30">
        <v>37571</v>
      </c>
      <c r="B433" s="23">
        <f t="shared" si="30"/>
        <v>2015</v>
      </c>
      <c r="C433" s="23">
        <f t="shared" si="31"/>
        <v>2</v>
      </c>
      <c r="D433" s="24" t="s">
        <v>736</v>
      </c>
      <c r="E433" s="31">
        <v>42053</v>
      </c>
      <c r="F433" s="30">
        <v>6597555</v>
      </c>
      <c r="G433" s="30">
        <v>1629125</v>
      </c>
      <c r="H433" s="26" t="s">
        <v>85</v>
      </c>
      <c r="J433" s="22" t="str">
        <f t="shared" si="32"/>
        <v xml:space="preserve">Gullsjön </v>
      </c>
      <c r="K433" s="22" t="s">
        <v>739</v>
      </c>
      <c r="L433" s="30">
        <v>0.5</v>
      </c>
      <c r="M433" s="30">
        <v>0.5</v>
      </c>
      <c r="N433" s="30">
        <v>1.5</v>
      </c>
      <c r="O433" s="30">
        <v>1.2</v>
      </c>
      <c r="P433" s="30">
        <v>2.7</v>
      </c>
      <c r="Q433" s="30">
        <v>19</v>
      </c>
      <c r="U433" s="30">
        <v>36.93</v>
      </c>
      <c r="W433" s="30">
        <v>0.27600000000000002</v>
      </c>
      <c r="X433" s="30">
        <v>2.5</v>
      </c>
      <c r="Y433" s="30">
        <v>8.5</v>
      </c>
      <c r="AB433" s="30">
        <v>153.62</v>
      </c>
      <c r="AI433" s="30">
        <v>29.41</v>
      </c>
      <c r="AJ433" s="30">
        <v>1008.64</v>
      </c>
      <c r="BI433" s="27"/>
    </row>
    <row r="434" spans="1:61" s="22" customFormat="1" x14ac:dyDescent="0.2">
      <c r="A434" s="30">
        <v>37572</v>
      </c>
      <c r="B434" s="23">
        <f t="shared" si="30"/>
        <v>2015</v>
      </c>
      <c r="C434" s="23">
        <f t="shared" si="31"/>
        <v>2</v>
      </c>
      <c r="D434" s="24" t="s">
        <v>736</v>
      </c>
      <c r="E434" s="31">
        <v>42053</v>
      </c>
      <c r="F434" s="30">
        <v>6597555</v>
      </c>
      <c r="G434" s="30">
        <v>1629125</v>
      </c>
      <c r="H434" s="26" t="s">
        <v>85</v>
      </c>
      <c r="J434" s="22" t="str">
        <f t="shared" si="32"/>
        <v xml:space="preserve">Gullsjön </v>
      </c>
      <c r="K434" s="26" t="s">
        <v>781</v>
      </c>
      <c r="L434" s="30">
        <v>1</v>
      </c>
      <c r="M434" s="30">
        <v>1</v>
      </c>
      <c r="O434" s="30">
        <v>2</v>
      </c>
      <c r="P434" s="30">
        <v>0.9</v>
      </c>
      <c r="Q434" s="30">
        <v>6</v>
      </c>
      <c r="BI434" s="27"/>
    </row>
    <row r="435" spans="1:61" s="22" customFormat="1" x14ac:dyDescent="0.2">
      <c r="A435" s="30">
        <v>37573</v>
      </c>
      <c r="B435" s="23">
        <f t="shared" si="30"/>
        <v>2015</v>
      </c>
      <c r="C435" s="23">
        <f t="shared" si="31"/>
        <v>2</v>
      </c>
      <c r="D435" s="24" t="s">
        <v>736</v>
      </c>
      <c r="E435" s="31">
        <v>42053</v>
      </c>
      <c r="F435" s="30">
        <v>6597555</v>
      </c>
      <c r="G435" s="30">
        <v>1629125</v>
      </c>
      <c r="H435" s="26" t="s">
        <v>85</v>
      </c>
      <c r="J435" s="22" t="str">
        <f t="shared" si="32"/>
        <v xml:space="preserve">Gullsjön </v>
      </c>
      <c r="K435" s="22" t="s">
        <v>785</v>
      </c>
      <c r="L435" s="30">
        <v>2</v>
      </c>
      <c r="M435" s="30">
        <v>2</v>
      </c>
      <c r="O435" s="30">
        <v>3.2</v>
      </c>
      <c r="P435" s="30">
        <v>0.1</v>
      </c>
      <c r="Q435" s="30">
        <v>1</v>
      </c>
      <c r="U435" s="30">
        <v>61.038200000000003</v>
      </c>
      <c r="W435" s="30">
        <v>0.224</v>
      </c>
      <c r="X435" s="30">
        <v>1.01</v>
      </c>
      <c r="Y435" s="30">
        <v>4.9000000000000004</v>
      </c>
      <c r="AB435" s="30">
        <v>113.45</v>
      </c>
      <c r="AI435" s="30">
        <v>27.09</v>
      </c>
      <c r="AJ435" s="30">
        <v>949.83</v>
      </c>
      <c r="BI435" s="27"/>
    </row>
    <row r="436" spans="1:61" s="22" customFormat="1" x14ac:dyDescent="0.2">
      <c r="A436" s="30">
        <v>37574</v>
      </c>
      <c r="B436" s="23">
        <f t="shared" si="30"/>
        <v>2015</v>
      </c>
      <c r="C436" s="23">
        <f t="shared" si="31"/>
        <v>2</v>
      </c>
      <c r="D436" s="24" t="s">
        <v>736</v>
      </c>
      <c r="E436" s="31">
        <v>42053</v>
      </c>
      <c r="F436" s="30">
        <v>6594430</v>
      </c>
      <c r="G436" s="30">
        <v>1625370</v>
      </c>
      <c r="H436" s="26" t="s">
        <v>87</v>
      </c>
      <c r="J436" s="22" t="str">
        <f t="shared" si="32"/>
        <v xml:space="preserve">Mörtsjön </v>
      </c>
      <c r="K436" s="22" t="s">
        <v>739</v>
      </c>
      <c r="L436" s="30">
        <v>0.5</v>
      </c>
      <c r="M436" s="30">
        <v>0.5</v>
      </c>
      <c r="N436" s="30">
        <v>1.6</v>
      </c>
      <c r="O436" s="30">
        <v>0.8</v>
      </c>
      <c r="P436" s="30">
        <v>4.9000000000000004</v>
      </c>
      <c r="Q436" s="30">
        <v>34</v>
      </c>
      <c r="U436" s="30">
        <v>30.9862</v>
      </c>
      <c r="W436" s="30">
        <v>0.73299999999999998</v>
      </c>
      <c r="X436" s="30">
        <v>0.19</v>
      </c>
      <c r="Y436" s="30">
        <v>6.2</v>
      </c>
      <c r="AB436" s="30">
        <v>221.7</v>
      </c>
      <c r="AI436" s="30">
        <v>23.73</v>
      </c>
      <c r="AJ436" s="30">
        <v>1721.43</v>
      </c>
      <c r="BI436" s="27"/>
    </row>
    <row r="437" spans="1:61" s="22" customFormat="1" x14ac:dyDescent="0.2">
      <c r="A437" s="30">
        <v>37575</v>
      </c>
      <c r="B437" s="23">
        <f t="shared" si="30"/>
        <v>2015</v>
      </c>
      <c r="C437" s="23">
        <f t="shared" si="31"/>
        <v>2</v>
      </c>
      <c r="D437" s="24" t="s">
        <v>736</v>
      </c>
      <c r="E437" s="31">
        <v>42053</v>
      </c>
      <c r="F437" s="30">
        <v>6594430</v>
      </c>
      <c r="G437" s="30">
        <v>1625370</v>
      </c>
      <c r="H437" s="26" t="s">
        <v>87</v>
      </c>
      <c r="J437" s="22" t="str">
        <f t="shared" si="32"/>
        <v xml:space="preserve">Mörtsjön </v>
      </c>
      <c r="K437" s="26" t="s">
        <v>781</v>
      </c>
      <c r="L437" s="30">
        <v>1</v>
      </c>
      <c r="M437" s="30">
        <v>1</v>
      </c>
      <c r="O437" s="30">
        <v>2.4</v>
      </c>
      <c r="P437" s="30">
        <v>3</v>
      </c>
      <c r="Q437" s="30">
        <v>22</v>
      </c>
      <c r="BI437" s="27"/>
    </row>
    <row r="438" spans="1:61" s="22" customFormat="1" x14ac:dyDescent="0.2">
      <c r="A438" s="30">
        <v>37576</v>
      </c>
      <c r="B438" s="23">
        <f t="shared" si="30"/>
        <v>2015</v>
      </c>
      <c r="C438" s="23">
        <f t="shared" si="31"/>
        <v>2</v>
      </c>
      <c r="D438" s="24" t="s">
        <v>736</v>
      </c>
      <c r="E438" s="31">
        <v>42053</v>
      </c>
      <c r="F438" s="30">
        <v>6594430</v>
      </c>
      <c r="G438" s="30">
        <v>1625370</v>
      </c>
      <c r="H438" s="26" t="s">
        <v>87</v>
      </c>
      <c r="J438" s="22" t="str">
        <f t="shared" si="32"/>
        <v xml:space="preserve">Mörtsjön </v>
      </c>
      <c r="K438" s="26" t="s">
        <v>782</v>
      </c>
      <c r="L438" s="30">
        <v>2</v>
      </c>
      <c r="M438" s="30">
        <v>2</v>
      </c>
      <c r="O438" s="30">
        <v>3.8</v>
      </c>
      <c r="P438" s="30">
        <v>2.7</v>
      </c>
      <c r="Q438" s="30">
        <v>21</v>
      </c>
      <c r="BI438" s="27"/>
    </row>
    <row r="439" spans="1:61" s="22" customFormat="1" x14ac:dyDescent="0.2">
      <c r="A439" s="30">
        <v>37577</v>
      </c>
      <c r="B439" s="23">
        <f t="shared" si="30"/>
        <v>2015</v>
      </c>
      <c r="C439" s="23">
        <f t="shared" si="31"/>
        <v>2</v>
      </c>
      <c r="D439" s="24" t="s">
        <v>736</v>
      </c>
      <c r="E439" s="31">
        <v>42053</v>
      </c>
      <c r="F439" s="30">
        <v>6594430</v>
      </c>
      <c r="G439" s="30">
        <v>1625370</v>
      </c>
      <c r="H439" s="26" t="s">
        <v>87</v>
      </c>
      <c r="J439" s="22" t="str">
        <f t="shared" si="32"/>
        <v xml:space="preserve">Mörtsjön </v>
      </c>
      <c r="K439" s="26" t="s">
        <v>783</v>
      </c>
      <c r="L439" s="30">
        <v>3</v>
      </c>
      <c r="M439" s="30">
        <v>3</v>
      </c>
      <c r="O439" s="30">
        <v>4.2</v>
      </c>
      <c r="P439" s="30">
        <v>3.3</v>
      </c>
      <c r="Q439" s="30">
        <v>25</v>
      </c>
      <c r="BI439" s="27"/>
    </row>
    <row r="440" spans="1:61" s="22" customFormat="1" x14ac:dyDescent="0.2">
      <c r="A440" s="30">
        <v>37578</v>
      </c>
      <c r="B440" s="23">
        <f t="shared" si="30"/>
        <v>2015</v>
      </c>
      <c r="C440" s="23">
        <f t="shared" si="31"/>
        <v>2</v>
      </c>
      <c r="D440" s="24" t="s">
        <v>736</v>
      </c>
      <c r="E440" s="31">
        <v>42053</v>
      </c>
      <c r="F440" s="30">
        <v>6594430</v>
      </c>
      <c r="G440" s="30">
        <v>1625370</v>
      </c>
      <c r="H440" s="26" t="s">
        <v>87</v>
      </c>
      <c r="J440" s="22" t="str">
        <f t="shared" si="32"/>
        <v xml:space="preserve">Mörtsjön </v>
      </c>
      <c r="K440" s="26" t="s">
        <v>784</v>
      </c>
      <c r="L440" s="30">
        <v>4</v>
      </c>
      <c r="M440" s="30">
        <v>4</v>
      </c>
      <c r="O440" s="30">
        <v>4.5999999999999996</v>
      </c>
      <c r="P440" s="30">
        <v>2.5</v>
      </c>
      <c r="Q440" s="30">
        <v>19</v>
      </c>
      <c r="BI440" s="27"/>
    </row>
    <row r="441" spans="1:61" s="22" customFormat="1" x14ac:dyDescent="0.2">
      <c r="A441" s="30">
        <v>37579</v>
      </c>
      <c r="B441" s="23">
        <f t="shared" si="30"/>
        <v>2015</v>
      </c>
      <c r="C441" s="23">
        <f t="shared" si="31"/>
        <v>2</v>
      </c>
      <c r="D441" s="24" t="s">
        <v>736</v>
      </c>
      <c r="E441" s="31">
        <v>42053</v>
      </c>
      <c r="F441" s="30">
        <v>6594430</v>
      </c>
      <c r="G441" s="30">
        <v>1625370</v>
      </c>
      <c r="H441" s="26" t="s">
        <v>87</v>
      </c>
      <c r="J441" s="22" t="str">
        <f t="shared" si="32"/>
        <v xml:space="preserve">Mörtsjön </v>
      </c>
      <c r="K441" s="22" t="s">
        <v>785</v>
      </c>
      <c r="L441" s="30">
        <v>4.2</v>
      </c>
      <c r="M441" s="30">
        <v>4.2</v>
      </c>
      <c r="O441" s="30">
        <v>4.8</v>
      </c>
      <c r="P441" s="30">
        <v>0.6</v>
      </c>
      <c r="Q441" s="30">
        <v>0.6</v>
      </c>
      <c r="U441" s="30">
        <v>114.8772</v>
      </c>
      <c r="W441" s="30">
        <v>0.2</v>
      </c>
      <c r="X441" s="30">
        <v>19.04</v>
      </c>
      <c r="Y441" s="30">
        <v>5.9</v>
      </c>
      <c r="AB441" s="30">
        <v>683.55</v>
      </c>
      <c r="AI441" s="30">
        <v>34.799999999999997</v>
      </c>
      <c r="AJ441" s="30">
        <v>1616.79</v>
      </c>
      <c r="BI441" s="27"/>
    </row>
    <row r="442" spans="1:61" s="22" customFormat="1" x14ac:dyDescent="0.2">
      <c r="A442" s="30">
        <v>37618</v>
      </c>
      <c r="B442" s="23">
        <f t="shared" si="30"/>
        <v>2015</v>
      </c>
      <c r="C442" s="23">
        <f t="shared" si="31"/>
        <v>2</v>
      </c>
      <c r="D442" s="24" t="s">
        <v>736</v>
      </c>
      <c r="E442" s="31">
        <v>42060</v>
      </c>
      <c r="F442" s="30">
        <v>6599245</v>
      </c>
      <c r="G442" s="30">
        <v>1622345</v>
      </c>
      <c r="H442" s="26" t="s">
        <v>833</v>
      </c>
      <c r="I442" s="22">
        <v>1</v>
      </c>
      <c r="J442" s="22" t="str">
        <f t="shared" si="32"/>
        <v>Norrviken 1</v>
      </c>
      <c r="K442" s="22" t="s">
        <v>739</v>
      </c>
      <c r="L442" s="30">
        <v>0.5</v>
      </c>
      <c r="M442" s="30">
        <v>0.5</v>
      </c>
      <c r="N442" s="30">
        <v>1.1000000000000001</v>
      </c>
      <c r="O442" s="30">
        <v>1.2</v>
      </c>
      <c r="P442" s="30">
        <v>11.4</v>
      </c>
      <c r="Q442" s="30">
        <v>81</v>
      </c>
      <c r="U442" s="30">
        <v>218.0703</v>
      </c>
      <c r="W442" s="30">
        <v>0.14199999999999999</v>
      </c>
      <c r="X442" s="30">
        <v>9.57</v>
      </c>
      <c r="Y442" s="30">
        <v>12</v>
      </c>
      <c r="AB442" s="30">
        <v>810.62</v>
      </c>
      <c r="AI442" s="30">
        <v>43.11</v>
      </c>
      <c r="AJ442" s="30">
        <v>1647.84</v>
      </c>
      <c r="BI442" s="27"/>
    </row>
    <row r="443" spans="1:61" s="22" customFormat="1" x14ac:dyDescent="0.2">
      <c r="A443" s="30">
        <v>37619</v>
      </c>
      <c r="B443" s="23">
        <f t="shared" si="30"/>
        <v>2015</v>
      </c>
      <c r="C443" s="23">
        <f t="shared" si="31"/>
        <v>2</v>
      </c>
      <c r="D443" s="24" t="s">
        <v>736</v>
      </c>
      <c r="E443" s="31">
        <v>42060</v>
      </c>
      <c r="F443" s="30">
        <v>6599245</v>
      </c>
      <c r="G443" s="30">
        <v>1622345</v>
      </c>
      <c r="H443" s="26" t="s">
        <v>833</v>
      </c>
      <c r="I443" s="22">
        <v>1</v>
      </c>
      <c r="J443" s="22" t="str">
        <f t="shared" si="32"/>
        <v>Norrviken 1</v>
      </c>
      <c r="K443" s="26" t="s">
        <v>781</v>
      </c>
      <c r="L443" s="30">
        <v>1</v>
      </c>
      <c r="M443" s="30">
        <v>1</v>
      </c>
      <c r="O443" s="30">
        <v>1.4</v>
      </c>
      <c r="P443" s="30">
        <v>11.3</v>
      </c>
      <c r="Q443" s="30">
        <v>80</v>
      </c>
      <c r="BI443" s="27"/>
    </row>
    <row r="444" spans="1:61" s="22" customFormat="1" x14ac:dyDescent="0.2">
      <c r="A444" s="30">
        <v>37620</v>
      </c>
      <c r="B444" s="23">
        <f t="shared" si="30"/>
        <v>2015</v>
      </c>
      <c r="C444" s="23">
        <f t="shared" si="31"/>
        <v>2</v>
      </c>
      <c r="D444" s="24" t="s">
        <v>736</v>
      </c>
      <c r="E444" s="31">
        <v>42060</v>
      </c>
      <c r="F444" s="30">
        <v>6599245</v>
      </c>
      <c r="G444" s="30">
        <v>1622345</v>
      </c>
      <c r="H444" s="26" t="s">
        <v>833</v>
      </c>
      <c r="I444" s="22">
        <v>1</v>
      </c>
      <c r="J444" s="22" t="str">
        <f t="shared" si="32"/>
        <v>Norrviken 1</v>
      </c>
      <c r="K444" s="26" t="s">
        <v>782</v>
      </c>
      <c r="L444" s="30">
        <v>2</v>
      </c>
      <c r="M444" s="30">
        <v>2</v>
      </c>
      <c r="O444" s="30">
        <v>1.6</v>
      </c>
      <c r="P444" s="30">
        <v>8.3000000000000007</v>
      </c>
      <c r="Q444" s="30">
        <v>60</v>
      </c>
      <c r="BI444" s="27"/>
    </row>
    <row r="445" spans="1:61" s="22" customFormat="1" x14ac:dyDescent="0.2">
      <c r="A445" s="30">
        <v>37621</v>
      </c>
      <c r="B445" s="23">
        <f t="shared" si="30"/>
        <v>2015</v>
      </c>
      <c r="C445" s="23">
        <f t="shared" si="31"/>
        <v>2</v>
      </c>
      <c r="D445" s="24" t="s">
        <v>736</v>
      </c>
      <c r="E445" s="31">
        <v>42060</v>
      </c>
      <c r="F445" s="30">
        <v>6599245</v>
      </c>
      <c r="G445" s="30">
        <v>1622345</v>
      </c>
      <c r="H445" s="26" t="s">
        <v>833</v>
      </c>
      <c r="I445" s="22">
        <v>1</v>
      </c>
      <c r="J445" s="22" t="str">
        <f t="shared" si="32"/>
        <v>Norrviken 1</v>
      </c>
      <c r="K445" s="22" t="s">
        <v>785</v>
      </c>
      <c r="L445" s="30">
        <v>2.7</v>
      </c>
      <c r="M445" s="30">
        <v>2.7</v>
      </c>
      <c r="O445" s="30">
        <v>2.1</v>
      </c>
      <c r="P445" s="30">
        <v>4.7</v>
      </c>
      <c r="Q445" s="30">
        <v>34</v>
      </c>
      <c r="U445" s="30">
        <v>240.75720000000001</v>
      </c>
      <c r="W445" s="30">
        <v>0.14199999999999999</v>
      </c>
      <c r="X445" s="30">
        <v>10.69</v>
      </c>
      <c r="Y445" s="30">
        <v>13.2</v>
      </c>
      <c r="AB445" s="30">
        <v>1026.23</v>
      </c>
      <c r="AI445" s="30">
        <v>51.05</v>
      </c>
      <c r="AJ445" s="30">
        <v>1822.58</v>
      </c>
      <c r="BI445" s="27"/>
    </row>
    <row r="446" spans="1:61" s="22" customFormat="1" x14ac:dyDescent="0.2">
      <c r="A446" s="30">
        <v>37622</v>
      </c>
      <c r="B446" s="23">
        <f t="shared" si="30"/>
        <v>2015</v>
      </c>
      <c r="C446" s="23">
        <f t="shared" si="31"/>
        <v>2</v>
      </c>
      <c r="D446" s="24" t="s">
        <v>736</v>
      </c>
      <c r="E446" s="31">
        <v>42060</v>
      </c>
      <c r="F446" s="30">
        <v>6596620</v>
      </c>
      <c r="G446" s="30">
        <v>1620350</v>
      </c>
      <c r="H446" s="26" t="s">
        <v>833</v>
      </c>
      <c r="I446" s="22">
        <v>2</v>
      </c>
      <c r="J446" s="22" t="str">
        <f t="shared" si="32"/>
        <v>Norrviken 2</v>
      </c>
      <c r="K446" s="22" t="s">
        <v>739</v>
      </c>
      <c r="L446" s="30">
        <v>0.5</v>
      </c>
      <c r="M446" s="30">
        <v>0.5</v>
      </c>
      <c r="N446" s="30">
        <v>1.6</v>
      </c>
      <c r="O446" s="30">
        <v>2</v>
      </c>
      <c r="P446" s="30">
        <v>11.8</v>
      </c>
      <c r="Q446" s="30">
        <v>86</v>
      </c>
      <c r="U446" s="30">
        <v>79.531999999999996</v>
      </c>
      <c r="W446" s="30">
        <v>0.13800000000000001</v>
      </c>
      <c r="X446" s="30">
        <v>4.3600000000000003</v>
      </c>
      <c r="Y446" s="30">
        <v>10.5</v>
      </c>
      <c r="AB446" s="30">
        <v>385.2</v>
      </c>
      <c r="AI446" s="30">
        <v>29.31</v>
      </c>
      <c r="AJ446" s="30">
        <v>1068.0999999999999</v>
      </c>
      <c r="BI446" s="27"/>
    </row>
    <row r="447" spans="1:61" s="22" customFormat="1" x14ac:dyDescent="0.2">
      <c r="A447" s="30">
        <v>37623</v>
      </c>
      <c r="B447" s="23">
        <f t="shared" si="30"/>
        <v>2015</v>
      </c>
      <c r="C447" s="23">
        <f t="shared" si="31"/>
        <v>2</v>
      </c>
      <c r="D447" s="24" t="s">
        <v>736</v>
      </c>
      <c r="E447" s="31">
        <v>42060</v>
      </c>
      <c r="F447" s="30">
        <v>6596620</v>
      </c>
      <c r="G447" s="30">
        <v>1620350</v>
      </c>
      <c r="H447" s="26" t="s">
        <v>833</v>
      </c>
      <c r="I447" s="22">
        <v>2</v>
      </c>
      <c r="J447" s="22" t="str">
        <f t="shared" si="32"/>
        <v>Norrviken 2</v>
      </c>
      <c r="K447" s="26" t="s">
        <v>781</v>
      </c>
      <c r="L447" s="30">
        <v>1</v>
      </c>
      <c r="M447" s="30">
        <v>1</v>
      </c>
      <c r="O447" s="30">
        <v>2.2000000000000002</v>
      </c>
      <c r="P447" s="30">
        <v>11.8</v>
      </c>
      <c r="Q447" s="30">
        <v>86</v>
      </c>
      <c r="BI447" s="27"/>
    </row>
    <row r="448" spans="1:61" s="22" customFormat="1" x14ac:dyDescent="0.2">
      <c r="A448" s="30">
        <v>37624</v>
      </c>
      <c r="B448" s="23">
        <f t="shared" si="30"/>
        <v>2015</v>
      </c>
      <c r="C448" s="23">
        <f t="shared" si="31"/>
        <v>2</v>
      </c>
      <c r="D448" s="24" t="s">
        <v>736</v>
      </c>
      <c r="E448" s="31">
        <v>42060</v>
      </c>
      <c r="F448" s="30">
        <v>6596620</v>
      </c>
      <c r="G448" s="30">
        <v>1620350</v>
      </c>
      <c r="H448" s="26" t="s">
        <v>833</v>
      </c>
      <c r="I448" s="22">
        <v>2</v>
      </c>
      <c r="J448" s="22" t="str">
        <f t="shared" si="32"/>
        <v>Norrviken 2</v>
      </c>
      <c r="K448" s="26" t="s">
        <v>782</v>
      </c>
      <c r="L448" s="30">
        <v>2</v>
      </c>
      <c r="M448" s="30">
        <v>2</v>
      </c>
      <c r="O448" s="30">
        <v>2.7</v>
      </c>
      <c r="P448" s="30">
        <v>11.3</v>
      </c>
      <c r="Q448" s="30">
        <v>83</v>
      </c>
      <c r="BI448" s="27"/>
    </row>
    <row r="449" spans="1:61" s="22" customFormat="1" x14ac:dyDescent="0.2">
      <c r="A449" s="30">
        <v>37625</v>
      </c>
      <c r="B449" s="23">
        <f t="shared" si="30"/>
        <v>2015</v>
      </c>
      <c r="C449" s="23">
        <f t="shared" si="31"/>
        <v>2</v>
      </c>
      <c r="D449" s="24" t="s">
        <v>736</v>
      </c>
      <c r="E449" s="31">
        <v>42060</v>
      </c>
      <c r="F449" s="30">
        <v>6596620</v>
      </c>
      <c r="G449" s="30">
        <v>1620350</v>
      </c>
      <c r="H449" s="26" t="s">
        <v>833</v>
      </c>
      <c r="I449" s="22">
        <v>2</v>
      </c>
      <c r="J449" s="22" t="str">
        <f t="shared" si="32"/>
        <v>Norrviken 2</v>
      </c>
      <c r="K449" s="26" t="s">
        <v>783</v>
      </c>
      <c r="L449" s="30">
        <v>3</v>
      </c>
      <c r="M449" s="30">
        <v>3</v>
      </c>
      <c r="O449" s="30">
        <v>2.9</v>
      </c>
      <c r="P449" s="30">
        <v>10.9</v>
      </c>
      <c r="Q449" s="30">
        <v>81</v>
      </c>
      <c r="BI449" s="27"/>
    </row>
    <row r="450" spans="1:61" s="22" customFormat="1" x14ac:dyDescent="0.2">
      <c r="A450" s="30">
        <v>37626</v>
      </c>
      <c r="B450" s="23">
        <f t="shared" ref="B450:B513" si="34">YEAR(E450)</f>
        <v>2015</v>
      </c>
      <c r="C450" s="23">
        <f t="shared" ref="C450:C513" si="35">MONTH(E450)</f>
        <v>2</v>
      </c>
      <c r="D450" s="24" t="s">
        <v>736</v>
      </c>
      <c r="E450" s="31">
        <v>42060</v>
      </c>
      <c r="F450" s="30">
        <v>6596620</v>
      </c>
      <c r="G450" s="30">
        <v>1620350</v>
      </c>
      <c r="H450" s="26" t="s">
        <v>833</v>
      </c>
      <c r="I450" s="22">
        <v>2</v>
      </c>
      <c r="J450" s="22" t="str">
        <f t="shared" si="32"/>
        <v>Norrviken 2</v>
      </c>
      <c r="K450" s="26" t="s">
        <v>784</v>
      </c>
      <c r="L450" s="30">
        <v>4</v>
      </c>
      <c r="M450" s="30">
        <v>4</v>
      </c>
      <c r="O450" s="30">
        <v>2.8</v>
      </c>
      <c r="P450" s="30">
        <v>9.8000000000000007</v>
      </c>
      <c r="Q450" s="30">
        <v>72</v>
      </c>
      <c r="BI450" s="27"/>
    </row>
    <row r="451" spans="1:61" s="22" customFormat="1" x14ac:dyDescent="0.2">
      <c r="A451" s="30">
        <v>37627</v>
      </c>
      <c r="B451" s="23">
        <f t="shared" si="34"/>
        <v>2015</v>
      </c>
      <c r="C451" s="23">
        <f t="shared" si="35"/>
        <v>2</v>
      </c>
      <c r="D451" s="24" t="s">
        <v>736</v>
      </c>
      <c r="E451" s="31">
        <v>42060</v>
      </c>
      <c r="F451" s="30">
        <v>6596620</v>
      </c>
      <c r="G451" s="30">
        <v>1620350</v>
      </c>
      <c r="H451" s="26" t="s">
        <v>833</v>
      </c>
      <c r="I451" s="22">
        <v>2</v>
      </c>
      <c r="J451" s="22" t="str">
        <f t="shared" ref="J451:J514" si="36">CONCATENATE(H451," ",I451)</f>
        <v>Norrviken 2</v>
      </c>
      <c r="K451" s="26" t="s">
        <v>841</v>
      </c>
      <c r="L451" s="30">
        <v>5</v>
      </c>
      <c r="M451" s="30">
        <v>5</v>
      </c>
      <c r="O451" s="30">
        <v>2.8</v>
      </c>
      <c r="P451" s="30">
        <v>8.6999999999999993</v>
      </c>
      <c r="Q451" s="30">
        <v>64</v>
      </c>
      <c r="BI451" s="27"/>
    </row>
    <row r="452" spans="1:61" s="22" customFormat="1" x14ac:dyDescent="0.2">
      <c r="A452" s="30">
        <v>37628</v>
      </c>
      <c r="B452" s="23">
        <f t="shared" si="34"/>
        <v>2015</v>
      </c>
      <c r="C452" s="23">
        <f t="shared" si="35"/>
        <v>2</v>
      </c>
      <c r="D452" s="24" t="s">
        <v>736</v>
      </c>
      <c r="E452" s="31">
        <v>42060</v>
      </c>
      <c r="F452" s="30">
        <v>6596620</v>
      </c>
      <c r="G452" s="30">
        <v>1620350</v>
      </c>
      <c r="H452" s="26" t="s">
        <v>833</v>
      </c>
      <c r="I452" s="22">
        <v>2</v>
      </c>
      <c r="J452" s="22" t="str">
        <f t="shared" si="36"/>
        <v>Norrviken 2</v>
      </c>
      <c r="K452" s="26" t="s">
        <v>842</v>
      </c>
      <c r="L452" s="30">
        <v>6</v>
      </c>
      <c r="M452" s="30">
        <v>6</v>
      </c>
      <c r="O452" s="30">
        <v>2.9</v>
      </c>
      <c r="P452" s="30">
        <v>7.4</v>
      </c>
      <c r="Q452" s="30">
        <v>55</v>
      </c>
      <c r="BI452" s="27"/>
    </row>
    <row r="453" spans="1:61" s="22" customFormat="1" x14ac:dyDescent="0.2">
      <c r="A453" s="30">
        <v>37629</v>
      </c>
      <c r="B453" s="23">
        <f t="shared" si="34"/>
        <v>2015</v>
      </c>
      <c r="C453" s="23">
        <f t="shared" si="35"/>
        <v>2</v>
      </c>
      <c r="D453" s="24" t="s">
        <v>736</v>
      </c>
      <c r="E453" s="31">
        <v>42060</v>
      </c>
      <c r="F453" s="30">
        <v>6596620</v>
      </c>
      <c r="G453" s="30">
        <v>1620350</v>
      </c>
      <c r="H453" s="26" t="s">
        <v>833</v>
      </c>
      <c r="I453" s="22">
        <v>2</v>
      </c>
      <c r="J453" s="22" t="str">
        <f t="shared" si="36"/>
        <v>Norrviken 2</v>
      </c>
      <c r="K453" s="26" t="s">
        <v>843</v>
      </c>
      <c r="L453" s="30">
        <v>7</v>
      </c>
      <c r="M453" s="30">
        <v>7</v>
      </c>
      <c r="O453" s="30">
        <v>2.9</v>
      </c>
      <c r="P453" s="30">
        <v>7.2</v>
      </c>
      <c r="Q453" s="30">
        <v>53</v>
      </c>
      <c r="BI453" s="27"/>
    </row>
    <row r="454" spans="1:61" s="22" customFormat="1" x14ac:dyDescent="0.2">
      <c r="A454" s="30">
        <v>37630</v>
      </c>
      <c r="B454" s="23">
        <f t="shared" si="34"/>
        <v>2015</v>
      </c>
      <c r="C454" s="23">
        <f t="shared" si="35"/>
        <v>2</v>
      </c>
      <c r="D454" s="24" t="s">
        <v>736</v>
      </c>
      <c r="E454" s="31">
        <v>42060</v>
      </c>
      <c r="F454" s="30">
        <v>6596620</v>
      </c>
      <c r="G454" s="30">
        <v>1620350</v>
      </c>
      <c r="H454" s="26" t="s">
        <v>833</v>
      </c>
      <c r="I454" s="22">
        <v>2</v>
      </c>
      <c r="J454" s="22" t="str">
        <f t="shared" si="36"/>
        <v>Norrviken 2</v>
      </c>
      <c r="K454" s="26" t="s">
        <v>844</v>
      </c>
      <c r="L454" s="30">
        <v>8</v>
      </c>
      <c r="M454" s="30">
        <v>8</v>
      </c>
      <c r="O454" s="30">
        <v>2.9</v>
      </c>
      <c r="P454" s="30">
        <v>6.9</v>
      </c>
      <c r="Q454" s="30">
        <v>51</v>
      </c>
      <c r="BI454" s="27"/>
    </row>
    <row r="455" spans="1:61" s="22" customFormat="1" x14ac:dyDescent="0.2">
      <c r="A455" s="30">
        <v>37631</v>
      </c>
      <c r="B455" s="23">
        <f t="shared" si="34"/>
        <v>2015</v>
      </c>
      <c r="C455" s="23">
        <f t="shared" si="35"/>
        <v>2</v>
      </c>
      <c r="D455" s="24" t="s">
        <v>736</v>
      </c>
      <c r="E455" s="31">
        <v>42060</v>
      </c>
      <c r="F455" s="30">
        <v>6596620</v>
      </c>
      <c r="G455" s="30">
        <v>1620350</v>
      </c>
      <c r="H455" s="26" t="s">
        <v>833</v>
      </c>
      <c r="I455" s="22">
        <v>2</v>
      </c>
      <c r="J455" s="22" t="str">
        <f t="shared" si="36"/>
        <v>Norrviken 2</v>
      </c>
      <c r="K455" s="22" t="s">
        <v>785</v>
      </c>
      <c r="L455" s="30">
        <v>9</v>
      </c>
      <c r="M455" s="30">
        <v>9</v>
      </c>
      <c r="O455" s="30">
        <v>4.0999999999999996</v>
      </c>
      <c r="P455" s="30">
        <v>0.6</v>
      </c>
      <c r="Q455" s="30">
        <v>5</v>
      </c>
      <c r="U455" s="30">
        <v>51.2333</v>
      </c>
      <c r="W455" s="30">
        <v>5.6000000000000001E-2</v>
      </c>
      <c r="X455" s="30">
        <v>49.32</v>
      </c>
      <c r="Y455" s="30">
        <v>5</v>
      </c>
      <c r="AB455" s="30">
        <v>702.92</v>
      </c>
      <c r="AI455" s="30">
        <v>67.39</v>
      </c>
      <c r="AJ455" s="30">
        <v>1287.5</v>
      </c>
      <c r="BI455" s="27"/>
    </row>
    <row r="456" spans="1:61" s="22" customFormat="1" x14ac:dyDescent="0.2">
      <c r="A456" s="30">
        <v>37632</v>
      </c>
      <c r="B456" s="23">
        <f t="shared" si="34"/>
        <v>2015</v>
      </c>
      <c r="C456" s="23">
        <f t="shared" si="35"/>
        <v>2</v>
      </c>
      <c r="D456" s="24" t="s">
        <v>736</v>
      </c>
      <c r="E456" s="31">
        <v>42060</v>
      </c>
      <c r="F456" s="30">
        <v>6594885</v>
      </c>
      <c r="G456" s="30">
        <v>1620750</v>
      </c>
      <c r="H456" s="26" t="s">
        <v>833</v>
      </c>
      <c r="I456" s="22">
        <v>3</v>
      </c>
      <c r="J456" s="22" t="str">
        <f t="shared" si="36"/>
        <v>Norrviken 3</v>
      </c>
      <c r="K456" s="22" t="s">
        <v>739</v>
      </c>
      <c r="L456" s="30">
        <v>0.5</v>
      </c>
      <c r="M456" s="30">
        <v>0.5</v>
      </c>
      <c r="N456" s="30">
        <v>4.5</v>
      </c>
      <c r="O456" s="30">
        <v>2.2999999999999998</v>
      </c>
      <c r="P456" s="30">
        <v>12.9</v>
      </c>
      <c r="Q456" s="30">
        <v>94</v>
      </c>
      <c r="U456" s="30">
        <v>5.2698999999999998</v>
      </c>
      <c r="W456" s="30">
        <v>5.8999999999999997E-2</v>
      </c>
      <c r="X456" s="30">
        <v>44.27</v>
      </c>
      <c r="Y456" s="30">
        <v>3.8</v>
      </c>
      <c r="AB456" s="30">
        <v>677.55</v>
      </c>
      <c r="AI456" s="30">
        <v>58.96</v>
      </c>
      <c r="AJ456" s="30">
        <v>1065.6400000000001</v>
      </c>
      <c r="BI456" s="27"/>
    </row>
    <row r="457" spans="1:61" s="22" customFormat="1" x14ac:dyDescent="0.2">
      <c r="A457" s="30">
        <v>37633</v>
      </c>
      <c r="B457" s="23">
        <f t="shared" si="34"/>
        <v>2015</v>
      </c>
      <c r="C457" s="23">
        <f t="shared" si="35"/>
        <v>2</v>
      </c>
      <c r="D457" s="24" t="s">
        <v>736</v>
      </c>
      <c r="E457" s="31">
        <v>42060</v>
      </c>
      <c r="F457" s="30">
        <v>6594885</v>
      </c>
      <c r="G457" s="30">
        <v>1620750</v>
      </c>
      <c r="H457" s="26" t="s">
        <v>833</v>
      </c>
      <c r="I457" s="22">
        <v>3</v>
      </c>
      <c r="J457" s="22" t="str">
        <f t="shared" si="36"/>
        <v>Norrviken 3</v>
      </c>
      <c r="K457" s="26" t="s">
        <v>781</v>
      </c>
      <c r="L457" s="30">
        <v>1</v>
      </c>
      <c r="M457" s="30">
        <v>1</v>
      </c>
      <c r="O457" s="30">
        <v>2.5</v>
      </c>
      <c r="P457" s="30">
        <v>12.5</v>
      </c>
      <c r="Q457" s="30">
        <v>92</v>
      </c>
      <c r="BI457" s="27"/>
    </row>
    <row r="458" spans="1:61" s="22" customFormat="1" x14ac:dyDescent="0.2">
      <c r="A458" s="30">
        <v>37634</v>
      </c>
      <c r="B458" s="23">
        <f t="shared" si="34"/>
        <v>2015</v>
      </c>
      <c r="C458" s="23">
        <f t="shared" si="35"/>
        <v>2</v>
      </c>
      <c r="D458" s="24" t="s">
        <v>736</v>
      </c>
      <c r="E458" s="31">
        <v>42060</v>
      </c>
      <c r="F458" s="30">
        <v>6594885</v>
      </c>
      <c r="G458" s="30">
        <v>1620750</v>
      </c>
      <c r="H458" s="26" t="s">
        <v>833</v>
      </c>
      <c r="I458" s="22">
        <v>3</v>
      </c>
      <c r="J458" s="22" t="str">
        <f t="shared" si="36"/>
        <v>Norrviken 3</v>
      </c>
      <c r="K458" s="26" t="s">
        <v>782</v>
      </c>
      <c r="L458" s="30">
        <v>2</v>
      </c>
      <c r="M458" s="30">
        <v>2</v>
      </c>
      <c r="O458" s="30">
        <v>2.7</v>
      </c>
      <c r="P458" s="30">
        <v>11.9</v>
      </c>
      <c r="Q458" s="30">
        <v>87</v>
      </c>
      <c r="BI458" s="27"/>
    </row>
    <row r="459" spans="1:61" s="22" customFormat="1" x14ac:dyDescent="0.2">
      <c r="A459" s="30">
        <v>37635</v>
      </c>
      <c r="B459" s="23">
        <f t="shared" si="34"/>
        <v>2015</v>
      </c>
      <c r="C459" s="23">
        <f t="shared" si="35"/>
        <v>2</v>
      </c>
      <c r="D459" s="24" t="s">
        <v>736</v>
      </c>
      <c r="E459" s="31">
        <v>42060</v>
      </c>
      <c r="F459" s="30">
        <v>6594885</v>
      </c>
      <c r="G459" s="30">
        <v>1620750</v>
      </c>
      <c r="H459" s="26" t="s">
        <v>833</v>
      </c>
      <c r="I459" s="22">
        <v>3</v>
      </c>
      <c r="J459" s="22" t="str">
        <f t="shared" si="36"/>
        <v>Norrviken 3</v>
      </c>
      <c r="K459" s="26" t="s">
        <v>783</v>
      </c>
      <c r="L459" s="30">
        <v>3</v>
      </c>
      <c r="M459" s="30">
        <v>3</v>
      </c>
      <c r="O459" s="30">
        <v>2.7</v>
      </c>
      <c r="P459" s="30">
        <v>10.3</v>
      </c>
      <c r="Q459" s="30">
        <v>76</v>
      </c>
      <c r="BI459" s="27"/>
    </row>
    <row r="460" spans="1:61" s="22" customFormat="1" x14ac:dyDescent="0.2">
      <c r="A460" s="30">
        <v>37636</v>
      </c>
      <c r="B460" s="23">
        <f t="shared" si="34"/>
        <v>2015</v>
      </c>
      <c r="C460" s="23">
        <f t="shared" si="35"/>
        <v>2</v>
      </c>
      <c r="D460" s="24" t="s">
        <v>736</v>
      </c>
      <c r="E460" s="31">
        <v>42060</v>
      </c>
      <c r="F460" s="30">
        <v>6594885</v>
      </c>
      <c r="G460" s="30">
        <v>1620750</v>
      </c>
      <c r="H460" s="26" t="s">
        <v>833</v>
      </c>
      <c r="I460" s="22">
        <v>3</v>
      </c>
      <c r="J460" s="22" t="str">
        <f t="shared" si="36"/>
        <v>Norrviken 3</v>
      </c>
      <c r="K460" s="26" t="s">
        <v>784</v>
      </c>
      <c r="L460" s="30">
        <v>4</v>
      </c>
      <c r="M460" s="30">
        <v>4</v>
      </c>
      <c r="O460" s="30">
        <v>2.8</v>
      </c>
      <c r="P460" s="30">
        <v>9.4</v>
      </c>
      <c r="Q460" s="30">
        <v>69</v>
      </c>
      <c r="BI460" s="27"/>
    </row>
    <row r="461" spans="1:61" s="22" customFormat="1" x14ac:dyDescent="0.2">
      <c r="A461" s="30">
        <v>37637</v>
      </c>
      <c r="B461" s="23">
        <f t="shared" si="34"/>
        <v>2015</v>
      </c>
      <c r="C461" s="23">
        <f t="shared" si="35"/>
        <v>2</v>
      </c>
      <c r="D461" s="24" t="s">
        <v>736</v>
      </c>
      <c r="E461" s="31">
        <v>42060</v>
      </c>
      <c r="F461" s="30">
        <v>6594885</v>
      </c>
      <c r="G461" s="30">
        <v>1620750</v>
      </c>
      <c r="H461" s="26" t="s">
        <v>833</v>
      </c>
      <c r="I461" s="22">
        <v>3</v>
      </c>
      <c r="J461" s="22" t="str">
        <f t="shared" si="36"/>
        <v>Norrviken 3</v>
      </c>
      <c r="K461" s="26" t="s">
        <v>841</v>
      </c>
      <c r="L461" s="30">
        <v>5</v>
      </c>
      <c r="M461" s="30">
        <v>5</v>
      </c>
      <c r="O461" s="30">
        <v>2.8</v>
      </c>
      <c r="P461" s="30">
        <v>8.8000000000000007</v>
      </c>
      <c r="Q461" s="30">
        <v>65</v>
      </c>
      <c r="BI461" s="27"/>
    </row>
    <row r="462" spans="1:61" s="22" customFormat="1" x14ac:dyDescent="0.2">
      <c r="A462" s="30">
        <v>37638</v>
      </c>
      <c r="B462" s="23">
        <f t="shared" si="34"/>
        <v>2015</v>
      </c>
      <c r="C462" s="23">
        <f t="shared" si="35"/>
        <v>2</v>
      </c>
      <c r="D462" s="24" t="s">
        <v>736</v>
      </c>
      <c r="E462" s="31">
        <v>42060</v>
      </c>
      <c r="F462" s="30">
        <v>6594885</v>
      </c>
      <c r="G462" s="30">
        <v>1620750</v>
      </c>
      <c r="H462" s="26" t="s">
        <v>833</v>
      </c>
      <c r="I462" s="22">
        <v>3</v>
      </c>
      <c r="J462" s="22" t="str">
        <f t="shared" si="36"/>
        <v>Norrviken 3</v>
      </c>
      <c r="K462" s="26" t="s">
        <v>842</v>
      </c>
      <c r="L462" s="30">
        <v>6</v>
      </c>
      <c r="M462" s="30">
        <v>6</v>
      </c>
      <c r="O462" s="30">
        <v>2.9</v>
      </c>
      <c r="P462" s="30">
        <v>7.9</v>
      </c>
      <c r="Q462" s="30">
        <v>58</v>
      </c>
      <c r="BI462" s="27"/>
    </row>
    <row r="463" spans="1:61" s="22" customFormat="1" x14ac:dyDescent="0.2">
      <c r="A463" s="30">
        <v>37639</v>
      </c>
      <c r="B463" s="23">
        <f t="shared" si="34"/>
        <v>2015</v>
      </c>
      <c r="C463" s="23">
        <f t="shared" si="35"/>
        <v>2</v>
      </c>
      <c r="D463" s="24" t="s">
        <v>736</v>
      </c>
      <c r="E463" s="31">
        <v>42060</v>
      </c>
      <c r="F463" s="30">
        <v>6594885</v>
      </c>
      <c r="G463" s="30">
        <v>1620750</v>
      </c>
      <c r="H463" s="26" t="s">
        <v>833</v>
      </c>
      <c r="I463" s="22">
        <v>3</v>
      </c>
      <c r="J463" s="22" t="str">
        <f t="shared" si="36"/>
        <v>Norrviken 3</v>
      </c>
      <c r="K463" s="26" t="s">
        <v>843</v>
      </c>
      <c r="L463" s="30">
        <v>7</v>
      </c>
      <c r="M463" s="30">
        <v>7</v>
      </c>
      <c r="O463" s="30">
        <v>3.1</v>
      </c>
      <c r="P463" s="30">
        <v>6.7</v>
      </c>
      <c r="Q463" s="30">
        <v>50</v>
      </c>
      <c r="BI463" s="27"/>
    </row>
    <row r="464" spans="1:61" s="22" customFormat="1" x14ac:dyDescent="0.2">
      <c r="A464" s="30">
        <v>37640</v>
      </c>
      <c r="B464" s="23">
        <f t="shared" si="34"/>
        <v>2015</v>
      </c>
      <c r="C464" s="23">
        <f t="shared" si="35"/>
        <v>2</v>
      </c>
      <c r="D464" s="24" t="s">
        <v>736</v>
      </c>
      <c r="E464" s="31">
        <v>42060</v>
      </c>
      <c r="F464" s="30">
        <v>6594885</v>
      </c>
      <c r="G464" s="30">
        <v>1620750</v>
      </c>
      <c r="H464" s="26" t="s">
        <v>833</v>
      </c>
      <c r="I464" s="22">
        <v>3</v>
      </c>
      <c r="J464" s="22" t="str">
        <f t="shared" si="36"/>
        <v>Norrviken 3</v>
      </c>
      <c r="K464" s="26" t="s">
        <v>844</v>
      </c>
      <c r="L464" s="30">
        <v>8</v>
      </c>
      <c r="M464" s="30">
        <v>8</v>
      </c>
      <c r="O464" s="30">
        <v>3.2</v>
      </c>
      <c r="P464" s="30">
        <v>4.9000000000000004</v>
      </c>
      <c r="Q464" s="30">
        <v>37</v>
      </c>
      <c r="BI464" s="27"/>
    </row>
    <row r="465" spans="1:61" s="22" customFormat="1" x14ac:dyDescent="0.2">
      <c r="A465" s="30">
        <v>37641</v>
      </c>
      <c r="B465" s="23">
        <f t="shared" si="34"/>
        <v>2015</v>
      </c>
      <c r="C465" s="23">
        <f t="shared" si="35"/>
        <v>2</v>
      </c>
      <c r="D465" s="24" t="s">
        <v>736</v>
      </c>
      <c r="E465" s="31">
        <v>42060</v>
      </c>
      <c r="F465" s="30">
        <v>6594885</v>
      </c>
      <c r="G465" s="30">
        <v>1620750</v>
      </c>
      <c r="H465" s="26" t="s">
        <v>833</v>
      </c>
      <c r="I465" s="22">
        <v>3</v>
      </c>
      <c r="J465" s="22" t="str">
        <f t="shared" si="36"/>
        <v>Norrviken 3</v>
      </c>
      <c r="K465" s="26" t="s">
        <v>845</v>
      </c>
      <c r="L465" s="30">
        <v>9</v>
      </c>
      <c r="M465" s="30">
        <v>9</v>
      </c>
      <c r="O465" s="30">
        <v>3.3</v>
      </c>
      <c r="P465" s="30">
        <v>4</v>
      </c>
      <c r="Q465" s="30">
        <v>30</v>
      </c>
      <c r="BI465" s="27"/>
    </row>
    <row r="466" spans="1:61" s="22" customFormat="1" x14ac:dyDescent="0.2">
      <c r="A466" s="30">
        <v>37642</v>
      </c>
      <c r="B466" s="23">
        <f t="shared" si="34"/>
        <v>2015</v>
      </c>
      <c r="C466" s="23">
        <f t="shared" si="35"/>
        <v>2</v>
      </c>
      <c r="D466" s="24" t="s">
        <v>736</v>
      </c>
      <c r="E466" s="31">
        <v>42060</v>
      </c>
      <c r="F466" s="30">
        <v>6594885</v>
      </c>
      <c r="G466" s="30">
        <v>1620750</v>
      </c>
      <c r="H466" s="26" t="s">
        <v>833</v>
      </c>
      <c r="I466" s="22">
        <v>3</v>
      </c>
      <c r="J466" s="22" t="str">
        <f t="shared" si="36"/>
        <v>Norrviken 3</v>
      </c>
      <c r="K466" s="26" t="s">
        <v>846</v>
      </c>
      <c r="L466" s="30">
        <v>10</v>
      </c>
      <c r="M466" s="30">
        <v>10</v>
      </c>
      <c r="O466" s="30">
        <v>3.5</v>
      </c>
      <c r="P466" s="30">
        <v>2.5</v>
      </c>
      <c r="Q466" s="30">
        <v>19</v>
      </c>
      <c r="BI466" s="27"/>
    </row>
    <row r="467" spans="1:61" s="22" customFormat="1" x14ac:dyDescent="0.2">
      <c r="A467" s="30">
        <v>37643</v>
      </c>
      <c r="B467" s="23">
        <f t="shared" si="34"/>
        <v>2015</v>
      </c>
      <c r="C467" s="23">
        <f t="shared" si="35"/>
        <v>2</v>
      </c>
      <c r="D467" s="24" t="s">
        <v>736</v>
      </c>
      <c r="E467" s="31">
        <v>42060</v>
      </c>
      <c r="F467" s="30">
        <v>6594885</v>
      </c>
      <c r="G467" s="30">
        <v>1620750</v>
      </c>
      <c r="H467" s="26" t="s">
        <v>833</v>
      </c>
      <c r="I467" s="22">
        <v>3</v>
      </c>
      <c r="J467" s="22" t="str">
        <f t="shared" si="36"/>
        <v>Norrviken 3</v>
      </c>
      <c r="K467" s="26" t="s">
        <v>847</v>
      </c>
      <c r="L467" s="30">
        <v>11</v>
      </c>
      <c r="M467" s="30">
        <v>11</v>
      </c>
      <c r="O467" s="30">
        <v>3.9</v>
      </c>
      <c r="P467" s="30">
        <v>0.5</v>
      </c>
      <c r="Q467" s="30">
        <v>4</v>
      </c>
      <c r="BI467" s="27"/>
    </row>
    <row r="468" spans="1:61" s="22" customFormat="1" x14ac:dyDescent="0.2">
      <c r="A468" s="30">
        <v>37644</v>
      </c>
      <c r="B468" s="23">
        <f t="shared" si="34"/>
        <v>2015</v>
      </c>
      <c r="C468" s="23">
        <f t="shared" si="35"/>
        <v>2</v>
      </c>
      <c r="D468" s="24" t="s">
        <v>736</v>
      </c>
      <c r="E468" s="31">
        <v>42060</v>
      </c>
      <c r="F468" s="30">
        <v>6594885</v>
      </c>
      <c r="G468" s="30">
        <v>1620750</v>
      </c>
      <c r="H468" s="26" t="s">
        <v>833</v>
      </c>
      <c r="I468" s="22">
        <v>3</v>
      </c>
      <c r="J468" s="22" t="str">
        <f t="shared" si="36"/>
        <v>Norrviken 3</v>
      </c>
      <c r="K468" s="22" t="s">
        <v>785</v>
      </c>
      <c r="L468" s="30">
        <v>11.5</v>
      </c>
      <c r="M468" s="30">
        <v>11.5</v>
      </c>
      <c r="O468" s="30">
        <v>4.3</v>
      </c>
      <c r="P468" s="30">
        <v>0.1</v>
      </c>
      <c r="Q468" s="30">
        <v>1</v>
      </c>
      <c r="U468" s="30">
        <v>105.86799999999999</v>
      </c>
      <c r="W468" s="30">
        <v>6.0999999999999999E-2</v>
      </c>
      <c r="X468" s="30">
        <v>58.55</v>
      </c>
      <c r="Y468" s="30">
        <v>3.6</v>
      </c>
      <c r="AB468" s="30">
        <v>794.33</v>
      </c>
      <c r="AI468" s="30">
        <v>77.959999999999994</v>
      </c>
      <c r="AJ468" s="30">
        <v>1389.21</v>
      </c>
      <c r="BI468" s="27"/>
    </row>
    <row r="469" spans="1:61" s="22" customFormat="1" x14ac:dyDescent="0.2">
      <c r="A469" s="30">
        <v>37645</v>
      </c>
      <c r="B469" s="23">
        <f t="shared" si="34"/>
        <v>2015</v>
      </c>
      <c r="C469" s="23">
        <f t="shared" si="35"/>
        <v>2</v>
      </c>
      <c r="D469" s="24" t="s">
        <v>736</v>
      </c>
      <c r="E469" s="31">
        <v>42060</v>
      </c>
      <c r="F469" s="30">
        <v>6597300</v>
      </c>
      <c r="G469" s="30">
        <v>1619975</v>
      </c>
      <c r="H469" s="26" t="s">
        <v>833</v>
      </c>
      <c r="I469" s="22">
        <v>4</v>
      </c>
      <c r="J469" s="22" t="str">
        <f t="shared" si="36"/>
        <v>Norrviken 4</v>
      </c>
      <c r="K469" s="22" t="s">
        <v>739</v>
      </c>
      <c r="L469" s="30">
        <v>0.5</v>
      </c>
      <c r="M469" s="30">
        <v>0.5</v>
      </c>
      <c r="N469" s="30">
        <v>2.2999999999999998</v>
      </c>
      <c r="O469" s="30">
        <v>1.9</v>
      </c>
      <c r="P469" s="30">
        <v>12</v>
      </c>
      <c r="Q469" s="30">
        <v>86</v>
      </c>
      <c r="U469" s="30">
        <v>195.81049999999999</v>
      </c>
      <c r="W469" s="30">
        <v>7.9000000000000001E-2</v>
      </c>
      <c r="X469" s="30">
        <v>3.44</v>
      </c>
      <c r="Y469" s="30">
        <v>4.8</v>
      </c>
      <c r="AB469" s="30">
        <v>523.49</v>
      </c>
      <c r="AI469" s="30">
        <v>22.69</v>
      </c>
      <c r="AJ469" s="30">
        <v>1320.94</v>
      </c>
      <c r="BI469" s="27"/>
    </row>
    <row r="470" spans="1:61" s="22" customFormat="1" x14ac:dyDescent="0.2">
      <c r="A470" s="30">
        <v>37646</v>
      </c>
      <c r="B470" s="23">
        <f t="shared" si="34"/>
        <v>2015</v>
      </c>
      <c r="C470" s="23">
        <f t="shared" si="35"/>
        <v>2</v>
      </c>
      <c r="D470" s="24" t="s">
        <v>736</v>
      </c>
      <c r="E470" s="31">
        <v>42060</v>
      </c>
      <c r="F470" s="30">
        <v>6597300</v>
      </c>
      <c r="G470" s="30">
        <v>1619975</v>
      </c>
      <c r="H470" s="26" t="s">
        <v>833</v>
      </c>
      <c r="I470" s="22">
        <v>4</v>
      </c>
      <c r="J470" s="22" t="str">
        <f t="shared" si="36"/>
        <v>Norrviken 4</v>
      </c>
      <c r="K470" s="26" t="s">
        <v>781</v>
      </c>
      <c r="L470" s="30">
        <v>1</v>
      </c>
      <c r="M470" s="30">
        <v>1</v>
      </c>
      <c r="O470" s="30">
        <v>2</v>
      </c>
      <c r="P470" s="30">
        <v>11.9</v>
      </c>
      <c r="Q470" s="30">
        <v>86</v>
      </c>
      <c r="BI470" s="27"/>
    </row>
    <row r="471" spans="1:61" s="22" customFormat="1" x14ac:dyDescent="0.2">
      <c r="A471" s="30">
        <v>37647</v>
      </c>
      <c r="B471" s="23">
        <f t="shared" si="34"/>
        <v>2015</v>
      </c>
      <c r="C471" s="23">
        <f t="shared" si="35"/>
        <v>2</v>
      </c>
      <c r="D471" s="24" t="s">
        <v>736</v>
      </c>
      <c r="E471" s="31">
        <v>42060</v>
      </c>
      <c r="F471" s="30">
        <v>6597300</v>
      </c>
      <c r="G471" s="30">
        <v>1619975</v>
      </c>
      <c r="H471" s="26" t="s">
        <v>833</v>
      </c>
      <c r="I471" s="22">
        <v>4</v>
      </c>
      <c r="J471" s="22" t="str">
        <f t="shared" si="36"/>
        <v>Norrviken 4</v>
      </c>
      <c r="K471" s="22" t="s">
        <v>785</v>
      </c>
      <c r="L471" s="30">
        <v>2.4</v>
      </c>
      <c r="M471" s="30">
        <v>2.4</v>
      </c>
      <c r="O471" s="30">
        <v>2.4</v>
      </c>
      <c r="P471" s="30">
        <v>10.199999999999999</v>
      </c>
      <c r="Q471" s="30">
        <v>75</v>
      </c>
      <c r="U471" s="30">
        <v>74.5852</v>
      </c>
      <c r="W471" s="30">
        <v>7.0999999999999994E-2</v>
      </c>
      <c r="X471" s="30">
        <v>37.409999999999997</v>
      </c>
      <c r="Y471" s="30">
        <v>4</v>
      </c>
      <c r="AB471" s="30">
        <v>659.28</v>
      </c>
      <c r="AI471" s="30">
        <v>59.82</v>
      </c>
      <c r="AJ471" s="30">
        <v>1313.39</v>
      </c>
      <c r="BI471" s="27"/>
    </row>
    <row r="472" spans="1:61" s="22" customFormat="1" x14ac:dyDescent="0.2">
      <c r="A472" s="22">
        <v>37698</v>
      </c>
      <c r="B472" s="23">
        <f t="shared" si="34"/>
        <v>2015</v>
      </c>
      <c r="C472" s="23">
        <f t="shared" si="35"/>
        <v>2</v>
      </c>
      <c r="D472" s="24" t="s">
        <v>736</v>
      </c>
      <c r="E472" s="25">
        <v>42060</v>
      </c>
      <c r="F472" s="22">
        <v>6600935</v>
      </c>
      <c r="G472" s="22">
        <v>1626764</v>
      </c>
      <c r="H472" s="22" t="s">
        <v>94</v>
      </c>
      <c r="I472" s="22" t="s">
        <v>780</v>
      </c>
      <c r="J472" s="22" t="str">
        <f t="shared" si="36"/>
        <v>Vallentunasjön Va2</v>
      </c>
      <c r="K472" s="22" t="s">
        <v>739</v>
      </c>
      <c r="L472" s="22">
        <v>0.5</v>
      </c>
      <c r="M472" s="22">
        <v>0.5</v>
      </c>
      <c r="N472" s="22">
        <v>2.4</v>
      </c>
      <c r="O472" s="22">
        <v>2.1</v>
      </c>
      <c r="P472" s="22">
        <v>14.5</v>
      </c>
      <c r="Q472" s="22">
        <v>105</v>
      </c>
      <c r="BI472" s="27"/>
    </row>
    <row r="473" spans="1:61" s="22" customFormat="1" x14ac:dyDescent="0.2">
      <c r="A473" s="22">
        <v>37699</v>
      </c>
      <c r="B473" s="23">
        <f t="shared" si="34"/>
        <v>2015</v>
      </c>
      <c r="C473" s="23">
        <f t="shared" si="35"/>
        <v>2</v>
      </c>
      <c r="D473" s="24" t="s">
        <v>736</v>
      </c>
      <c r="E473" s="25">
        <v>42060</v>
      </c>
      <c r="F473" s="22">
        <v>6600935</v>
      </c>
      <c r="G473" s="22">
        <v>1626764</v>
      </c>
      <c r="H473" s="22" t="s">
        <v>94</v>
      </c>
      <c r="I473" s="22" t="s">
        <v>780</v>
      </c>
      <c r="J473" s="22" t="str">
        <f t="shared" si="36"/>
        <v>Vallentunasjön Va2</v>
      </c>
      <c r="K473" s="22" t="s">
        <v>781</v>
      </c>
      <c r="L473" s="22">
        <v>1</v>
      </c>
      <c r="M473" s="22">
        <v>1</v>
      </c>
      <c r="O473" s="22">
        <v>2.7</v>
      </c>
      <c r="P473" s="22">
        <v>14.7</v>
      </c>
      <c r="Q473" s="22">
        <v>108</v>
      </c>
      <c r="BI473" s="27"/>
    </row>
    <row r="474" spans="1:61" s="22" customFormat="1" x14ac:dyDescent="0.2">
      <c r="A474" s="22">
        <v>37700</v>
      </c>
      <c r="B474" s="23">
        <f t="shared" si="34"/>
        <v>2015</v>
      </c>
      <c r="C474" s="23">
        <f t="shared" si="35"/>
        <v>2</v>
      </c>
      <c r="D474" s="24" t="s">
        <v>736</v>
      </c>
      <c r="E474" s="25">
        <v>42060</v>
      </c>
      <c r="F474" s="22">
        <v>6600935</v>
      </c>
      <c r="G474" s="22">
        <v>1626764</v>
      </c>
      <c r="H474" s="22" t="s">
        <v>94</v>
      </c>
      <c r="I474" s="22" t="s">
        <v>780</v>
      </c>
      <c r="J474" s="22" t="str">
        <f t="shared" si="36"/>
        <v>Vallentunasjön Va2</v>
      </c>
      <c r="K474" s="22" t="s">
        <v>782</v>
      </c>
      <c r="L474" s="22">
        <v>2</v>
      </c>
      <c r="M474" s="22">
        <v>2</v>
      </c>
      <c r="O474" s="22">
        <v>3</v>
      </c>
      <c r="P474" s="22">
        <v>3.8</v>
      </c>
      <c r="Q474" s="22">
        <v>29</v>
      </c>
      <c r="BI474" s="27"/>
    </row>
    <row r="475" spans="1:61" s="22" customFormat="1" x14ac:dyDescent="0.2">
      <c r="A475" s="22">
        <v>37701</v>
      </c>
      <c r="B475" s="23">
        <f t="shared" si="34"/>
        <v>2015</v>
      </c>
      <c r="C475" s="23">
        <f t="shared" si="35"/>
        <v>2</v>
      </c>
      <c r="D475" s="24" t="s">
        <v>736</v>
      </c>
      <c r="E475" s="25">
        <v>42060</v>
      </c>
      <c r="F475" s="22">
        <v>6600935</v>
      </c>
      <c r="G475" s="22">
        <v>1626764</v>
      </c>
      <c r="H475" s="22" t="s">
        <v>94</v>
      </c>
      <c r="I475" s="22" t="s">
        <v>780</v>
      </c>
      <c r="J475" s="22" t="str">
        <f t="shared" si="36"/>
        <v>Vallentunasjön Va2</v>
      </c>
      <c r="K475" s="22" t="s">
        <v>783</v>
      </c>
      <c r="L475" s="22">
        <v>3</v>
      </c>
      <c r="M475" s="22">
        <v>3</v>
      </c>
      <c r="O475" s="22">
        <v>3.3</v>
      </c>
      <c r="P475" s="22">
        <v>0.8</v>
      </c>
      <c r="Q475" s="22">
        <v>6</v>
      </c>
      <c r="BI475" s="27"/>
    </row>
    <row r="476" spans="1:61" s="22" customFormat="1" x14ac:dyDescent="0.2">
      <c r="A476" s="22">
        <v>37702</v>
      </c>
      <c r="B476" s="23">
        <f t="shared" si="34"/>
        <v>2015</v>
      </c>
      <c r="C476" s="23">
        <f t="shared" si="35"/>
        <v>2</v>
      </c>
      <c r="D476" s="24" t="s">
        <v>736</v>
      </c>
      <c r="E476" s="25">
        <v>42060</v>
      </c>
      <c r="F476" s="22">
        <v>6600935</v>
      </c>
      <c r="G476" s="22">
        <v>1626764</v>
      </c>
      <c r="H476" s="22" t="s">
        <v>94</v>
      </c>
      <c r="I476" s="22" t="s">
        <v>780</v>
      </c>
      <c r="J476" s="22" t="str">
        <f t="shared" si="36"/>
        <v>Vallentunasjön Va2</v>
      </c>
      <c r="K476" s="22" t="s">
        <v>784</v>
      </c>
      <c r="L476" s="22">
        <v>4</v>
      </c>
      <c r="M476" s="22">
        <v>4</v>
      </c>
      <c r="O476" s="22">
        <v>3.7</v>
      </c>
      <c r="P476" s="22">
        <v>0.5</v>
      </c>
      <c r="Q476" s="22">
        <v>4</v>
      </c>
      <c r="BI476" s="27"/>
    </row>
    <row r="477" spans="1:61" s="22" customFormat="1" x14ac:dyDescent="0.2">
      <c r="A477" s="22">
        <v>37703</v>
      </c>
      <c r="B477" s="23">
        <f t="shared" si="34"/>
        <v>2015</v>
      </c>
      <c r="C477" s="23">
        <f t="shared" si="35"/>
        <v>2</v>
      </c>
      <c r="D477" s="24" t="s">
        <v>736</v>
      </c>
      <c r="E477" s="25">
        <v>42060</v>
      </c>
      <c r="F477" s="22">
        <v>6600935</v>
      </c>
      <c r="G477" s="22">
        <v>1626764</v>
      </c>
      <c r="H477" s="22" t="s">
        <v>94</v>
      </c>
      <c r="I477" s="22" t="s">
        <v>780</v>
      </c>
      <c r="J477" s="22" t="str">
        <f t="shared" si="36"/>
        <v>Vallentunasjön Va2</v>
      </c>
      <c r="K477" s="22" t="s">
        <v>785</v>
      </c>
      <c r="L477" s="22">
        <v>4.4000000000000004</v>
      </c>
      <c r="M477" s="22">
        <v>4.4000000000000004</v>
      </c>
      <c r="O477" s="22">
        <v>4</v>
      </c>
      <c r="P477" s="22">
        <v>0.5</v>
      </c>
      <c r="Q477" s="22">
        <v>4</v>
      </c>
      <c r="BI477" s="27"/>
    </row>
    <row r="478" spans="1:61" s="22" customFormat="1" x14ac:dyDescent="0.2">
      <c r="A478" s="22">
        <v>37704</v>
      </c>
      <c r="B478" s="23">
        <f t="shared" si="34"/>
        <v>2015</v>
      </c>
      <c r="C478" s="23">
        <f t="shared" si="35"/>
        <v>2</v>
      </c>
      <c r="D478" s="24" t="s">
        <v>736</v>
      </c>
      <c r="E478" s="25">
        <v>42060</v>
      </c>
      <c r="H478" s="22" t="s">
        <v>94</v>
      </c>
      <c r="I478" s="22" t="s">
        <v>786</v>
      </c>
      <c r="J478" s="22" t="str">
        <f t="shared" si="36"/>
        <v>Vallentunasjön Blandprov</v>
      </c>
      <c r="K478" s="22" t="s">
        <v>739</v>
      </c>
      <c r="L478" s="22">
        <v>4</v>
      </c>
      <c r="M478" s="22">
        <v>0</v>
      </c>
      <c r="U478" s="22">
        <v>590.0489</v>
      </c>
      <c r="X478" s="22">
        <v>1.1299999999999999</v>
      </c>
      <c r="Z478" s="22">
        <v>9.5652000000000008</v>
      </c>
      <c r="AB478" s="22">
        <v>223.7</v>
      </c>
      <c r="AE478" s="22">
        <v>3.5</v>
      </c>
      <c r="AI478" s="22">
        <v>24.25</v>
      </c>
      <c r="AJ478" s="22">
        <v>1447.76</v>
      </c>
      <c r="BI478" s="27"/>
    </row>
    <row r="479" spans="1:61" s="22" customFormat="1" x14ac:dyDescent="0.2">
      <c r="A479" s="30">
        <v>49991</v>
      </c>
      <c r="B479" s="23">
        <f t="shared" si="34"/>
        <v>2016</v>
      </c>
      <c r="C479" s="23">
        <f t="shared" si="35"/>
        <v>2</v>
      </c>
      <c r="D479" s="24" t="s">
        <v>736</v>
      </c>
      <c r="E479" s="31">
        <v>42410</v>
      </c>
      <c r="F479" s="30">
        <v>6606035</v>
      </c>
      <c r="G479" s="30">
        <v>1615620</v>
      </c>
      <c r="H479" s="26" t="s">
        <v>90</v>
      </c>
      <c r="J479" s="22" t="str">
        <f t="shared" si="36"/>
        <v xml:space="preserve">Oxundasjön </v>
      </c>
      <c r="K479" s="22" t="s">
        <v>739</v>
      </c>
      <c r="L479" s="30">
        <v>0.5</v>
      </c>
      <c r="M479" s="30">
        <v>0.5</v>
      </c>
      <c r="N479" s="30">
        <v>1</v>
      </c>
      <c r="O479" s="30">
        <v>2.6</v>
      </c>
      <c r="P479" s="30">
        <v>10.7</v>
      </c>
      <c r="Q479" s="30">
        <v>80</v>
      </c>
      <c r="U479" s="30">
        <v>56.3172</v>
      </c>
      <c r="W479" s="30">
        <v>0.13300000000000001</v>
      </c>
      <c r="X479" s="30">
        <v>27.52</v>
      </c>
      <c r="Y479" s="30">
        <v>18.3</v>
      </c>
      <c r="AB479" s="30">
        <v>984.68</v>
      </c>
      <c r="AI479" s="30">
        <v>65.790000000000006</v>
      </c>
      <c r="AJ479" s="30">
        <v>1699.44</v>
      </c>
      <c r="BI479" s="27"/>
    </row>
    <row r="480" spans="1:61" s="22" customFormat="1" x14ac:dyDescent="0.2">
      <c r="A480" s="30">
        <v>49992</v>
      </c>
      <c r="B480" s="23">
        <f t="shared" si="34"/>
        <v>2016</v>
      </c>
      <c r="C480" s="23">
        <f t="shared" si="35"/>
        <v>2</v>
      </c>
      <c r="D480" s="24" t="s">
        <v>736</v>
      </c>
      <c r="E480" s="31">
        <v>42410</v>
      </c>
      <c r="F480" s="30">
        <v>6606035</v>
      </c>
      <c r="G480" s="30">
        <v>1615620</v>
      </c>
      <c r="H480" s="26" t="s">
        <v>90</v>
      </c>
      <c r="J480" s="22" t="str">
        <f t="shared" si="36"/>
        <v xml:space="preserve">Oxundasjön </v>
      </c>
      <c r="K480" s="26" t="s">
        <v>781</v>
      </c>
      <c r="L480" s="30">
        <v>1</v>
      </c>
      <c r="M480" s="30">
        <v>1</v>
      </c>
      <c r="O480" s="30">
        <v>3</v>
      </c>
      <c r="P480" s="30">
        <v>9.9</v>
      </c>
      <c r="Q480" s="30">
        <v>75</v>
      </c>
      <c r="BI480" s="27"/>
    </row>
    <row r="481" spans="1:61" s="22" customFormat="1" x14ac:dyDescent="0.2">
      <c r="A481" s="30">
        <v>49993</v>
      </c>
      <c r="B481" s="23">
        <f t="shared" si="34"/>
        <v>2016</v>
      </c>
      <c r="C481" s="23">
        <f t="shared" si="35"/>
        <v>2</v>
      </c>
      <c r="D481" s="24" t="s">
        <v>736</v>
      </c>
      <c r="E481" s="31">
        <v>42410</v>
      </c>
      <c r="F481" s="30">
        <v>6606035</v>
      </c>
      <c r="G481" s="30">
        <v>1615620</v>
      </c>
      <c r="H481" s="26" t="s">
        <v>90</v>
      </c>
      <c r="J481" s="22" t="str">
        <f t="shared" si="36"/>
        <v xml:space="preserve">Oxundasjön </v>
      </c>
      <c r="K481" s="26" t="s">
        <v>782</v>
      </c>
      <c r="L481" s="30">
        <v>2</v>
      </c>
      <c r="M481" s="30">
        <v>2</v>
      </c>
      <c r="O481" s="30">
        <v>2.8</v>
      </c>
      <c r="P481" s="30">
        <v>9.8000000000000007</v>
      </c>
      <c r="Q481" s="30">
        <v>74</v>
      </c>
      <c r="BI481" s="27"/>
    </row>
    <row r="482" spans="1:61" s="22" customFormat="1" x14ac:dyDescent="0.2">
      <c r="A482" s="30">
        <v>49994</v>
      </c>
      <c r="B482" s="23">
        <f t="shared" si="34"/>
        <v>2016</v>
      </c>
      <c r="C482" s="23">
        <f t="shared" si="35"/>
        <v>2</v>
      </c>
      <c r="D482" s="24" t="s">
        <v>736</v>
      </c>
      <c r="E482" s="31">
        <v>42410</v>
      </c>
      <c r="F482" s="30">
        <v>6606035</v>
      </c>
      <c r="G482" s="30">
        <v>1615620</v>
      </c>
      <c r="H482" s="26" t="s">
        <v>90</v>
      </c>
      <c r="J482" s="22" t="str">
        <f t="shared" si="36"/>
        <v xml:space="preserve">Oxundasjön </v>
      </c>
      <c r="K482" s="26" t="s">
        <v>783</v>
      </c>
      <c r="L482" s="30">
        <v>3</v>
      </c>
      <c r="M482" s="30">
        <v>3</v>
      </c>
      <c r="O482" s="30">
        <v>2.9</v>
      </c>
      <c r="P482" s="30">
        <v>8.8000000000000007</v>
      </c>
      <c r="Q482" s="30">
        <v>67</v>
      </c>
      <c r="BI482" s="27"/>
    </row>
    <row r="483" spans="1:61" s="22" customFormat="1" x14ac:dyDescent="0.2">
      <c r="A483" s="30">
        <v>49995</v>
      </c>
      <c r="B483" s="23">
        <f t="shared" si="34"/>
        <v>2016</v>
      </c>
      <c r="C483" s="23">
        <f t="shared" si="35"/>
        <v>2</v>
      </c>
      <c r="D483" s="24" t="s">
        <v>736</v>
      </c>
      <c r="E483" s="31">
        <v>42410</v>
      </c>
      <c r="F483" s="30">
        <v>6606035</v>
      </c>
      <c r="G483" s="30">
        <v>1615620</v>
      </c>
      <c r="H483" s="26" t="s">
        <v>90</v>
      </c>
      <c r="J483" s="22" t="str">
        <f t="shared" si="36"/>
        <v xml:space="preserve">Oxundasjön </v>
      </c>
      <c r="K483" s="26" t="s">
        <v>784</v>
      </c>
      <c r="L483" s="30">
        <v>4</v>
      </c>
      <c r="M483" s="30">
        <v>4</v>
      </c>
      <c r="O483" s="30">
        <v>3.1</v>
      </c>
      <c r="P483" s="30">
        <v>9</v>
      </c>
      <c r="Q483" s="30">
        <v>69</v>
      </c>
      <c r="BI483" s="27"/>
    </row>
    <row r="484" spans="1:61" s="22" customFormat="1" x14ac:dyDescent="0.2">
      <c r="A484" s="30">
        <v>49996</v>
      </c>
      <c r="B484" s="23">
        <f t="shared" si="34"/>
        <v>2016</v>
      </c>
      <c r="C484" s="23">
        <f t="shared" si="35"/>
        <v>2</v>
      </c>
      <c r="D484" s="24" t="s">
        <v>736</v>
      </c>
      <c r="E484" s="31">
        <v>42410</v>
      </c>
      <c r="F484" s="30">
        <v>6606035</v>
      </c>
      <c r="G484" s="30">
        <v>1615620</v>
      </c>
      <c r="H484" s="26" t="s">
        <v>90</v>
      </c>
      <c r="J484" s="22" t="str">
        <f t="shared" si="36"/>
        <v xml:space="preserve">Oxundasjön </v>
      </c>
      <c r="K484" s="26" t="s">
        <v>841</v>
      </c>
      <c r="L484" s="30">
        <v>5</v>
      </c>
      <c r="M484" s="30">
        <v>5</v>
      </c>
      <c r="O484" s="30">
        <v>3.7</v>
      </c>
      <c r="P484" s="30">
        <v>8.1999999999999993</v>
      </c>
      <c r="Q484" s="30">
        <v>64</v>
      </c>
      <c r="BI484" s="27"/>
    </row>
    <row r="485" spans="1:61" s="22" customFormat="1" x14ac:dyDescent="0.2">
      <c r="A485" s="30">
        <v>49997</v>
      </c>
      <c r="B485" s="23">
        <f t="shared" si="34"/>
        <v>2016</v>
      </c>
      <c r="C485" s="23">
        <f t="shared" si="35"/>
        <v>2</v>
      </c>
      <c r="D485" s="24" t="s">
        <v>736</v>
      </c>
      <c r="E485" s="31">
        <v>42410</v>
      </c>
      <c r="F485" s="30">
        <v>6606035</v>
      </c>
      <c r="G485" s="30">
        <v>1615620</v>
      </c>
      <c r="H485" s="26" t="s">
        <v>90</v>
      </c>
      <c r="J485" s="22" t="str">
        <f t="shared" si="36"/>
        <v xml:space="preserve">Oxundasjön </v>
      </c>
      <c r="K485" s="22" t="s">
        <v>785</v>
      </c>
      <c r="O485" s="30">
        <v>3.8</v>
      </c>
      <c r="P485" s="30">
        <v>8</v>
      </c>
      <c r="Q485" s="30">
        <v>62</v>
      </c>
      <c r="U485" s="30">
        <v>35.146999999999998</v>
      </c>
      <c r="W485" s="30">
        <v>0.115</v>
      </c>
      <c r="X485" s="30">
        <v>26.8</v>
      </c>
      <c r="Y485" s="30">
        <v>11.8</v>
      </c>
      <c r="AB485" s="30">
        <v>842.31</v>
      </c>
      <c r="AI485" s="30">
        <v>56.89</v>
      </c>
      <c r="AJ485" s="30">
        <v>1517</v>
      </c>
      <c r="BI485" s="27"/>
    </row>
    <row r="486" spans="1:61" s="22" customFormat="1" x14ac:dyDescent="0.2">
      <c r="A486" s="30">
        <v>49998</v>
      </c>
      <c r="B486" s="23">
        <f t="shared" si="34"/>
        <v>2016</v>
      </c>
      <c r="C486" s="23">
        <f t="shared" si="35"/>
        <v>2</v>
      </c>
      <c r="D486" s="24" t="s">
        <v>736</v>
      </c>
      <c r="E486" s="31">
        <v>42410</v>
      </c>
      <c r="F486" s="30">
        <v>6599695</v>
      </c>
      <c r="G486" s="30">
        <v>1617290</v>
      </c>
      <c r="H486" s="26" t="s">
        <v>83</v>
      </c>
      <c r="J486" s="22" t="str">
        <f t="shared" si="36"/>
        <v xml:space="preserve">Edssjön </v>
      </c>
      <c r="K486" s="22" t="s">
        <v>739</v>
      </c>
      <c r="L486" s="30">
        <v>0.5</v>
      </c>
      <c r="M486" s="30">
        <v>0.5</v>
      </c>
      <c r="N486" s="30">
        <v>2.2000000000000002</v>
      </c>
      <c r="O486" s="30">
        <v>1.5</v>
      </c>
      <c r="P486" s="30">
        <v>11.1</v>
      </c>
      <c r="Q486" s="30">
        <v>81</v>
      </c>
      <c r="U486" s="30">
        <v>35.679000000000002</v>
      </c>
      <c r="W486" s="30">
        <v>6.2E-2</v>
      </c>
      <c r="X486" s="30">
        <v>37.729999999999997</v>
      </c>
      <c r="Y486" s="30">
        <v>4.8</v>
      </c>
      <c r="AB486" s="30">
        <v>487.31</v>
      </c>
      <c r="AI486" s="30">
        <v>63.5</v>
      </c>
      <c r="AJ486" s="30">
        <v>1081.72</v>
      </c>
      <c r="BI486" s="27"/>
    </row>
    <row r="487" spans="1:61" s="22" customFormat="1" x14ac:dyDescent="0.2">
      <c r="A487" s="30">
        <v>49999</v>
      </c>
      <c r="B487" s="23">
        <f t="shared" si="34"/>
        <v>2016</v>
      </c>
      <c r="C487" s="23">
        <f t="shared" si="35"/>
        <v>2</v>
      </c>
      <c r="D487" s="24" t="s">
        <v>736</v>
      </c>
      <c r="E487" s="31">
        <v>42410</v>
      </c>
      <c r="F487" s="30">
        <v>6599695</v>
      </c>
      <c r="G487" s="30">
        <v>1617290</v>
      </c>
      <c r="H487" s="26" t="s">
        <v>83</v>
      </c>
      <c r="J487" s="22" t="str">
        <f t="shared" si="36"/>
        <v xml:space="preserve">Edssjön </v>
      </c>
      <c r="K487" s="26" t="s">
        <v>781</v>
      </c>
      <c r="L487" s="30">
        <v>1</v>
      </c>
      <c r="M487" s="30">
        <v>1</v>
      </c>
      <c r="O487" s="30">
        <v>2.1</v>
      </c>
      <c r="P487" s="30">
        <v>10.8</v>
      </c>
      <c r="Q487" s="30">
        <v>80</v>
      </c>
      <c r="BI487" s="27"/>
    </row>
    <row r="488" spans="1:61" s="22" customFormat="1" x14ac:dyDescent="0.2">
      <c r="A488" s="30">
        <v>50000</v>
      </c>
      <c r="B488" s="23">
        <f t="shared" si="34"/>
        <v>2016</v>
      </c>
      <c r="C488" s="23">
        <f t="shared" si="35"/>
        <v>2</v>
      </c>
      <c r="D488" s="24" t="s">
        <v>736</v>
      </c>
      <c r="E488" s="31">
        <v>42410</v>
      </c>
      <c r="F488" s="30">
        <v>6599695</v>
      </c>
      <c r="G488" s="30">
        <v>1617290</v>
      </c>
      <c r="H488" s="26" t="s">
        <v>83</v>
      </c>
      <c r="J488" s="22" t="str">
        <f t="shared" si="36"/>
        <v xml:space="preserve">Edssjön </v>
      </c>
      <c r="K488" s="26" t="s">
        <v>782</v>
      </c>
      <c r="L488" s="30">
        <v>2</v>
      </c>
      <c r="M488" s="30">
        <v>2</v>
      </c>
      <c r="O488" s="30">
        <v>2.6</v>
      </c>
      <c r="P488" s="30">
        <v>9.1999999999999993</v>
      </c>
      <c r="Q488" s="30">
        <v>69</v>
      </c>
      <c r="BI488" s="27"/>
    </row>
    <row r="489" spans="1:61" s="22" customFormat="1" x14ac:dyDescent="0.2">
      <c r="A489" s="30">
        <v>50001</v>
      </c>
      <c r="B489" s="23">
        <f t="shared" si="34"/>
        <v>2016</v>
      </c>
      <c r="C489" s="23">
        <f t="shared" si="35"/>
        <v>2</v>
      </c>
      <c r="D489" s="24" t="s">
        <v>736</v>
      </c>
      <c r="E489" s="31">
        <v>42410</v>
      </c>
      <c r="F489" s="30">
        <v>6599695</v>
      </c>
      <c r="G489" s="30">
        <v>1617290</v>
      </c>
      <c r="H489" s="26" t="s">
        <v>83</v>
      </c>
      <c r="J489" s="22" t="str">
        <f t="shared" si="36"/>
        <v xml:space="preserve">Edssjön </v>
      </c>
      <c r="K489" s="26" t="s">
        <v>783</v>
      </c>
      <c r="L489" s="30">
        <v>3</v>
      </c>
      <c r="M489" s="30">
        <v>3</v>
      </c>
      <c r="O489" s="30">
        <v>3.1</v>
      </c>
      <c r="P489" s="30">
        <v>7.8</v>
      </c>
      <c r="Q489" s="30">
        <v>60</v>
      </c>
      <c r="BI489" s="27"/>
    </row>
    <row r="490" spans="1:61" s="22" customFormat="1" x14ac:dyDescent="0.2">
      <c r="A490" s="30">
        <v>50002</v>
      </c>
      <c r="B490" s="23">
        <f t="shared" si="34"/>
        <v>2016</v>
      </c>
      <c r="C490" s="23">
        <f t="shared" si="35"/>
        <v>2</v>
      </c>
      <c r="D490" s="24" t="s">
        <v>736</v>
      </c>
      <c r="E490" s="31">
        <v>42410</v>
      </c>
      <c r="F490" s="30">
        <v>6599695</v>
      </c>
      <c r="G490" s="30">
        <v>1617290</v>
      </c>
      <c r="H490" s="26" t="s">
        <v>83</v>
      </c>
      <c r="J490" s="22" t="str">
        <f t="shared" si="36"/>
        <v xml:space="preserve">Edssjön </v>
      </c>
      <c r="K490" s="26" t="s">
        <v>784</v>
      </c>
      <c r="L490" s="30">
        <v>4</v>
      </c>
      <c r="M490" s="30">
        <v>4</v>
      </c>
      <c r="O490" s="30">
        <v>3.6</v>
      </c>
      <c r="P490" s="30">
        <v>6.1</v>
      </c>
      <c r="Q490" s="30">
        <v>47</v>
      </c>
      <c r="BI490" s="27"/>
    </row>
    <row r="491" spans="1:61" s="22" customFormat="1" x14ac:dyDescent="0.2">
      <c r="A491" s="30">
        <v>50003</v>
      </c>
      <c r="B491" s="23">
        <f t="shared" si="34"/>
        <v>2016</v>
      </c>
      <c r="C491" s="23">
        <f t="shared" si="35"/>
        <v>2</v>
      </c>
      <c r="D491" s="24" t="s">
        <v>736</v>
      </c>
      <c r="E491" s="31">
        <v>42410</v>
      </c>
      <c r="F491" s="30">
        <v>6599695</v>
      </c>
      <c r="G491" s="30">
        <v>1617290</v>
      </c>
      <c r="H491" s="26" t="s">
        <v>83</v>
      </c>
      <c r="J491" s="22" t="str">
        <f t="shared" si="36"/>
        <v xml:space="preserve">Edssjön </v>
      </c>
      <c r="K491" s="22" t="s">
        <v>785</v>
      </c>
      <c r="O491" s="30">
        <v>3.7</v>
      </c>
      <c r="P491" s="30">
        <v>4.0999999999999996</v>
      </c>
      <c r="Q491" s="30">
        <v>32</v>
      </c>
      <c r="U491" s="30">
        <v>25.317299999999999</v>
      </c>
      <c r="W491" s="30">
        <v>7.1999999999999995E-2</v>
      </c>
      <c r="X491" s="30">
        <v>56.95</v>
      </c>
      <c r="Y491" s="30">
        <v>4.4000000000000004</v>
      </c>
      <c r="AB491" s="30">
        <v>592.34</v>
      </c>
      <c r="AI491" s="30">
        <v>74.72</v>
      </c>
      <c r="AJ491" s="30">
        <v>1281.0999999999999</v>
      </c>
      <c r="BI491" s="27"/>
    </row>
    <row r="492" spans="1:61" s="22" customFormat="1" x14ac:dyDescent="0.2">
      <c r="A492" s="30">
        <v>50004</v>
      </c>
      <c r="B492" s="23">
        <f t="shared" si="34"/>
        <v>2016</v>
      </c>
      <c r="C492" s="23">
        <f t="shared" si="35"/>
        <v>2</v>
      </c>
      <c r="D492" s="24" t="s">
        <v>736</v>
      </c>
      <c r="E492" s="31">
        <v>42410</v>
      </c>
      <c r="F492" s="30">
        <v>6595400</v>
      </c>
      <c r="G492" s="30">
        <v>1624045</v>
      </c>
      <c r="H492" s="26" t="s">
        <v>84</v>
      </c>
      <c r="J492" s="22" t="str">
        <f t="shared" si="36"/>
        <v xml:space="preserve">Fjäturen </v>
      </c>
      <c r="K492" s="22" t="s">
        <v>739</v>
      </c>
      <c r="L492" s="30">
        <v>0.5</v>
      </c>
      <c r="M492" s="30">
        <v>0.5</v>
      </c>
      <c r="N492" s="30">
        <v>2</v>
      </c>
      <c r="O492" s="30">
        <v>1.4</v>
      </c>
      <c r="P492" s="30">
        <v>11.8</v>
      </c>
      <c r="Q492" s="30">
        <v>87</v>
      </c>
      <c r="U492" s="30">
        <v>31.911899999999999</v>
      </c>
      <c r="W492" s="30">
        <v>9.5000000000000001E-2</v>
      </c>
      <c r="X492" s="30">
        <v>14.52</v>
      </c>
      <c r="Y492" s="30">
        <v>11.4</v>
      </c>
      <c r="AB492" s="30">
        <v>166.1</v>
      </c>
      <c r="AI492" s="30">
        <v>43.8</v>
      </c>
      <c r="AJ492" s="30">
        <v>851.36</v>
      </c>
      <c r="BI492" s="27"/>
    </row>
    <row r="493" spans="1:61" s="22" customFormat="1" x14ac:dyDescent="0.2">
      <c r="A493" s="30">
        <v>50005</v>
      </c>
      <c r="B493" s="23">
        <f t="shared" si="34"/>
        <v>2016</v>
      </c>
      <c r="C493" s="23">
        <f t="shared" si="35"/>
        <v>2</v>
      </c>
      <c r="D493" s="24" t="s">
        <v>736</v>
      </c>
      <c r="E493" s="31">
        <v>42410</v>
      </c>
      <c r="F493" s="30">
        <v>6595400</v>
      </c>
      <c r="G493" s="30">
        <v>1624045</v>
      </c>
      <c r="H493" s="26" t="s">
        <v>84</v>
      </c>
      <c r="J493" s="22" t="str">
        <f t="shared" si="36"/>
        <v xml:space="preserve">Fjäturen </v>
      </c>
      <c r="K493" s="26" t="s">
        <v>781</v>
      </c>
      <c r="L493" s="30">
        <v>1</v>
      </c>
      <c r="M493" s="30">
        <v>1</v>
      </c>
      <c r="O493" s="30">
        <v>2.2000000000000002</v>
      </c>
      <c r="P493" s="30">
        <v>11.5</v>
      </c>
      <c r="Q493" s="30">
        <v>86</v>
      </c>
      <c r="BI493" s="27"/>
    </row>
    <row r="494" spans="1:61" s="22" customFormat="1" x14ac:dyDescent="0.2">
      <c r="A494" s="30">
        <v>50006</v>
      </c>
      <c r="B494" s="23">
        <f t="shared" si="34"/>
        <v>2016</v>
      </c>
      <c r="C494" s="23">
        <f t="shared" si="35"/>
        <v>2</v>
      </c>
      <c r="D494" s="24" t="s">
        <v>736</v>
      </c>
      <c r="E494" s="31">
        <v>42410</v>
      </c>
      <c r="F494" s="30">
        <v>6595400</v>
      </c>
      <c r="G494" s="30">
        <v>1624045</v>
      </c>
      <c r="H494" s="26" t="s">
        <v>84</v>
      </c>
      <c r="J494" s="22" t="str">
        <f t="shared" si="36"/>
        <v xml:space="preserve">Fjäturen </v>
      </c>
      <c r="K494" s="26" t="s">
        <v>782</v>
      </c>
      <c r="L494" s="30">
        <v>2</v>
      </c>
      <c r="M494" s="30">
        <v>2</v>
      </c>
      <c r="O494" s="30">
        <v>3</v>
      </c>
      <c r="P494" s="30">
        <v>10.8</v>
      </c>
      <c r="Q494" s="30">
        <v>83</v>
      </c>
      <c r="BI494" s="27"/>
    </row>
    <row r="495" spans="1:61" s="22" customFormat="1" x14ac:dyDescent="0.2">
      <c r="A495" s="30">
        <v>50007</v>
      </c>
      <c r="B495" s="23">
        <f t="shared" si="34"/>
        <v>2016</v>
      </c>
      <c r="C495" s="23">
        <f t="shared" si="35"/>
        <v>2</v>
      </c>
      <c r="D495" s="24" t="s">
        <v>736</v>
      </c>
      <c r="E495" s="31">
        <v>42410</v>
      </c>
      <c r="F495" s="30">
        <v>6595400</v>
      </c>
      <c r="G495" s="30">
        <v>1624045</v>
      </c>
      <c r="H495" s="26" t="s">
        <v>84</v>
      </c>
      <c r="J495" s="22" t="str">
        <f t="shared" si="36"/>
        <v xml:space="preserve">Fjäturen </v>
      </c>
      <c r="K495" s="26" t="s">
        <v>783</v>
      </c>
      <c r="L495" s="30">
        <v>3</v>
      </c>
      <c r="M495" s="30">
        <v>3</v>
      </c>
      <c r="O495" s="30">
        <v>3.3</v>
      </c>
      <c r="P495" s="30">
        <v>10</v>
      </c>
      <c r="Q495" s="30">
        <v>77</v>
      </c>
      <c r="BI495" s="27"/>
    </row>
    <row r="496" spans="1:61" s="22" customFormat="1" x14ac:dyDescent="0.2">
      <c r="A496" s="30">
        <v>50008</v>
      </c>
      <c r="B496" s="23">
        <f t="shared" si="34"/>
        <v>2016</v>
      </c>
      <c r="C496" s="23">
        <f t="shared" si="35"/>
        <v>2</v>
      </c>
      <c r="D496" s="24" t="s">
        <v>736</v>
      </c>
      <c r="E496" s="31">
        <v>42410</v>
      </c>
      <c r="F496" s="30">
        <v>6595400</v>
      </c>
      <c r="G496" s="30">
        <v>1624045</v>
      </c>
      <c r="H496" s="26" t="s">
        <v>84</v>
      </c>
      <c r="J496" s="22" t="str">
        <f t="shared" si="36"/>
        <v xml:space="preserve">Fjäturen </v>
      </c>
      <c r="K496" s="26" t="s">
        <v>784</v>
      </c>
      <c r="L496" s="30">
        <v>4</v>
      </c>
      <c r="M496" s="30">
        <v>4</v>
      </c>
      <c r="O496" s="30">
        <v>3.4</v>
      </c>
      <c r="P496" s="30">
        <v>9</v>
      </c>
      <c r="Q496" s="30">
        <v>70</v>
      </c>
      <c r="BI496" s="27"/>
    </row>
    <row r="497" spans="1:84" s="22" customFormat="1" x14ac:dyDescent="0.2">
      <c r="A497" s="30">
        <v>50009</v>
      </c>
      <c r="B497" s="23">
        <f t="shared" si="34"/>
        <v>2016</v>
      </c>
      <c r="C497" s="23">
        <f t="shared" si="35"/>
        <v>2</v>
      </c>
      <c r="D497" s="24" t="s">
        <v>736</v>
      </c>
      <c r="E497" s="31">
        <v>42410</v>
      </c>
      <c r="F497" s="30">
        <v>6595400</v>
      </c>
      <c r="G497" s="30">
        <v>1624045</v>
      </c>
      <c r="H497" s="26" t="s">
        <v>84</v>
      </c>
      <c r="J497" s="22" t="str">
        <f t="shared" si="36"/>
        <v xml:space="preserve">Fjäturen </v>
      </c>
      <c r="K497" s="26" t="s">
        <v>841</v>
      </c>
      <c r="L497" s="30">
        <v>5</v>
      </c>
      <c r="M497" s="30">
        <v>5</v>
      </c>
      <c r="O497" s="30">
        <v>3.5</v>
      </c>
      <c r="P497" s="30">
        <v>8.6</v>
      </c>
      <c r="Q497" s="30">
        <v>67</v>
      </c>
      <c r="BI497" s="27"/>
    </row>
    <row r="498" spans="1:84" s="22" customFormat="1" x14ac:dyDescent="0.2">
      <c r="A498" s="30">
        <v>50010</v>
      </c>
      <c r="B498" s="23">
        <f t="shared" si="34"/>
        <v>2016</v>
      </c>
      <c r="C498" s="23">
        <f t="shared" si="35"/>
        <v>2</v>
      </c>
      <c r="D498" s="24" t="s">
        <v>736</v>
      </c>
      <c r="E498" s="31">
        <v>42410</v>
      </c>
      <c r="F498" s="30">
        <v>6595400</v>
      </c>
      <c r="G498" s="30">
        <v>1624045</v>
      </c>
      <c r="H498" s="26" t="s">
        <v>84</v>
      </c>
      <c r="J498" s="22" t="str">
        <f t="shared" si="36"/>
        <v xml:space="preserve">Fjäturen </v>
      </c>
      <c r="K498" s="26" t="s">
        <v>842</v>
      </c>
      <c r="L498" s="30">
        <v>6</v>
      </c>
      <c r="M498" s="30">
        <v>6</v>
      </c>
      <c r="O498" s="30">
        <v>3.6</v>
      </c>
      <c r="P498" s="30">
        <v>8</v>
      </c>
      <c r="Q498" s="30">
        <v>62</v>
      </c>
      <c r="BI498" s="27"/>
    </row>
    <row r="499" spans="1:84" s="22" customFormat="1" x14ac:dyDescent="0.2">
      <c r="A499" s="30">
        <v>50011</v>
      </c>
      <c r="B499" s="23">
        <f t="shared" si="34"/>
        <v>2016</v>
      </c>
      <c r="C499" s="23">
        <f t="shared" si="35"/>
        <v>2</v>
      </c>
      <c r="D499" s="24" t="s">
        <v>736</v>
      </c>
      <c r="E499" s="31">
        <v>42410</v>
      </c>
      <c r="F499" s="30">
        <v>6595400</v>
      </c>
      <c r="G499" s="30">
        <v>1624045</v>
      </c>
      <c r="H499" s="26" t="s">
        <v>84</v>
      </c>
      <c r="J499" s="22" t="str">
        <f t="shared" si="36"/>
        <v xml:space="preserve">Fjäturen </v>
      </c>
      <c r="K499" s="26" t="s">
        <v>843</v>
      </c>
      <c r="L499" s="30">
        <v>7</v>
      </c>
      <c r="M499" s="30">
        <v>7</v>
      </c>
      <c r="O499" s="30">
        <v>3.7</v>
      </c>
      <c r="P499" s="30">
        <v>7.2</v>
      </c>
      <c r="Q499" s="30">
        <v>56</v>
      </c>
      <c r="BI499" s="27"/>
    </row>
    <row r="500" spans="1:84" s="22" customFormat="1" x14ac:dyDescent="0.2">
      <c r="A500" s="30">
        <v>50012</v>
      </c>
      <c r="B500" s="23">
        <f t="shared" si="34"/>
        <v>2016</v>
      </c>
      <c r="C500" s="23">
        <f t="shared" si="35"/>
        <v>2</v>
      </c>
      <c r="D500" s="24" t="s">
        <v>736</v>
      </c>
      <c r="E500" s="31">
        <v>42410</v>
      </c>
      <c r="F500" s="30">
        <v>6595400</v>
      </c>
      <c r="G500" s="30">
        <v>1624045</v>
      </c>
      <c r="H500" s="26" t="s">
        <v>84</v>
      </c>
      <c r="J500" s="22" t="str">
        <f t="shared" si="36"/>
        <v xml:space="preserve">Fjäturen </v>
      </c>
      <c r="K500" s="26" t="s">
        <v>844</v>
      </c>
      <c r="L500" s="30">
        <v>8</v>
      </c>
      <c r="M500" s="30">
        <v>8</v>
      </c>
      <c r="O500" s="30">
        <v>3.9</v>
      </c>
      <c r="P500" s="30">
        <v>4.5999999999999996</v>
      </c>
      <c r="Q500" s="30">
        <v>36</v>
      </c>
      <c r="BI500" s="27"/>
    </row>
    <row r="501" spans="1:84" s="22" customFormat="1" x14ac:dyDescent="0.2">
      <c r="A501" s="30">
        <v>50013</v>
      </c>
      <c r="B501" s="23">
        <f t="shared" si="34"/>
        <v>2016</v>
      </c>
      <c r="C501" s="23">
        <f t="shared" si="35"/>
        <v>2</v>
      </c>
      <c r="D501" s="24" t="s">
        <v>736</v>
      </c>
      <c r="E501" s="31">
        <v>42410</v>
      </c>
      <c r="F501" s="30">
        <v>6595400</v>
      </c>
      <c r="G501" s="30">
        <v>1624045</v>
      </c>
      <c r="H501" s="26" t="s">
        <v>84</v>
      </c>
      <c r="J501" s="22" t="str">
        <f t="shared" si="36"/>
        <v xml:space="preserve">Fjäturen </v>
      </c>
      <c r="K501" s="22" t="s">
        <v>785</v>
      </c>
      <c r="O501" s="30">
        <v>4.2</v>
      </c>
      <c r="P501" s="30">
        <v>2.2000000000000002</v>
      </c>
      <c r="Q501" s="30">
        <v>17</v>
      </c>
      <c r="U501" s="30">
        <v>141.25360000000001</v>
      </c>
      <c r="W501" s="30">
        <v>0.08</v>
      </c>
      <c r="X501" s="30">
        <v>25.94</v>
      </c>
      <c r="Y501" s="30">
        <v>3.9</v>
      </c>
      <c r="AB501" s="30">
        <v>225.74</v>
      </c>
      <c r="AI501" s="30">
        <v>39.92</v>
      </c>
      <c r="AJ501" s="30">
        <v>970.85</v>
      </c>
      <c r="BI501" s="27"/>
    </row>
    <row r="502" spans="1:84" s="22" customFormat="1" x14ac:dyDescent="0.2">
      <c r="A502" s="30">
        <v>50014</v>
      </c>
      <c r="B502" s="23">
        <f t="shared" si="34"/>
        <v>2016</v>
      </c>
      <c r="C502" s="23">
        <f t="shared" si="35"/>
        <v>2</v>
      </c>
      <c r="D502" s="24" t="s">
        <v>736</v>
      </c>
      <c r="E502" s="31">
        <v>42410</v>
      </c>
      <c r="F502" s="30">
        <v>6593820</v>
      </c>
      <c r="G502" s="30">
        <v>1619360</v>
      </c>
      <c r="H502" s="26" t="s">
        <v>91</v>
      </c>
      <c r="J502" s="22" t="str">
        <f t="shared" si="36"/>
        <v xml:space="preserve">Ravalen </v>
      </c>
      <c r="K502" s="22" t="s">
        <v>739</v>
      </c>
      <c r="L502" s="30">
        <v>0.5</v>
      </c>
      <c r="M502" s="30">
        <v>0.5</v>
      </c>
      <c r="N502" s="30">
        <v>1</v>
      </c>
      <c r="O502" s="30">
        <v>1.5</v>
      </c>
      <c r="P502" s="30">
        <v>5</v>
      </c>
      <c r="Q502" s="30">
        <v>37</v>
      </c>
      <c r="U502" s="30">
        <v>313.31490000000002</v>
      </c>
      <c r="W502" s="30">
        <v>0.16</v>
      </c>
      <c r="X502" s="30">
        <v>174.55</v>
      </c>
      <c r="Y502" s="30">
        <v>11.6</v>
      </c>
      <c r="AB502" s="30">
        <v>339.04</v>
      </c>
      <c r="AI502" s="30">
        <v>359.28</v>
      </c>
      <c r="AJ502" s="30">
        <v>2090.58</v>
      </c>
      <c r="BI502" s="27"/>
    </row>
    <row r="503" spans="1:84" s="22" customFormat="1" x14ac:dyDescent="0.2">
      <c r="A503" s="30">
        <v>50015</v>
      </c>
      <c r="B503" s="23">
        <f t="shared" si="34"/>
        <v>2016</v>
      </c>
      <c r="C503" s="23">
        <f t="shared" si="35"/>
        <v>2</v>
      </c>
      <c r="D503" s="24" t="s">
        <v>736</v>
      </c>
      <c r="E503" s="31">
        <v>42410</v>
      </c>
      <c r="F503" s="30">
        <v>6593820</v>
      </c>
      <c r="G503" s="30">
        <v>1619360</v>
      </c>
      <c r="H503" s="26" t="s">
        <v>91</v>
      </c>
      <c r="J503" s="22" t="str">
        <f t="shared" si="36"/>
        <v xml:space="preserve">Ravalen </v>
      </c>
      <c r="K503" s="26" t="s">
        <v>781</v>
      </c>
      <c r="L503" s="30">
        <v>1</v>
      </c>
      <c r="M503" s="30">
        <v>1</v>
      </c>
      <c r="O503" s="30">
        <v>3</v>
      </c>
      <c r="P503" s="30">
        <v>1.5</v>
      </c>
      <c r="Q503" s="30">
        <v>12</v>
      </c>
      <c r="BI503" s="27"/>
    </row>
    <row r="504" spans="1:84" s="22" customFormat="1" x14ac:dyDescent="0.2">
      <c r="A504" s="30">
        <v>50016</v>
      </c>
      <c r="B504" s="23">
        <f t="shared" si="34"/>
        <v>2016</v>
      </c>
      <c r="C504" s="23">
        <f t="shared" si="35"/>
        <v>2</v>
      </c>
      <c r="D504" s="24" t="s">
        <v>736</v>
      </c>
      <c r="E504" s="31">
        <v>42410</v>
      </c>
      <c r="F504" s="30">
        <v>6593820</v>
      </c>
      <c r="G504" s="30">
        <v>1619360</v>
      </c>
      <c r="H504" s="26" t="s">
        <v>91</v>
      </c>
      <c r="J504" s="22" t="str">
        <f t="shared" si="36"/>
        <v xml:space="preserve">Ravalen </v>
      </c>
      <c r="K504" s="22" t="s">
        <v>785</v>
      </c>
      <c r="O504" s="30">
        <v>3.3</v>
      </c>
      <c r="P504" s="30">
        <v>0.5</v>
      </c>
      <c r="Q504" s="30">
        <v>4</v>
      </c>
      <c r="U504" s="30">
        <v>292.82369999999997</v>
      </c>
      <c r="W504" s="30">
        <v>0.14399999999999999</v>
      </c>
      <c r="X504" s="30">
        <v>105.15</v>
      </c>
      <c r="Y504" s="30">
        <v>8</v>
      </c>
      <c r="AB504" s="30">
        <v>191.93</v>
      </c>
      <c r="AI504" s="30">
        <v>229.6</v>
      </c>
      <c r="AJ504" s="30">
        <v>1695.41</v>
      </c>
      <c r="BI504" s="27"/>
    </row>
    <row r="505" spans="1:84" s="22" customFormat="1" x14ac:dyDescent="0.2">
      <c r="A505" s="30">
        <v>50017</v>
      </c>
      <c r="B505" s="23">
        <f t="shared" si="34"/>
        <v>2016</v>
      </c>
      <c r="C505" s="23">
        <f t="shared" si="35"/>
        <v>2</v>
      </c>
      <c r="D505" s="24" t="s">
        <v>736</v>
      </c>
      <c r="E505" s="31">
        <v>42410</v>
      </c>
      <c r="F505" s="30">
        <v>6594420</v>
      </c>
      <c r="G505" s="30">
        <v>1615795</v>
      </c>
      <c r="H505" s="26" t="s">
        <v>96</v>
      </c>
      <c r="J505" s="22" t="str">
        <f t="shared" si="36"/>
        <v xml:space="preserve">Översjön </v>
      </c>
      <c r="K505" s="22" t="s">
        <v>739</v>
      </c>
      <c r="L505" s="30">
        <v>0.5</v>
      </c>
      <c r="M505" s="30">
        <v>0.5</v>
      </c>
      <c r="N505" s="30">
        <v>3.8</v>
      </c>
      <c r="O505" s="30">
        <v>2.6</v>
      </c>
      <c r="P505" s="30">
        <v>9.8000000000000007</v>
      </c>
      <c r="Q505" s="30">
        <v>74</v>
      </c>
      <c r="U505" s="30">
        <v>199.48990000000001</v>
      </c>
      <c r="W505" s="30">
        <v>5.8999999999999997E-2</v>
      </c>
      <c r="X505" s="30">
        <v>3.77</v>
      </c>
      <c r="Y505" s="30">
        <v>0.95</v>
      </c>
      <c r="AB505" s="30">
        <v>143.56</v>
      </c>
      <c r="AI505" s="30">
        <v>27.71</v>
      </c>
      <c r="AJ505" s="30">
        <v>1036.1099999999999</v>
      </c>
      <c r="BI505" s="27"/>
    </row>
    <row r="506" spans="1:84" s="22" customFormat="1" x14ac:dyDescent="0.2">
      <c r="A506" s="30">
        <v>50018</v>
      </c>
      <c r="B506" s="23">
        <f t="shared" si="34"/>
        <v>2016</v>
      </c>
      <c r="C506" s="23">
        <f t="shared" si="35"/>
        <v>2</v>
      </c>
      <c r="D506" s="24" t="s">
        <v>736</v>
      </c>
      <c r="E506" s="31">
        <v>42410</v>
      </c>
      <c r="F506" s="30">
        <v>6594420</v>
      </c>
      <c r="G506" s="30">
        <v>1615795</v>
      </c>
      <c r="H506" s="26" t="s">
        <v>96</v>
      </c>
      <c r="J506" s="22" t="str">
        <f t="shared" si="36"/>
        <v xml:space="preserve">Översjön </v>
      </c>
      <c r="K506" s="26" t="s">
        <v>781</v>
      </c>
      <c r="L506" s="30">
        <v>1</v>
      </c>
      <c r="M506" s="30">
        <v>1</v>
      </c>
      <c r="O506" s="30">
        <v>2.8</v>
      </c>
      <c r="P506" s="30">
        <v>9.5</v>
      </c>
      <c r="Q506" s="30">
        <v>73</v>
      </c>
      <c r="BI506" s="27"/>
    </row>
    <row r="507" spans="1:84" s="22" customFormat="1" x14ac:dyDescent="0.2">
      <c r="A507" s="30">
        <v>50019</v>
      </c>
      <c r="B507" s="23">
        <f t="shared" si="34"/>
        <v>2016</v>
      </c>
      <c r="C507" s="23">
        <f t="shared" si="35"/>
        <v>2</v>
      </c>
      <c r="D507" s="24" t="s">
        <v>736</v>
      </c>
      <c r="E507" s="31">
        <v>42410</v>
      </c>
      <c r="F507" s="30">
        <v>6594420</v>
      </c>
      <c r="G507" s="30">
        <v>1615795</v>
      </c>
      <c r="H507" s="26" t="s">
        <v>96</v>
      </c>
      <c r="J507" s="22" t="str">
        <f t="shared" si="36"/>
        <v xml:space="preserve">Översjön </v>
      </c>
      <c r="K507" s="26" t="s">
        <v>782</v>
      </c>
      <c r="L507" s="30">
        <v>2</v>
      </c>
      <c r="M507" s="30">
        <v>2</v>
      </c>
      <c r="O507" s="30">
        <v>3.4</v>
      </c>
      <c r="P507" s="30">
        <v>8.3000000000000007</v>
      </c>
      <c r="Q507" s="30">
        <v>64</v>
      </c>
      <c r="BI507" s="27"/>
    </row>
    <row r="508" spans="1:84" s="22" customFormat="1" x14ac:dyDescent="0.2">
      <c r="A508" s="30">
        <v>50020</v>
      </c>
      <c r="B508" s="23">
        <f t="shared" si="34"/>
        <v>2016</v>
      </c>
      <c r="C508" s="23">
        <f t="shared" si="35"/>
        <v>2</v>
      </c>
      <c r="D508" s="24" t="s">
        <v>736</v>
      </c>
      <c r="E508" s="31">
        <v>42410</v>
      </c>
      <c r="F508" s="30">
        <v>6594420</v>
      </c>
      <c r="G508" s="30">
        <v>1615795</v>
      </c>
      <c r="H508" s="26" t="s">
        <v>96</v>
      </c>
      <c r="J508" s="22" t="str">
        <f t="shared" si="36"/>
        <v xml:space="preserve">Översjön </v>
      </c>
      <c r="K508" s="26" t="s">
        <v>783</v>
      </c>
      <c r="L508" s="30">
        <v>3</v>
      </c>
      <c r="M508" s="30">
        <v>3</v>
      </c>
      <c r="O508" s="30">
        <v>3.6</v>
      </c>
      <c r="P508" s="30">
        <v>6.5</v>
      </c>
      <c r="Q508" s="30">
        <v>51</v>
      </c>
      <c r="BI508" s="27"/>
    </row>
    <row r="509" spans="1:84" s="22" customFormat="1" x14ac:dyDescent="0.2">
      <c r="A509" s="30">
        <v>50021</v>
      </c>
      <c r="B509" s="23">
        <f t="shared" si="34"/>
        <v>2016</v>
      </c>
      <c r="C509" s="23">
        <f t="shared" si="35"/>
        <v>2</v>
      </c>
      <c r="D509" s="24" t="s">
        <v>736</v>
      </c>
      <c r="E509" s="31">
        <v>42410</v>
      </c>
      <c r="F509" s="30">
        <v>6594420</v>
      </c>
      <c r="G509" s="30">
        <v>1615795</v>
      </c>
      <c r="H509" s="26" t="s">
        <v>96</v>
      </c>
      <c r="J509" s="22" t="str">
        <f t="shared" si="36"/>
        <v xml:space="preserve">Översjön </v>
      </c>
      <c r="K509" s="22" t="s">
        <v>785</v>
      </c>
      <c r="O509" s="30">
        <v>3.7</v>
      </c>
      <c r="P509" s="30">
        <v>6.3</v>
      </c>
      <c r="Q509" s="30">
        <v>49</v>
      </c>
      <c r="U509" s="30">
        <v>262.72390000000001</v>
      </c>
      <c r="W509" s="30">
        <v>6.5000000000000002E-2</v>
      </c>
      <c r="X509" s="30">
        <v>9.59</v>
      </c>
      <c r="Y509" s="30">
        <v>1.7</v>
      </c>
      <c r="AB509" s="30">
        <v>180.26</v>
      </c>
      <c r="AI509" s="30">
        <v>27.79</v>
      </c>
      <c r="AJ509" s="30">
        <v>1188.49</v>
      </c>
      <c r="BI509" s="27"/>
    </row>
    <row r="510" spans="1:84" s="22" customFormat="1" x14ac:dyDescent="0.2">
      <c r="A510" s="30">
        <v>50022</v>
      </c>
      <c r="B510" s="23">
        <f t="shared" si="34"/>
        <v>2016</v>
      </c>
      <c r="C510" s="23">
        <f t="shared" si="35"/>
        <v>2</v>
      </c>
      <c r="D510" s="24" t="s">
        <v>736</v>
      </c>
      <c r="E510" s="31">
        <v>42410</v>
      </c>
      <c r="F510" s="30">
        <v>6593820</v>
      </c>
      <c r="G510" s="30">
        <v>1624215</v>
      </c>
      <c r="H510" s="26" t="s">
        <v>92</v>
      </c>
      <c r="J510" s="22" t="str">
        <f t="shared" si="36"/>
        <v xml:space="preserve">Rösjön </v>
      </c>
      <c r="K510" s="22" t="s">
        <v>739</v>
      </c>
      <c r="L510" s="30">
        <v>0.5</v>
      </c>
      <c r="M510" s="30">
        <v>0.5</v>
      </c>
      <c r="N510" s="30">
        <v>4.0999999999999996</v>
      </c>
      <c r="O510" s="30">
        <v>1.7</v>
      </c>
      <c r="P510" s="30">
        <v>13.2</v>
      </c>
      <c r="Q510" s="30">
        <v>98</v>
      </c>
      <c r="U510" s="30">
        <v>1.3378000000000001</v>
      </c>
      <c r="V510" s="22">
        <f t="shared" ref="V510" si="37">U510 * (1/((10^((0.0901821 + (2729.92 /(273.15 + O510)))-AC510)+1)))</f>
        <v>5.1538675411392249E-3</v>
      </c>
      <c r="W510" s="30">
        <v>7.9000000000000001E-2</v>
      </c>
      <c r="X510" s="30">
        <v>1.01</v>
      </c>
      <c r="Y510" s="30">
        <v>5.2</v>
      </c>
      <c r="AB510" s="30">
        <v>117.63</v>
      </c>
      <c r="AC510" s="30">
        <v>7.61</v>
      </c>
      <c r="AG510" s="30">
        <v>6.6920000000000002</v>
      </c>
      <c r="AH510" s="30">
        <v>6.3570000000000002</v>
      </c>
      <c r="AI510" s="30">
        <v>23.61</v>
      </c>
      <c r="AJ510" s="30">
        <v>605.04</v>
      </c>
      <c r="AK510" s="30">
        <v>21.4</v>
      </c>
      <c r="AL510" s="30">
        <v>0.30099999999999899</v>
      </c>
      <c r="AM510" s="30">
        <v>1.71</v>
      </c>
      <c r="AN510" s="30">
        <v>2.73</v>
      </c>
      <c r="AP510" s="30">
        <v>8.51</v>
      </c>
      <c r="AR510" s="30">
        <v>2.52</v>
      </c>
      <c r="AS510" s="30">
        <v>398</v>
      </c>
      <c r="AT510" s="30">
        <v>0.49</v>
      </c>
      <c r="AU510" s="30">
        <v>11.4</v>
      </c>
      <c r="AV510" s="30">
        <v>5.8900000000000003E-3</v>
      </c>
      <c r="AW510" s="30">
        <v>0.107</v>
      </c>
      <c r="AX510" s="30">
        <v>0.5</v>
      </c>
      <c r="AY510" s="30">
        <v>1.28</v>
      </c>
      <c r="AZ510" s="30">
        <v>1E-3</v>
      </c>
      <c r="BA510" s="30">
        <v>12</v>
      </c>
      <c r="BB510" s="30">
        <v>0.39500000000000002</v>
      </c>
      <c r="BC510" s="30">
        <v>0.60499999999999898</v>
      </c>
      <c r="BD510" s="30">
        <v>15.3</v>
      </c>
      <c r="BE510" s="30">
        <v>0.311</v>
      </c>
      <c r="BF510" s="30">
        <v>47.8</v>
      </c>
      <c r="BG510" s="30">
        <v>0.72099999999999898</v>
      </c>
      <c r="BH510" s="30">
        <v>2.08</v>
      </c>
      <c r="BI510" s="27"/>
      <c r="BJ510" s="30">
        <v>23.3</v>
      </c>
      <c r="BK510" s="30">
        <v>1E-3</v>
      </c>
      <c r="BL510" s="30">
        <v>3.30999999999999E-2</v>
      </c>
      <c r="BM510" s="30">
        <v>7.2400000000000006E-2</v>
      </c>
      <c r="BN510" s="30">
        <v>0.91800000000000004</v>
      </c>
      <c r="BO510" s="30">
        <v>6.22</v>
      </c>
      <c r="BP510" s="30">
        <v>0.41599999999999898</v>
      </c>
      <c r="BQ510" s="30">
        <v>4.3900000000000002E-2</v>
      </c>
      <c r="BR510" s="30">
        <v>1.88</v>
      </c>
      <c r="BS510" s="30">
        <v>21.5</v>
      </c>
      <c r="BT510" s="30">
        <v>2.67</v>
      </c>
      <c r="BV510" s="30">
        <v>3.2300000000000002E-2</v>
      </c>
      <c r="BW510" s="30">
        <v>1.59</v>
      </c>
      <c r="BX510" s="30">
        <v>8.4499999999999904</v>
      </c>
      <c r="BY510" s="30">
        <v>1.81</v>
      </c>
      <c r="BZ510" s="30">
        <v>0.42799999999999899</v>
      </c>
      <c r="CA510" s="30">
        <v>9.08</v>
      </c>
      <c r="CB510" s="30">
        <v>1E-3</v>
      </c>
      <c r="CC510" s="30">
        <v>0.33900000000000002</v>
      </c>
      <c r="CD510" s="30">
        <v>7.37</v>
      </c>
      <c r="CE510" s="30">
        <v>0.19500000000000001</v>
      </c>
      <c r="CF510" s="30">
        <v>47.6</v>
      </c>
    </row>
    <row r="511" spans="1:84" s="22" customFormat="1" x14ac:dyDescent="0.2">
      <c r="A511" s="30">
        <v>50023</v>
      </c>
      <c r="B511" s="23">
        <f t="shared" si="34"/>
        <v>2016</v>
      </c>
      <c r="C511" s="23">
        <f t="shared" si="35"/>
        <v>2</v>
      </c>
      <c r="D511" s="24" t="s">
        <v>736</v>
      </c>
      <c r="E511" s="31">
        <v>42410</v>
      </c>
      <c r="F511" s="30">
        <v>6593820</v>
      </c>
      <c r="G511" s="30">
        <v>1624215</v>
      </c>
      <c r="H511" s="26" t="s">
        <v>92</v>
      </c>
      <c r="J511" s="22" t="str">
        <f t="shared" si="36"/>
        <v xml:space="preserve">Rösjön </v>
      </c>
      <c r="K511" s="26" t="s">
        <v>781</v>
      </c>
      <c r="L511" s="30">
        <v>1</v>
      </c>
      <c r="M511" s="30">
        <v>1</v>
      </c>
      <c r="O511" s="30">
        <v>3.1</v>
      </c>
      <c r="P511" s="30">
        <v>12.1</v>
      </c>
      <c r="Q511" s="30">
        <v>93</v>
      </c>
      <c r="BI511" s="27"/>
    </row>
    <row r="512" spans="1:84" s="22" customFormat="1" x14ac:dyDescent="0.2">
      <c r="A512" s="30">
        <v>50024</v>
      </c>
      <c r="B512" s="23">
        <f t="shared" si="34"/>
        <v>2016</v>
      </c>
      <c r="C512" s="23">
        <f t="shared" si="35"/>
        <v>2</v>
      </c>
      <c r="D512" s="24" t="s">
        <v>736</v>
      </c>
      <c r="E512" s="31">
        <v>42410</v>
      </c>
      <c r="F512" s="30">
        <v>6593820</v>
      </c>
      <c r="G512" s="30">
        <v>1624215</v>
      </c>
      <c r="H512" s="26" t="s">
        <v>92</v>
      </c>
      <c r="J512" s="22" t="str">
        <f t="shared" si="36"/>
        <v xml:space="preserve">Rösjön </v>
      </c>
      <c r="K512" s="26" t="s">
        <v>782</v>
      </c>
      <c r="L512" s="30">
        <v>2</v>
      </c>
      <c r="M512" s="30">
        <v>2</v>
      </c>
      <c r="O512" s="30">
        <v>3.6</v>
      </c>
      <c r="P512" s="30">
        <v>11.6</v>
      </c>
      <c r="Q512" s="30">
        <v>90</v>
      </c>
      <c r="BI512" s="27"/>
    </row>
    <row r="513" spans="1:84" s="22" customFormat="1" x14ac:dyDescent="0.2">
      <c r="A513" s="30">
        <v>50025</v>
      </c>
      <c r="B513" s="23">
        <f t="shared" si="34"/>
        <v>2016</v>
      </c>
      <c r="C513" s="23">
        <f t="shared" si="35"/>
        <v>2</v>
      </c>
      <c r="D513" s="24" t="s">
        <v>736</v>
      </c>
      <c r="E513" s="31">
        <v>42410</v>
      </c>
      <c r="F513" s="30">
        <v>6593820</v>
      </c>
      <c r="G513" s="30">
        <v>1624215</v>
      </c>
      <c r="H513" s="26" t="s">
        <v>92</v>
      </c>
      <c r="J513" s="22" t="str">
        <f t="shared" si="36"/>
        <v xml:space="preserve">Rösjön </v>
      </c>
      <c r="K513" s="26" t="s">
        <v>783</v>
      </c>
      <c r="L513" s="30">
        <v>3</v>
      </c>
      <c r="M513" s="30">
        <v>3</v>
      </c>
      <c r="O513" s="30">
        <v>3.9</v>
      </c>
      <c r="P513" s="30">
        <v>10.1</v>
      </c>
      <c r="Q513" s="30">
        <v>79</v>
      </c>
      <c r="BI513" s="27"/>
    </row>
    <row r="514" spans="1:84" s="22" customFormat="1" x14ac:dyDescent="0.2">
      <c r="A514" s="30">
        <v>50026</v>
      </c>
      <c r="B514" s="23">
        <f t="shared" ref="B514:B577" si="38">YEAR(E514)</f>
        <v>2016</v>
      </c>
      <c r="C514" s="23">
        <f t="shared" ref="C514:C577" si="39">MONTH(E514)</f>
        <v>2</v>
      </c>
      <c r="D514" s="24" t="s">
        <v>736</v>
      </c>
      <c r="E514" s="31">
        <v>42410</v>
      </c>
      <c r="F514" s="30">
        <v>6593820</v>
      </c>
      <c r="G514" s="30">
        <v>1624215</v>
      </c>
      <c r="H514" s="26" t="s">
        <v>92</v>
      </c>
      <c r="J514" s="22" t="str">
        <f t="shared" si="36"/>
        <v xml:space="preserve">Rösjön </v>
      </c>
      <c r="K514" s="26" t="s">
        <v>784</v>
      </c>
      <c r="L514" s="30">
        <v>4</v>
      </c>
      <c r="M514" s="30">
        <v>4</v>
      </c>
      <c r="O514" s="30">
        <v>4.5999999999999996</v>
      </c>
      <c r="P514" s="30">
        <v>6.3</v>
      </c>
      <c r="Q514" s="30">
        <v>50</v>
      </c>
      <c r="BI514" s="27"/>
    </row>
    <row r="515" spans="1:84" s="22" customFormat="1" x14ac:dyDescent="0.2">
      <c r="A515" s="30">
        <v>50027</v>
      </c>
      <c r="B515" s="23">
        <f t="shared" si="38"/>
        <v>2016</v>
      </c>
      <c r="C515" s="23">
        <f t="shared" si="39"/>
        <v>2</v>
      </c>
      <c r="D515" s="24" t="s">
        <v>736</v>
      </c>
      <c r="E515" s="31">
        <v>42410</v>
      </c>
      <c r="F515" s="30">
        <v>6593820</v>
      </c>
      <c r="G515" s="30">
        <v>1624215</v>
      </c>
      <c r="H515" s="26" t="s">
        <v>92</v>
      </c>
      <c r="J515" s="22" t="str">
        <f t="shared" ref="J515:J578" si="40">CONCATENATE(H515," ",I515)</f>
        <v xml:space="preserve">Rösjön </v>
      </c>
      <c r="K515" s="26" t="s">
        <v>841</v>
      </c>
      <c r="L515" s="30">
        <v>5</v>
      </c>
      <c r="M515" s="30">
        <v>5</v>
      </c>
      <c r="O515" s="30">
        <v>4.7</v>
      </c>
      <c r="P515" s="30">
        <v>5.8</v>
      </c>
      <c r="Q515" s="30">
        <v>46</v>
      </c>
      <c r="BI515" s="27"/>
    </row>
    <row r="516" spans="1:84" s="22" customFormat="1" x14ac:dyDescent="0.2">
      <c r="A516" s="30">
        <v>50028</v>
      </c>
      <c r="B516" s="23">
        <f t="shared" si="38"/>
        <v>2016</v>
      </c>
      <c r="C516" s="23">
        <f t="shared" si="39"/>
        <v>2</v>
      </c>
      <c r="D516" s="24" t="s">
        <v>736</v>
      </c>
      <c r="E516" s="31">
        <v>42410</v>
      </c>
      <c r="F516" s="30">
        <v>6593820</v>
      </c>
      <c r="G516" s="30">
        <v>1624215</v>
      </c>
      <c r="H516" s="26" t="s">
        <v>92</v>
      </c>
      <c r="J516" s="22" t="str">
        <f t="shared" si="40"/>
        <v xml:space="preserve">Rösjön </v>
      </c>
      <c r="K516" s="26" t="s">
        <v>842</v>
      </c>
      <c r="L516" s="30">
        <v>6</v>
      </c>
      <c r="M516" s="30">
        <v>6</v>
      </c>
      <c r="O516" s="30">
        <v>4.9000000000000004</v>
      </c>
      <c r="P516" s="30">
        <v>4.5999999999999996</v>
      </c>
      <c r="Q516" s="30">
        <v>37</v>
      </c>
      <c r="BI516" s="27"/>
    </row>
    <row r="517" spans="1:84" s="22" customFormat="1" x14ac:dyDescent="0.2">
      <c r="A517" s="30">
        <v>50029</v>
      </c>
      <c r="B517" s="23">
        <f t="shared" si="38"/>
        <v>2016</v>
      </c>
      <c r="C517" s="23">
        <f t="shared" si="39"/>
        <v>2</v>
      </c>
      <c r="D517" s="24" t="s">
        <v>736</v>
      </c>
      <c r="E517" s="31">
        <v>42410</v>
      </c>
      <c r="F517" s="30">
        <v>6593820</v>
      </c>
      <c r="G517" s="30">
        <v>1624215</v>
      </c>
      <c r="H517" s="26" t="s">
        <v>92</v>
      </c>
      <c r="J517" s="22" t="str">
        <f t="shared" si="40"/>
        <v xml:space="preserve">Rösjön </v>
      </c>
      <c r="K517" s="22" t="s">
        <v>785</v>
      </c>
      <c r="O517" s="30">
        <v>4.9000000000000004</v>
      </c>
      <c r="P517" s="30">
        <v>4.4000000000000004</v>
      </c>
      <c r="Q517" s="30">
        <v>36</v>
      </c>
      <c r="U517" s="30">
        <v>12.662699999999999</v>
      </c>
      <c r="W517" s="30">
        <v>4.9000000000000002E-2</v>
      </c>
      <c r="X517" s="30">
        <v>7.59</v>
      </c>
      <c r="Y517" s="30">
        <v>2.1</v>
      </c>
      <c r="AB517" s="30">
        <v>208.41</v>
      </c>
      <c r="AI517" s="30">
        <v>19.11</v>
      </c>
      <c r="AJ517" s="30">
        <v>642.17999999999995</v>
      </c>
      <c r="BI517" s="27"/>
    </row>
    <row r="518" spans="1:84" s="22" customFormat="1" x14ac:dyDescent="0.2">
      <c r="A518" s="30">
        <v>50030</v>
      </c>
      <c r="B518" s="23">
        <f t="shared" si="38"/>
        <v>2016</v>
      </c>
      <c r="C518" s="23">
        <f t="shared" si="39"/>
        <v>2</v>
      </c>
      <c r="D518" s="24" t="s">
        <v>736</v>
      </c>
      <c r="E518" s="31">
        <v>42410</v>
      </c>
      <c r="F518" s="30">
        <v>6594980</v>
      </c>
      <c r="G518" s="30">
        <v>1622960</v>
      </c>
      <c r="H518" s="26" t="s">
        <v>95</v>
      </c>
      <c r="J518" s="22" t="str">
        <f t="shared" si="40"/>
        <v xml:space="preserve">Väsjön </v>
      </c>
      <c r="K518" s="22" t="s">
        <v>739</v>
      </c>
      <c r="L518" s="30">
        <v>0.5</v>
      </c>
      <c r="M518" s="30">
        <v>0.5</v>
      </c>
      <c r="O518" s="30">
        <v>1.1000000000000001</v>
      </c>
      <c r="P518" s="30">
        <v>9.5</v>
      </c>
      <c r="Q518" s="30">
        <v>70</v>
      </c>
      <c r="U518" s="30">
        <v>13.3567</v>
      </c>
      <c r="V518" s="22">
        <f t="shared" ref="V518" si="41">U518 * (1/((10^((0.0901821 + (2729.92 /(273.15 + O518)))-AC518)+1)))</f>
        <v>3.2384214911486804E-2</v>
      </c>
      <c r="W518" s="30">
        <v>0.14199999999999999</v>
      </c>
      <c r="X518" s="30">
        <v>1.44</v>
      </c>
      <c r="Y518" s="30">
        <v>9.5</v>
      </c>
      <c r="AB518" s="30">
        <v>130.4</v>
      </c>
      <c r="AC518" s="30">
        <v>7.43</v>
      </c>
      <c r="AG518" s="30">
        <v>12.25</v>
      </c>
      <c r="AH518" s="30">
        <v>11.32</v>
      </c>
      <c r="AI518" s="30">
        <v>27.17</v>
      </c>
      <c r="AJ518" s="30">
        <v>835.74</v>
      </c>
      <c r="AK518" s="30">
        <v>43.2</v>
      </c>
      <c r="AL518" s="30">
        <v>0.499</v>
      </c>
      <c r="AM518" s="30">
        <v>3.46</v>
      </c>
      <c r="AN518" s="30">
        <v>5.32</v>
      </c>
      <c r="AP518" s="30">
        <v>28.7</v>
      </c>
      <c r="AR518" s="30">
        <v>3.97</v>
      </c>
      <c r="AS518" s="30">
        <v>566</v>
      </c>
      <c r="AT518" s="30">
        <v>0.3</v>
      </c>
      <c r="AU518" s="30">
        <v>28</v>
      </c>
      <c r="AV518" s="30">
        <v>6.1900000000000002E-3</v>
      </c>
      <c r="AW518" s="30">
        <v>0.25</v>
      </c>
      <c r="AX518" s="30">
        <v>0.81599999999999895</v>
      </c>
      <c r="AY518" s="30">
        <v>1.46</v>
      </c>
      <c r="AZ518" s="30">
        <v>1E-3</v>
      </c>
      <c r="BA518" s="30">
        <v>201</v>
      </c>
      <c r="BB518" s="30">
        <v>1</v>
      </c>
      <c r="BC518" s="30">
        <v>0.71499999999999897</v>
      </c>
      <c r="BD518" s="30">
        <v>18.600000000000001</v>
      </c>
      <c r="BE518" s="30">
        <v>0.54700000000000004</v>
      </c>
      <c r="BF518" s="30">
        <v>94</v>
      </c>
      <c r="BG518" s="30">
        <v>1.07</v>
      </c>
      <c r="BH518" s="30">
        <v>5.4</v>
      </c>
      <c r="BI518" s="27"/>
      <c r="BJ518" s="30">
        <v>51.8</v>
      </c>
      <c r="BK518" s="30">
        <v>1E-3</v>
      </c>
      <c r="BL518" s="30">
        <v>8.5599999999999898E-2</v>
      </c>
      <c r="BM518" s="30">
        <v>0.17299999999999899</v>
      </c>
      <c r="BN518" s="30">
        <v>1.05</v>
      </c>
      <c r="BO518" s="30">
        <v>161</v>
      </c>
      <c r="BP518" s="30">
        <v>0.42399999999999899</v>
      </c>
      <c r="BQ518" s="30">
        <v>5.8599999999999902E-2</v>
      </c>
      <c r="BR518" s="30">
        <v>4.88</v>
      </c>
      <c r="BS518" s="30">
        <v>44.2</v>
      </c>
      <c r="BT518" s="30">
        <v>5.35</v>
      </c>
      <c r="BV518" s="30">
        <v>6.3799999999999898E-2</v>
      </c>
      <c r="BW518" s="30">
        <v>3.38</v>
      </c>
      <c r="BX518" s="30">
        <v>29.4</v>
      </c>
      <c r="BY518" s="30">
        <v>3.01</v>
      </c>
      <c r="BZ518" s="30">
        <v>0.2</v>
      </c>
      <c r="CA518" s="30">
        <v>24.4</v>
      </c>
      <c r="CB518" s="30">
        <v>1E-3</v>
      </c>
      <c r="CC518" s="30">
        <v>0.96299999999999897</v>
      </c>
      <c r="CD518" s="30">
        <v>10.3</v>
      </c>
      <c r="CE518" s="30">
        <v>0.224</v>
      </c>
      <c r="CF518" s="30">
        <v>95.9</v>
      </c>
    </row>
    <row r="519" spans="1:84" s="22" customFormat="1" x14ac:dyDescent="0.2">
      <c r="A519" s="30">
        <v>50031</v>
      </c>
      <c r="B519" s="23">
        <f t="shared" si="38"/>
        <v>2016</v>
      </c>
      <c r="C519" s="23">
        <f t="shared" si="39"/>
        <v>2</v>
      </c>
      <c r="D519" s="24" t="s">
        <v>736</v>
      </c>
      <c r="E519" s="31">
        <v>42410</v>
      </c>
      <c r="F519" s="30">
        <v>6594980</v>
      </c>
      <c r="G519" s="30">
        <v>1622960</v>
      </c>
      <c r="H519" s="26" t="s">
        <v>95</v>
      </c>
      <c r="J519" s="22" t="str">
        <f t="shared" si="40"/>
        <v xml:space="preserve">Väsjön </v>
      </c>
      <c r="K519" s="26" t="s">
        <v>781</v>
      </c>
      <c r="L519" s="30">
        <v>1</v>
      </c>
      <c r="M519" s="30">
        <v>1</v>
      </c>
      <c r="O519" s="30">
        <v>2.7</v>
      </c>
      <c r="P519" s="30">
        <v>6.2</v>
      </c>
      <c r="Q519" s="30">
        <v>47</v>
      </c>
      <c r="BI519" s="27"/>
    </row>
    <row r="520" spans="1:84" s="22" customFormat="1" x14ac:dyDescent="0.2">
      <c r="A520" s="30">
        <v>50032</v>
      </c>
      <c r="B520" s="23">
        <f t="shared" si="38"/>
        <v>2016</v>
      </c>
      <c r="C520" s="23">
        <f t="shared" si="39"/>
        <v>2</v>
      </c>
      <c r="D520" s="24" t="s">
        <v>736</v>
      </c>
      <c r="E520" s="31">
        <v>42410</v>
      </c>
      <c r="F520" s="30">
        <v>6594980</v>
      </c>
      <c r="G520" s="30">
        <v>1622960</v>
      </c>
      <c r="H520" s="26" t="s">
        <v>95</v>
      </c>
      <c r="J520" s="22" t="str">
        <f t="shared" si="40"/>
        <v xml:space="preserve">Väsjön </v>
      </c>
      <c r="K520" s="26" t="s">
        <v>782</v>
      </c>
      <c r="L520" s="30">
        <v>2</v>
      </c>
      <c r="M520" s="30">
        <v>2</v>
      </c>
      <c r="O520" s="30">
        <v>3.6</v>
      </c>
      <c r="P520" s="30">
        <v>1.5</v>
      </c>
      <c r="Q520" s="30">
        <v>12</v>
      </c>
      <c r="BI520" s="27"/>
    </row>
    <row r="521" spans="1:84" s="22" customFormat="1" x14ac:dyDescent="0.2">
      <c r="A521" s="30">
        <v>50033</v>
      </c>
      <c r="B521" s="23">
        <f t="shared" si="38"/>
        <v>2016</v>
      </c>
      <c r="C521" s="23">
        <f t="shared" si="39"/>
        <v>2</v>
      </c>
      <c r="D521" s="24" t="s">
        <v>736</v>
      </c>
      <c r="E521" s="31">
        <v>42410</v>
      </c>
      <c r="F521" s="30">
        <v>6594980</v>
      </c>
      <c r="G521" s="30">
        <v>1622960</v>
      </c>
      <c r="H521" s="26" t="s">
        <v>95</v>
      </c>
      <c r="J521" s="22" t="str">
        <f t="shared" si="40"/>
        <v xml:space="preserve">Väsjön </v>
      </c>
      <c r="K521" s="22" t="s">
        <v>785</v>
      </c>
      <c r="O521" s="30">
        <v>3.8</v>
      </c>
      <c r="P521" s="30">
        <v>0.7</v>
      </c>
      <c r="Q521" s="30">
        <v>5</v>
      </c>
      <c r="U521" s="30">
        <v>40.262900000000002</v>
      </c>
      <c r="W521" s="30">
        <v>0.14399999999999999</v>
      </c>
      <c r="X521" s="30">
        <v>0.92</v>
      </c>
      <c r="Y521" s="30">
        <v>8</v>
      </c>
      <c r="AB521" s="30">
        <v>107.4</v>
      </c>
      <c r="AI521" s="30">
        <v>27.64</v>
      </c>
      <c r="AJ521" s="30">
        <v>838.6</v>
      </c>
      <c r="BI521" s="27"/>
    </row>
    <row r="522" spans="1:84" s="22" customFormat="1" x14ac:dyDescent="0.2">
      <c r="A522" s="30">
        <v>50034</v>
      </c>
      <c r="B522" s="23">
        <f t="shared" si="38"/>
        <v>2016</v>
      </c>
      <c r="C522" s="23">
        <f t="shared" si="39"/>
        <v>2</v>
      </c>
      <c r="D522" s="24" t="s">
        <v>736</v>
      </c>
      <c r="E522" s="31">
        <v>42411</v>
      </c>
      <c r="F522" s="30">
        <v>6595470</v>
      </c>
      <c r="G522" s="30">
        <v>1622370</v>
      </c>
      <c r="H522" s="26" t="s">
        <v>834</v>
      </c>
      <c r="J522" s="22" t="str">
        <f t="shared" si="40"/>
        <v xml:space="preserve">Snuggan </v>
      </c>
      <c r="K522" s="22" t="s">
        <v>739</v>
      </c>
      <c r="L522" s="30">
        <v>0.5</v>
      </c>
      <c r="M522" s="30">
        <v>0.5</v>
      </c>
      <c r="N522" s="30">
        <v>1</v>
      </c>
      <c r="O522" s="30">
        <v>2.2000000000000002</v>
      </c>
      <c r="P522" s="30">
        <v>12.2</v>
      </c>
      <c r="Q522" s="30">
        <v>91</v>
      </c>
      <c r="U522" s="30">
        <v>195.5686</v>
      </c>
      <c r="W522" s="30">
        <v>0.70599999999999996</v>
      </c>
      <c r="X522" s="30">
        <v>1.29</v>
      </c>
      <c r="Y522" s="30">
        <v>2.5</v>
      </c>
      <c r="AB522" s="30">
        <v>43.77</v>
      </c>
      <c r="AI522" s="30">
        <v>24.43</v>
      </c>
      <c r="AJ522" s="30">
        <v>1209.9000000000001</v>
      </c>
      <c r="BI522" s="27"/>
    </row>
    <row r="523" spans="1:84" s="22" customFormat="1" x14ac:dyDescent="0.2">
      <c r="A523" s="30">
        <v>50035</v>
      </c>
      <c r="B523" s="23">
        <f t="shared" si="38"/>
        <v>2016</v>
      </c>
      <c r="C523" s="23">
        <f t="shared" si="39"/>
        <v>2</v>
      </c>
      <c r="D523" s="24" t="s">
        <v>736</v>
      </c>
      <c r="E523" s="31">
        <v>42411</v>
      </c>
      <c r="F523" s="30">
        <v>6595470</v>
      </c>
      <c r="G523" s="30">
        <v>1622370</v>
      </c>
      <c r="H523" s="26" t="s">
        <v>834</v>
      </c>
      <c r="J523" s="22" t="str">
        <f t="shared" si="40"/>
        <v xml:space="preserve">Snuggan </v>
      </c>
      <c r="K523" s="26" t="s">
        <v>781</v>
      </c>
      <c r="L523" s="30">
        <v>1</v>
      </c>
      <c r="M523" s="30">
        <v>1</v>
      </c>
      <c r="O523" s="30">
        <v>2.6</v>
      </c>
      <c r="P523" s="30">
        <v>11</v>
      </c>
      <c r="Q523" s="30">
        <v>83</v>
      </c>
      <c r="BI523" s="27"/>
    </row>
    <row r="524" spans="1:84" s="22" customFormat="1" x14ac:dyDescent="0.2">
      <c r="A524" s="30">
        <v>50036</v>
      </c>
      <c r="B524" s="23">
        <f t="shared" si="38"/>
        <v>2016</v>
      </c>
      <c r="C524" s="23">
        <f t="shared" si="39"/>
        <v>2</v>
      </c>
      <c r="D524" s="24" t="s">
        <v>736</v>
      </c>
      <c r="E524" s="31">
        <v>42411</v>
      </c>
      <c r="F524" s="30">
        <v>6595470</v>
      </c>
      <c r="G524" s="30">
        <v>1622370</v>
      </c>
      <c r="H524" s="26" t="s">
        <v>834</v>
      </c>
      <c r="J524" s="22" t="str">
        <f t="shared" si="40"/>
        <v xml:space="preserve">Snuggan </v>
      </c>
      <c r="K524" s="26" t="s">
        <v>782</v>
      </c>
      <c r="L524" s="30">
        <v>2</v>
      </c>
      <c r="M524" s="30">
        <v>2</v>
      </c>
      <c r="O524" s="30">
        <v>3.7</v>
      </c>
      <c r="P524" s="30">
        <v>8.3000000000000007</v>
      </c>
      <c r="Q524" s="30">
        <v>64</v>
      </c>
      <c r="BI524" s="27"/>
    </row>
    <row r="525" spans="1:84" s="22" customFormat="1" x14ac:dyDescent="0.2">
      <c r="A525" s="30">
        <v>50037</v>
      </c>
      <c r="B525" s="23">
        <f t="shared" si="38"/>
        <v>2016</v>
      </c>
      <c r="C525" s="23">
        <f t="shared" si="39"/>
        <v>2</v>
      </c>
      <c r="D525" s="24" t="s">
        <v>736</v>
      </c>
      <c r="E525" s="31">
        <v>42411</v>
      </c>
      <c r="F525" s="30">
        <v>6595470</v>
      </c>
      <c r="G525" s="30">
        <v>1622370</v>
      </c>
      <c r="H525" s="26" t="s">
        <v>834</v>
      </c>
      <c r="J525" s="22" t="str">
        <f t="shared" si="40"/>
        <v xml:space="preserve">Snuggan </v>
      </c>
      <c r="K525" s="22" t="s">
        <v>785</v>
      </c>
      <c r="O525" s="30">
        <v>4.5</v>
      </c>
      <c r="P525" s="30">
        <v>3.3</v>
      </c>
      <c r="Q525" s="30">
        <v>26</v>
      </c>
      <c r="U525" s="30">
        <v>216.0138</v>
      </c>
      <c r="W525" s="30">
        <v>0.72699999999999998</v>
      </c>
      <c r="X525" s="30">
        <v>1.41</v>
      </c>
      <c r="Y525" s="30">
        <v>5.6</v>
      </c>
      <c r="AB525" s="30">
        <v>29.36</v>
      </c>
      <c r="AI525" s="30">
        <v>25.1</v>
      </c>
      <c r="AJ525" s="30">
        <v>1222.32</v>
      </c>
      <c r="BI525" s="27"/>
    </row>
    <row r="526" spans="1:84" s="22" customFormat="1" x14ac:dyDescent="0.2">
      <c r="A526" s="30">
        <v>50038</v>
      </c>
      <c r="B526" s="23">
        <f t="shared" si="38"/>
        <v>2016</v>
      </c>
      <c r="C526" s="23">
        <f t="shared" si="39"/>
        <v>2</v>
      </c>
      <c r="D526" s="24" t="s">
        <v>736</v>
      </c>
      <c r="E526" s="31">
        <v>42411</v>
      </c>
      <c r="F526" s="30">
        <v>6597555</v>
      </c>
      <c r="G526" s="30">
        <v>1629125</v>
      </c>
      <c r="H526" s="26" t="s">
        <v>85</v>
      </c>
      <c r="J526" s="22" t="str">
        <f t="shared" si="40"/>
        <v xml:space="preserve">Gullsjön </v>
      </c>
      <c r="K526" s="22" t="s">
        <v>739</v>
      </c>
      <c r="L526" s="30">
        <v>0.5</v>
      </c>
      <c r="M526" s="30">
        <v>0.5</v>
      </c>
      <c r="N526" s="30">
        <v>2</v>
      </c>
      <c r="O526" s="30">
        <v>1.6</v>
      </c>
      <c r="P526" s="30">
        <v>6.4</v>
      </c>
      <c r="Q526" s="30">
        <v>46</v>
      </c>
      <c r="U526" s="30">
        <v>24.4605</v>
      </c>
      <c r="W526" s="30">
        <v>0.15</v>
      </c>
      <c r="X526" s="30">
        <v>1.1400000000000001</v>
      </c>
      <c r="Y526" s="30">
        <v>2.6</v>
      </c>
      <c r="AB526" s="30">
        <v>32.409999999999997</v>
      </c>
      <c r="AI526" s="30">
        <v>39.770000000000003</v>
      </c>
      <c r="AJ526" s="30">
        <v>1024.78</v>
      </c>
      <c r="BI526" s="27"/>
    </row>
    <row r="527" spans="1:84" s="22" customFormat="1" x14ac:dyDescent="0.2">
      <c r="A527" s="30">
        <v>50039</v>
      </c>
      <c r="B527" s="23">
        <f t="shared" si="38"/>
        <v>2016</v>
      </c>
      <c r="C527" s="23">
        <f t="shared" si="39"/>
        <v>2</v>
      </c>
      <c r="D527" s="24" t="s">
        <v>736</v>
      </c>
      <c r="E527" s="31">
        <v>42411</v>
      </c>
      <c r="F527" s="30">
        <v>6597555</v>
      </c>
      <c r="G527" s="30">
        <v>1629125</v>
      </c>
      <c r="H527" s="26" t="s">
        <v>85</v>
      </c>
      <c r="J527" s="22" t="str">
        <f t="shared" si="40"/>
        <v xml:space="preserve">Gullsjön </v>
      </c>
      <c r="K527" s="26" t="s">
        <v>781</v>
      </c>
      <c r="L527" s="30">
        <v>1</v>
      </c>
      <c r="M527" s="30">
        <v>1</v>
      </c>
      <c r="O527" s="30">
        <v>2.9</v>
      </c>
      <c r="P527" s="30">
        <v>2.7</v>
      </c>
      <c r="Q527" s="30">
        <v>20</v>
      </c>
      <c r="BI527" s="27"/>
    </row>
    <row r="528" spans="1:84" s="22" customFormat="1" x14ac:dyDescent="0.2">
      <c r="A528" s="30">
        <v>50040</v>
      </c>
      <c r="B528" s="23">
        <f t="shared" si="38"/>
        <v>2016</v>
      </c>
      <c r="C528" s="23">
        <f t="shared" si="39"/>
        <v>2</v>
      </c>
      <c r="D528" s="24" t="s">
        <v>736</v>
      </c>
      <c r="E528" s="31">
        <v>42411</v>
      </c>
      <c r="F528" s="30">
        <v>6597555</v>
      </c>
      <c r="G528" s="30">
        <v>1629125</v>
      </c>
      <c r="H528" s="26" t="s">
        <v>85</v>
      </c>
      <c r="J528" s="22" t="str">
        <f t="shared" si="40"/>
        <v xml:space="preserve">Gullsjön </v>
      </c>
      <c r="K528" s="22" t="s">
        <v>785</v>
      </c>
      <c r="L528" s="30">
        <v>2</v>
      </c>
      <c r="M528" s="30">
        <v>2</v>
      </c>
      <c r="O528" s="30">
        <v>3.4</v>
      </c>
      <c r="P528" s="30">
        <v>0.5</v>
      </c>
      <c r="Q528" s="30">
        <v>4</v>
      </c>
      <c r="U528" s="30">
        <v>42.924199999999999</v>
      </c>
      <c r="W528" s="30">
        <v>0.151</v>
      </c>
      <c r="X528" s="30">
        <v>0.87</v>
      </c>
      <c r="Y528" s="30">
        <v>2.8</v>
      </c>
      <c r="AB528" s="30">
        <v>25.33</v>
      </c>
      <c r="AI528" s="30">
        <v>32.24</v>
      </c>
      <c r="AJ528" s="30">
        <v>972.24</v>
      </c>
      <c r="BI528" s="27"/>
    </row>
    <row r="529" spans="1:61" s="22" customFormat="1" x14ac:dyDescent="0.2">
      <c r="A529" s="30">
        <v>50041</v>
      </c>
      <c r="B529" s="23">
        <f t="shared" si="38"/>
        <v>2016</v>
      </c>
      <c r="C529" s="23">
        <f t="shared" si="39"/>
        <v>2</v>
      </c>
      <c r="D529" s="24" t="s">
        <v>736</v>
      </c>
      <c r="E529" s="31">
        <v>42411</v>
      </c>
      <c r="F529" s="30">
        <v>6595515</v>
      </c>
      <c r="G529" s="30">
        <v>1624630</v>
      </c>
      <c r="H529" s="26" t="s">
        <v>86</v>
      </c>
      <c r="J529" s="22" t="str">
        <f t="shared" si="40"/>
        <v xml:space="preserve">Käringsjön </v>
      </c>
      <c r="K529" s="22" t="s">
        <v>739</v>
      </c>
      <c r="L529" s="30">
        <v>0.5</v>
      </c>
      <c r="M529" s="30">
        <v>1</v>
      </c>
      <c r="N529" s="30">
        <v>1.1000000000000001</v>
      </c>
      <c r="O529" s="30">
        <v>1.6</v>
      </c>
      <c r="P529" s="30">
        <v>10</v>
      </c>
      <c r="Q529" s="30">
        <v>72</v>
      </c>
      <c r="U529" s="30">
        <v>0</v>
      </c>
      <c r="W529" s="30">
        <v>0.54900000000000004</v>
      </c>
      <c r="X529" s="30">
        <v>6.7</v>
      </c>
      <c r="Y529" s="30">
        <v>1.2</v>
      </c>
      <c r="AB529" s="30">
        <v>193.35</v>
      </c>
      <c r="AI529" s="30">
        <v>19.07</v>
      </c>
      <c r="AJ529" s="30">
        <v>1264.1199999999999</v>
      </c>
      <c r="BI529" s="27"/>
    </row>
    <row r="530" spans="1:61" s="22" customFormat="1" x14ac:dyDescent="0.2">
      <c r="A530" s="30">
        <v>50042</v>
      </c>
      <c r="B530" s="23">
        <f t="shared" si="38"/>
        <v>2016</v>
      </c>
      <c r="C530" s="23">
        <f t="shared" si="39"/>
        <v>2</v>
      </c>
      <c r="D530" s="24" t="s">
        <v>736</v>
      </c>
      <c r="E530" s="31">
        <v>42411</v>
      </c>
      <c r="F530" s="30">
        <v>6595515</v>
      </c>
      <c r="G530" s="30">
        <v>1624630</v>
      </c>
      <c r="H530" s="26" t="s">
        <v>86</v>
      </c>
      <c r="J530" s="22" t="str">
        <f t="shared" si="40"/>
        <v xml:space="preserve">Käringsjön </v>
      </c>
      <c r="K530" s="26" t="s">
        <v>781</v>
      </c>
      <c r="L530" s="30">
        <v>1</v>
      </c>
      <c r="M530" s="30">
        <v>1</v>
      </c>
      <c r="O530" s="30">
        <v>2.4</v>
      </c>
      <c r="P530" s="30">
        <v>10</v>
      </c>
      <c r="Q530" s="30">
        <v>74</v>
      </c>
      <c r="BI530" s="27"/>
    </row>
    <row r="531" spans="1:61" s="22" customFormat="1" x14ac:dyDescent="0.2">
      <c r="A531" s="30">
        <v>50043</v>
      </c>
      <c r="B531" s="23">
        <f t="shared" si="38"/>
        <v>2016</v>
      </c>
      <c r="C531" s="23">
        <f t="shared" si="39"/>
        <v>2</v>
      </c>
      <c r="D531" s="24" t="s">
        <v>736</v>
      </c>
      <c r="E531" s="31">
        <v>42411</v>
      </c>
      <c r="F531" s="30">
        <v>6595515</v>
      </c>
      <c r="G531" s="30">
        <v>1624630</v>
      </c>
      <c r="H531" s="26" t="s">
        <v>86</v>
      </c>
      <c r="J531" s="22" t="str">
        <f t="shared" si="40"/>
        <v xml:space="preserve">Käringsjön </v>
      </c>
      <c r="K531" s="26" t="s">
        <v>782</v>
      </c>
      <c r="L531" s="30">
        <v>2</v>
      </c>
      <c r="M531" s="30">
        <v>2</v>
      </c>
      <c r="O531" s="30">
        <v>3.3</v>
      </c>
      <c r="P531" s="30">
        <v>8.9</v>
      </c>
      <c r="Q531" s="30">
        <v>68</v>
      </c>
      <c r="BI531" s="27"/>
    </row>
    <row r="532" spans="1:61" s="22" customFormat="1" x14ac:dyDescent="0.2">
      <c r="A532" s="30">
        <v>50044</v>
      </c>
      <c r="B532" s="23">
        <f t="shared" si="38"/>
        <v>2016</v>
      </c>
      <c r="C532" s="23">
        <f t="shared" si="39"/>
        <v>2</v>
      </c>
      <c r="D532" s="24" t="s">
        <v>736</v>
      </c>
      <c r="E532" s="31">
        <v>42411</v>
      </c>
      <c r="F532" s="30">
        <v>6595515</v>
      </c>
      <c r="G532" s="30">
        <v>1624630</v>
      </c>
      <c r="H532" s="26" t="s">
        <v>86</v>
      </c>
      <c r="J532" s="22" t="str">
        <f t="shared" si="40"/>
        <v xml:space="preserve">Käringsjön </v>
      </c>
      <c r="K532" s="26" t="s">
        <v>783</v>
      </c>
      <c r="L532" s="30">
        <v>3</v>
      </c>
      <c r="M532" s="30">
        <v>3</v>
      </c>
      <c r="O532" s="30">
        <v>3.9</v>
      </c>
      <c r="P532" s="30">
        <v>5.0999999999999996</v>
      </c>
      <c r="Q532" s="30">
        <v>40</v>
      </c>
      <c r="BI532" s="27"/>
    </row>
    <row r="533" spans="1:61" s="22" customFormat="1" x14ac:dyDescent="0.2">
      <c r="A533" s="30">
        <v>50045</v>
      </c>
      <c r="B533" s="23">
        <f t="shared" si="38"/>
        <v>2016</v>
      </c>
      <c r="C533" s="23">
        <f t="shared" si="39"/>
        <v>2</v>
      </c>
      <c r="D533" s="24" t="s">
        <v>736</v>
      </c>
      <c r="E533" s="31">
        <v>42411</v>
      </c>
      <c r="F533" s="30">
        <v>6595515</v>
      </c>
      <c r="G533" s="30">
        <v>1624630</v>
      </c>
      <c r="H533" s="26" t="s">
        <v>86</v>
      </c>
      <c r="J533" s="22" t="str">
        <f t="shared" si="40"/>
        <v xml:space="preserve">Käringsjön </v>
      </c>
      <c r="K533" s="22" t="s">
        <v>785</v>
      </c>
      <c r="O533" s="30">
        <v>4.0999999999999996</v>
      </c>
      <c r="P533" s="30">
        <v>3</v>
      </c>
      <c r="Q533" s="30">
        <v>23</v>
      </c>
      <c r="U533" s="30">
        <v>0</v>
      </c>
      <c r="W533" s="30">
        <v>0.56000000000000005</v>
      </c>
      <c r="X533" s="30">
        <v>6.67</v>
      </c>
      <c r="Y533" s="30">
        <v>2.5</v>
      </c>
      <c r="AB533" s="30">
        <v>185.83</v>
      </c>
      <c r="AI533" s="30">
        <v>23.45</v>
      </c>
      <c r="AJ533" s="30">
        <v>1192.99</v>
      </c>
      <c r="BI533" s="27"/>
    </row>
    <row r="534" spans="1:61" s="22" customFormat="1" x14ac:dyDescent="0.2">
      <c r="A534" s="30">
        <v>50046</v>
      </c>
      <c r="B534" s="23">
        <f t="shared" si="38"/>
        <v>2016</v>
      </c>
      <c r="C534" s="23">
        <f t="shared" si="39"/>
        <v>2</v>
      </c>
      <c r="D534" s="24" t="s">
        <v>736</v>
      </c>
      <c r="E534" s="31">
        <v>42411</v>
      </c>
      <c r="F534" s="30">
        <v>6594430</v>
      </c>
      <c r="G534" s="30">
        <v>1625370</v>
      </c>
      <c r="H534" s="26" t="s">
        <v>87</v>
      </c>
      <c r="J534" s="22" t="str">
        <f t="shared" si="40"/>
        <v xml:space="preserve">Mörtsjön </v>
      </c>
      <c r="K534" s="22" t="s">
        <v>739</v>
      </c>
      <c r="L534" s="30">
        <v>0.5</v>
      </c>
      <c r="M534" s="30">
        <v>0.5</v>
      </c>
      <c r="N534" s="30">
        <v>1.8</v>
      </c>
      <c r="O534" s="30">
        <v>1.6</v>
      </c>
      <c r="P534" s="30">
        <v>9.1999999999999993</v>
      </c>
      <c r="Q534" s="30">
        <v>66</v>
      </c>
      <c r="U534" s="30">
        <v>4.3070000000000004</v>
      </c>
      <c r="W534" s="30">
        <v>0.251</v>
      </c>
      <c r="X534" s="30">
        <v>1.98</v>
      </c>
      <c r="Y534" s="30">
        <v>7.2</v>
      </c>
      <c r="AB534" s="30">
        <v>421.08</v>
      </c>
      <c r="AI534" s="30">
        <v>23.94</v>
      </c>
      <c r="AJ534" s="30">
        <v>1184.5</v>
      </c>
      <c r="BI534" s="27"/>
    </row>
    <row r="535" spans="1:61" s="22" customFormat="1" x14ac:dyDescent="0.2">
      <c r="A535" s="30">
        <v>50047</v>
      </c>
      <c r="B535" s="23">
        <f t="shared" si="38"/>
        <v>2016</v>
      </c>
      <c r="C535" s="23">
        <f t="shared" si="39"/>
        <v>2</v>
      </c>
      <c r="D535" s="24" t="s">
        <v>736</v>
      </c>
      <c r="E535" s="31">
        <v>42411</v>
      </c>
      <c r="F535" s="30">
        <v>6594430</v>
      </c>
      <c r="G535" s="30">
        <v>1625370</v>
      </c>
      <c r="H535" s="26" t="s">
        <v>87</v>
      </c>
      <c r="J535" s="22" t="str">
        <f t="shared" si="40"/>
        <v xml:space="preserve">Mörtsjön </v>
      </c>
      <c r="K535" s="26" t="s">
        <v>781</v>
      </c>
      <c r="L535" s="30">
        <v>1</v>
      </c>
      <c r="M535" s="30">
        <v>1</v>
      </c>
      <c r="O535" s="30">
        <v>3.3</v>
      </c>
      <c r="P535" s="30">
        <v>8</v>
      </c>
      <c r="Q535" s="30">
        <v>60</v>
      </c>
      <c r="BI535" s="27"/>
    </row>
    <row r="536" spans="1:61" s="22" customFormat="1" x14ac:dyDescent="0.2">
      <c r="A536" s="30">
        <v>50048</v>
      </c>
      <c r="B536" s="23">
        <f t="shared" si="38"/>
        <v>2016</v>
      </c>
      <c r="C536" s="23">
        <f t="shared" si="39"/>
        <v>2</v>
      </c>
      <c r="D536" s="24" t="s">
        <v>736</v>
      </c>
      <c r="E536" s="31">
        <v>42411</v>
      </c>
      <c r="F536" s="30">
        <v>6594430</v>
      </c>
      <c r="G536" s="30">
        <v>1625370</v>
      </c>
      <c r="H536" s="26" t="s">
        <v>87</v>
      </c>
      <c r="J536" s="22" t="str">
        <f t="shared" si="40"/>
        <v xml:space="preserve">Mörtsjön </v>
      </c>
      <c r="K536" s="26" t="s">
        <v>782</v>
      </c>
      <c r="L536" s="30">
        <v>2</v>
      </c>
      <c r="M536" s="30">
        <v>2</v>
      </c>
      <c r="O536" s="30">
        <v>3.9</v>
      </c>
      <c r="P536" s="30">
        <v>4.4000000000000004</v>
      </c>
      <c r="Q536" s="30">
        <v>34</v>
      </c>
      <c r="BI536" s="27"/>
    </row>
    <row r="537" spans="1:61" s="22" customFormat="1" x14ac:dyDescent="0.2">
      <c r="A537" s="30">
        <v>50049</v>
      </c>
      <c r="B537" s="23">
        <f t="shared" si="38"/>
        <v>2016</v>
      </c>
      <c r="C537" s="23">
        <f t="shared" si="39"/>
        <v>2</v>
      </c>
      <c r="D537" s="24" t="s">
        <v>736</v>
      </c>
      <c r="E537" s="31">
        <v>42411</v>
      </c>
      <c r="F537" s="30">
        <v>6594430</v>
      </c>
      <c r="G537" s="30">
        <v>1625370</v>
      </c>
      <c r="H537" s="26" t="s">
        <v>87</v>
      </c>
      <c r="J537" s="22" t="str">
        <f t="shared" si="40"/>
        <v xml:space="preserve">Mörtsjön </v>
      </c>
      <c r="K537" s="26" t="s">
        <v>783</v>
      </c>
      <c r="L537" s="30">
        <v>3</v>
      </c>
      <c r="M537" s="30">
        <v>3</v>
      </c>
      <c r="O537" s="30">
        <v>4.3</v>
      </c>
      <c r="P537" s="30">
        <v>4.5</v>
      </c>
      <c r="Q537" s="30">
        <v>35</v>
      </c>
      <c r="BI537" s="27"/>
    </row>
    <row r="538" spans="1:61" s="22" customFormat="1" x14ac:dyDescent="0.2">
      <c r="A538" s="30">
        <v>50050</v>
      </c>
      <c r="B538" s="23">
        <f t="shared" si="38"/>
        <v>2016</v>
      </c>
      <c r="C538" s="23">
        <f t="shared" si="39"/>
        <v>2</v>
      </c>
      <c r="D538" s="24" t="s">
        <v>736</v>
      </c>
      <c r="E538" s="31">
        <v>42411</v>
      </c>
      <c r="F538" s="30">
        <v>6594430</v>
      </c>
      <c r="G538" s="30">
        <v>1625370</v>
      </c>
      <c r="H538" s="26" t="s">
        <v>87</v>
      </c>
      <c r="J538" s="22" t="str">
        <f t="shared" si="40"/>
        <v xml:space="preserve">Mörtsjön </v>
      </c>
      <c r="K538" s="22" t="s">
        <v>785</v>
      </c>
      <c r="O538" s="30">
        <v>4.5999999999999996</v>
      </c>
      <c r="P538" s="30">
        <v>2.2000000000000002</v>
      </c>
      <c r="Q538" s="30">
        <v>18</v>
      </c>
      <c r="U538" s="30">
        <v>45.691299999999998</v>
      </c>
      <c r="W538" s="30">
        <v>0.20300000000000001</v>
      </c>
      <c r="X538" s="30">
        <v>10.49</v>
      </c>
      <c r="Y538" s="30">
        <v>7.6</v>
      </c>
      <c r="AB538" s="30">
        <v>673.06</v>
      </c>
      <c r="AI538" s="30">
        <v>27.81</v>
      </c>
      <c r="AJ538" s="30">
        <v>1308.05</v>
      </c>
      <c r="BI538" s="27"/>
    </row>
    <row r="539" spans="1:61" s="22" customFormat="1" x14ac:dyDescent="0.2">
      <c r="B539" s="23">
        <f t="shared" si="38"/>
        <v>2016</v>
      </c>
      <c r="C539" s="23">
        <f t="shared" si="39"/>
        <v>2</v>
      </c>
      <c r="D539" s="24" t="s">
        <v>736</v>
      </c>
      <c r="E539" s="25" t="s">
        <v>852</v>
      </c>
      <c r="F539" s="22">
        <v>6606238</v>
      </c>
      <c r="G539" s="22">
        <v>661152</v>
      </c>
      <c r="H539" s="26" t="s">
        <v>738</v>
      </c>
      <c r="J539" s="22" t="str">
        <f t="shared" si="40"/>
        <v xml:space="preserve">Oxundaån </v>
      </c>
      <c r="K539" s="22" t="s">
        <v>739</v>
      </c>
      <c r="L539" s="22">
        <v>0.1</v>
      </c>
      <c r="M539" s="22">
        <v>0.1</v>
      </c>
      <c r="O539" s="22">
        <v>0.2</v>
      </c>
      <c r="R539" s="22">
        <v>43.8</v>
      </c>
      <c r="T539" s="22">
        <v>2.194</v>
      </c>
      <c r="U539" s="22">
        <v>62</v>
      </c>
      <c r="V539" s="22">
        <f t="shared" ref="V539" si="42">U539 * (1/((10^((0.0901821 + (2729.92 /(273.15 + O539)))-AC539)+1)))</f>
        <v>0.11337347857814345</v>
      </c>
      <c r="W539" s="22">
        <v>9.5000000000000001E-2</v>
      </c>
      <c r="X539" s="22">
        <v>35</v>
      </c>
      <c r="Y539" s="22">
        <v>17</v>
      </c>
      <c r="AB539" s="22">
        <v>1060</v>
      </c>
      <c r="AC539" s="22">
        <v>7.34</v>
      </c>
      <c r="AG539" s="22">
        <v>11.3</v>
      </c>
      <c r="AI539" s="22">
        <v>73.5</v>
      </c>
      <c r="AJ539" s="22">
        <v>1640</v>
      </c>
      <c r="AK539" s="22">
        <v>48</v>
      </c>
      <c r="AM539" s="22">
        <v>5.0830000000000002</v>
      </c>
      <c r="AN539" s="22">
        <v>8.7119999999999997</v>
      </c>
      <c r="AO539" s="22">
        <v>31.869550000000004</v>
      </c>
      <c r="AP539" s="22">
        <v>22.94</v>
      </c>
      <c r="AQ539" s="22">
        <v>53.671849999999999</v>
      </c>
      <c r="AR539" s="22">
        <v>7.1</v>
      </c>
      <c r="BI539" s="27"/>
    </row>
    <row r="540" spans="1:61" s="22" customFormat="1" x14ac:dyDescent="0.2">
      <c r="A540" s="30">
        <v>50167</v>
      </c>
      <c r="B540" s="23">
        <f t="shared" si="38"/>
        <v>2016</v>
      </c>
      <c r="C540" s="23">
        <f t="shared" si="39"/>
        <v>2</v>
      </c>
      <c r="D540" s="24" t="s">
        <v>736</v>
      </c>
      <c r="E540" s="31">
        <v>42417</v>
      </c>
      <c r="F540" s="30">
        <v>6599245</v>
      </c>
      <c r="G540" s="30">
        <v>1622345</v>
      </c>
      <c r="H540" s="26" t="s">
        <v>833</v>
      </c>
      <c r="I540" s="22">
        <v>1</v>
      </c>
      <c r="J540" s="22" t="str">
        <f t="shared" si="40"/>
        <v>Norrviken 1</v>
      </c>
      <c r="K540" s="22" t="s">
        <v>739</v>
      </c>
      <c r="L540" s="30">
        <v>0.5</v>
      </c>
      <c r="M540" s="30">
        <v>0.5</v>
      </c>
      <c r="N540" s="30">
        <v>1.5</v>
      </c>
      <c r="O540" s="30">
        <v>0.3</v>
      </c>
      <c r="P540" s="30">
        <v>12.8</v>
      </c>
      <c r="Q540" s="30">
        <v>86</v>
      </c>
      <c r="U540" s="30">
        <v>241.1405</v>
      </c>
      <c r="W540" s="30">
        <v>7.8E-2</v>
      </c>
      <c r="X540" s="30">
        <v>4.18</v>
      </c>
      <c r="Y540" s="30">
        <v>5.5</v>
      </c>
      <c r="AB540" s="30">
        <v>396.66</v>
      </c>
      <c r="AI540" s="30">
        <v>29.9</v>
      </c>
      <c r="AJ540" s="30">
        <v>1366.01</v>
      </c>
      <c r="BI540" s="27"/>
    </row>
    <row r="541" spans="1:61" s="22" customFormat="1" x14ac:dyDescent="0.2">
      <c r="A541" s="30">
        <v>50168</v>
      </c>
      <c r="B541" s="23">
        <f t="shared" si="38"/>
        <v>2016</v>
      </c>
      <c r="C541" s="23">
        <f t="shared" si="39"/>
        <v>2</v>
      </c>
      <c r="D541" s="24" t="s">
        <v>736</v>
      </c>
      <c r="E541" s="31">
        <v>42417</v>
      </c>
      <c r="F541" s="30">
        <v>6599245</v>
      </c>
      <c r="G541" s="30">
        <v>1622345</v>
      </c>
      <c r="H541" s="26" t="s">
        <v>833</v>
      </c>
      <c r="I541" s="22">
        <v>1</v>
      </c>
      <c r="J541" s="22" t="str">
        <f t="shared" si="40"/>
        <v>Norrviken 1</v>
      </c>
      <c r="K541" s="26" t="s">
        <v>781</v>
      </c>
      <c r="L541" s="30">
        <v>1</v>
      </c>
      <c r="M541" s="30">
        <v>1</v>
      </c>
      <c r="O541" s="30">
        <v>0.7</v>
      </c>
      <c r="P541" s="30">
        <v>12.5</v>
      </c>
      <c r="Q541" s="30">
        <v>85</v>
      </c>
      <c r="BI541" s="27"/>
    </row>
    <row r="542" spans="1:61" s="22" customFormat="1" x14ac:dyDescent="0.2">
      <c r="A542" s="30">
        <v>50169</v>
      </c>
      <c r="B542" s="23">
        <f t="shared" si="38"/>
        <v>2016</v>
      </c>
      <c r="C542" s="23">
        <f t="shared" si="39"/>
        <v>2</v>
      </c>
      <c r="D542" s="24" t="s">
        <v>736</v>
      </c>
      <c r="E542" s="31">
        <v>42417</v>
      </c>
      <c r="F542" s="30">
        <v>6599245</v>
      </c>
      <c r="G542" s="30">
        <v>1622345</v>
      </c>
      <c r="H542" s="26" t="s">
        <v>833</v>
      </c>
      <c r="I542" s="22">
        <v>1</v>
      </c>
      <c r="J542" s="22" t="str">
        <f t="shared" si="40"/>
        <v>Norrviken 1</v>
      </c>
      <c r="K542" s="26" t="s">
        <v>782</v>
      </c>
      <c r="L542" s="30">
        <v>2</v>
      </c>
      <c r="M542" s="30">
        <v>2</v>
      </c>
      <c r="O542" s="30">
        <v>1.8</v>
      </c>
      <c r="P542" s="30">
        <v>8</v>
      </c>
      <c r="Q542" s="30">
        <v>56</v>
      </c>
      <c r="BI542" s="27"/>
    </row>
    <row r="543" spans="1:61" s="22" customFormat="1" x14ac:dyDescent="0.2">
      <c r="A543" s="30">
        <v>50170</v>
      </c>
      <c r="B543" s="23">
        <f t="shared" si="38"/>
        <v>2016</v>
      </c>
      <c r="C543" s="23">
        <f t="shared" si="39"/>
        <v>2</v>
      </c>
      <c r="D543" s="24" t="s">
        <v>736</v>
      </c>
      <c r="E543" s="31">
        <v>42417</v>
      </c>
      <c r="F543" s="30">
        <v>6599245</v>
      </c>
      <c r="G543" s="30">
        <v>1622345</v>
      </c>
      <c r="H543" s="26" t="s">
        <v>833</v>
      </c>
      <c r="I543" s="22">
        <v>1</v>
      </c>
      <c r="J543" s="22" t="str">
        <f t="shared" si="40"/>
        <v>Norrviken 1</v>
      </c>
      <c r="K543" s="22" t="s">
        <v>785</v>
      </c>
      <c r="L543" s="30">
        <v>2.5</v>
      </c>
      <c r="M543" s="30">
        <v>2.5</v>
      </c>
      <c r="O543" s="30">
        <v>2</v>
      </c>
      <c r="P543" s="30">
        <v>6.4</v>
      </c>
      <c r="Q543" s="30">
        <v>46</v>
      </c>
      <c r="U543" s="30">
        <v>241.64359999999999</v>
      </c>
      <c r="W543" s="30">
        <v>0.109</v>
      </c>
      <c r="X543" s="30">
        <v>7.43</v>
      </c>
      <c r="Y543" s="30">
        <v>9.3000000000000007</v>
      </c>
      <c r="AB543" s="30">
        <v>495.17</v>
      </c>
      <c r="AI543" s="30">
        <v>37.44</v>
      </c>
      <c r="AJ543" s="30">
        <v>1455.66</v>
      </c>
      <c r="BI543" s="27"/>
    </row>
    <row r="544" spans="1:61" s="22" customFormat="1" x14ac:dyDescent="0.2">
      <c r="A544" s="30">
        <v>50171</v>
      </c>
      <c r="B544" s="23">
        <f t="shared" si="38"/>
        <v>2016</v>
      </c>
      <c r="C544" s="23">
        <f t="shared" si="39"/>
        <v>2</v>
      </c>
      <c r="D544" s="24" t="s">
        <v>736</v>
      </c>
      <c r="E544" s="31">
        <v>42417</v>
      </c>
      <c r="F544" s="30">
        <v>6596620</v>
      </c>
      <c r="G544" s="30">
        <v>1620350</v>
      </c>
      <c r="H544" s="26" t="s">
        <v>833</v>
      </c>
      <c r="I544" s="22">
        <v>2</v>
      </c>
      <c r="J544" s="22" t="str">
        <f t="shared" si="40"/>
        <v>Norrviken 2</v>
      </c>
      <c r="K544" s="22" t="s">
        <v>739</v>
      </c>
      <c r="L544" s="30">
        <v>0.5</v>
      </c>
      <c r="M544" s="30">
        <v>0.5</v>
      </c>
      <c r="N544" s="30">
        <v>3</v>
      </c>
      <c r="O544" s="30">
        <v>2.1</v>
      </c>
      <c r="P544" s="30">
        <v>12</v>
      </c>
      <c r="Q544" s="30">
        <v>86</v>
      </c>
      <c r="U544" s="30">
        <v>7.5079000000000002</v>
      </c>
      <c r="W544" s="30">
        <v>5.3999999999999999E-2</v>
      </c>
      <c r="X544" s="30">
        <v>49.04</v>
      </c>
      <c r="Y544" s="30">
        <v>2.4</v>
      </c>
      <c r="AB544" s="30">
        <v>418.98</v>
      </c>
      <c r="AI544" s="30">
        <v>72.19</v>
      </c>
      <c r="AJ544" s="30">
        <v>1016.97</v>
      </c>
      <c r="BI544" s="27"/>
    </row>
    <row r="545" spans="1:61" s="22" customFormat="1" x14ac:dyDescent="0.2">
      <c r="A545" s="30">
        <v>50172</v>
      </c>
      <c r="B545" s="23">
        <f t="shared" si="38"/>
        <v>2016</v>
      </c>
      <c r="C545" s="23">
        <f t="shared" si="39"/>
        <v>2</v>
      </c>
      <c r="D545" s="24" t="s">
        <v>736</v>
      </c>
      <c r="E545" s="31">
        <v>42417</v>
      </c>
      <c r="F545" s="30">
        <v>6596620</v>
      </c>
      <c r="G545" s="30">
        <v>1620350</v>
      </c>
      <c r="H545" s="26" t="s">
        <v>833</v>
      </c>
      <c r="I545" s="22">
        <v>2</v>
      </c>
      <c r="J545" s="22" t="str">
        <f t="shared" si="40"/>
        <v>Norrviken 2</v>
      </c>
      <c r="K545" s="26" t="s">
        <v>781</v>
      </c>
      <c r="L545" s="30">
        <v>1</v>
      </c>
      <c r="M545" s="30">
        <v>1</v>
      </c>
      <c r="O545" s="30">
        <v>2.8</v>
      </c>
      <c r="P545" s="30">
        <v>11.8</v>
      </c>
      <c r="Q545" s="30">
        <v>85</v>
      </c>
      <c r="BI545" s="27"/>
    </row>
    <row r="546" spans="1:61" s="22" customFormat="1" x14ac:dyDescent="0.2">
      <c r="A546" s="30">
        <v>50173</v>
      </c>
      <c r="B546" s="23">
        <f t="shared" si="38"/>
        <v>2016</v>
      </c>
      <c r="C546" s="23">
        <f t="shared" si="39"/>
        <v>2</v>
      </c>
      <c r="D546" s="24" t="s">
        <v>736</v>
      </c>
      <c r="E546" s="31">
        <v>42417</v>
      </c>
      <c r="F546" s="30">
        <v>6596620</v>
      </c>
      <c r="G546" s="30">
        <v>1620350</v>
      </c>
      <c r="H546" s="26" t="s">
        <v>833</v>
      </c>
      <c r="I546" s="22">
        <v>2</v>
      </c>
      <c r="J546" s="22" t="str">
        <f t="shared" si="40"/>
        <v>Norrviken 2</v>
      </c>
      <c r="K546" s="26" t="s">
        <v>782</v>
      </c>
      <c r="L546" s="30">
        <v>2</v>
      </c>
      <c r="M546" s="30">
        <v>2</v>
      </c>
      <c r="O546" s="30">
        <v>3.2</v>
      </c>
      <c r="P546" s="30">
        <v>11.3</v>
      </c>
      <c r="Q546" s="30">
        <v>83</v>
      </c>
      <c r="BI546" s="27"/>
    </row>
    <row r="547" spans="1:61" s="22" customFormat="1" x14ac:dyDescent="0.2">
      <c r="A547" s="30">
        <v>50174</v>
      </c>
      <c r="B547" s="23">
        <f t="shared" si="38"/>
        <v>2016</v>
      </c>
      <c r="C547" s="23">
        <f t="shared" si="39"/>
        <v>2</v>
      </c>
      <c r="D547" s="24" t="s">
        <v>736</v>
      </c>
      <c r="E547" s="31">
        <v>42417</v>
      </c>
      <c r="F547" s="30">
        <v>6596620</v>
      </c>
      <c r="G547" s="30">
        <v>1620350</v>
      </c>
      <c r="H547" s="26" t="s">
        <v>833</v>
      </c>
      <c r="I547" s="22">
        <v>2</v>
      </c>
      <c r="J547" s="22" t="str">
        <f t="shared" si="40"/>
        <v>Norrviken 2</v>
      </c>
      <c r="K547" s="26" t="s">
        <v>783</v>
      </c>
      <c r="L547" s="30">
        <v>3</v>
      </c>
      <c r="M547" s="30">
        <v>3</v>
      </c>
      <c r="O547" s="30">
        <v>3.2</v>
      </c>
      <c r="P547" s="30">
        <v>1</v>
      </c>
      <c r="Q547" s="30">
        <v>81</v>
      </c>
      <c r="BI547" s="27"/>
    </row>
    <row r="548" spans="1:61" s="22" customFormat="1" x14ac:dyDescent="0.2">
      <c r="A548" s="30">
        <v>50175</v>
      </c>
      <c r="B548" s="23">
        <f t="shared" si="38"/>
        <v>2016</v>
      </c>
      <c r="C548" s="23">
        <f t="shared" si="39"/>
        <v>2</v>
      </c>
      <c r="D548" s="24" t="s">
        <v>736</v>
      </c>
      <c r="E548" s="31">
        <v>42417</v>
      </c>
      <c r="F548" s="30">
        <v>6596620</v>
      </c>
      <c r="G548" s="30">
        <v>1620350</v>
      </c>
      <c r="H548" s="26" t="s">
        <v>833</v>
      </c>
      <c r="I548" s="22">
        <v>2</v>
      </c>
      <c r="J548" s="22" t="str">
        <f t="shared" si="40"/>
        <v>Norrviken 2</v>
      </c>
      <c r="K548" s="26" t="s">
        <v>784</v>
      </c>
      <c r="L548" s="30">
        <v>4</v>
      </c>
      <c r="M548" s="30">
        <v>4</v>
      </c>
      <c r="O548" s="30">
        <v>3.4</v>
      </c>
      <c r="P548" s="30">
        <v>10.8</v>
      </c>
      <c r="Q548" s="30">
        <v>80</v>
      </c>
      <c r="BI548" s="27"/>
    </row>
    <row r="549" spans="1:61" s="22" customFormat="1" x14ac:dyDescent="0.2">
      <c r="A549" s="30">
        <v>50176</v>
      </c>
      <c r="B549" s="23">
        <f t="shared" si="38"/>
        <v>2016</v>
      </c>
      <c r="C549" s="23">
        <f t="shared" si="39"/>
        <v>2</v>
      </c>
      <c r="D549" s="24" t="s">
        <v>736</v>
      </c>
      <c r="E549" s="31">
        <v>42417</v>
      </c>
      <c r="F549" s="30">
        <v>6596620</v>
      </c>
      <c r="G549" s="30">
        <v>1620350</v>
      </c>
      <c r="H549" s="26" t="s">
        <v>833</v>
      </c>
      <c r="I549" s="22">
        <v>2</v>
      </c>
      <c r="J549" s="22" t="str">
        <f t="shared" si="40"/>
        <v>Norrviken 2</v>
      </c>
      <c r="K549" s="26" t="s">
        <v>841</v>
      </c>
      <c r="L549" s="30">
        <v>5</v>
      </c>
      <c r="M549" s="30">
        <v>5</v>
      </c>
      <c r="O549" s="30">
        <v>3.4</v>
      </c>
      <c r="P549" s="30">
        <v>10.4</v>
      </c>
      <c r="Q549" s="30">
        <v>77</v>
      </c>
      <c r="BI549" s="27"/>
    </row>
    <row r="550" spans="1:61" s="22" customFormat="1" x14ac:dyDescent="0.2">
      <c r="A550" s="30">
        <v>50177</v>
      </c>
      <c r="B550" s="23">
        <f t="shared" si="38"/>
        <v>2016</v>
      </c>
      <c r="C550" s="23">
        <f t="shared" si="39"/>
        <v>2</v>
      </c>
      <c r="D550" s="24" t="s">
        <v>736</v>
      </c>
      <c r="E550" s="31">
        <v>42417</v>
      </c>
      <c r="F550" s="30">
        <v>6596620</v>
      </c>
      <c r="G550" s="30">
        <v>1620350</v>
      </c>
      <c r="H550" s="26" t="s">
        <v>833</v>
      </c>
      <c r="I550" s="22">
        <v>2</v>
      </c>
      <c r="J550" s="22" t="str">
        <f t="shared" si="40"/>
        <v>Norrviken 2</v>
      </c>
      <c r="K550" s="26" t="s">
        <v>842</v>
      </c>
      <c r="L550" s="30">
        <v>6</v>
      </c>
      <c r="M550" s="30">
        <v>6</v>
      </c>
      <c r="O550" s="30">
        <v>3.4</v>
      </c>
      <c r="P550" s="30">
        <v>9.6</v>
      </c>
      <c r="Q550" s="30">
        <v>71</v>
      </c>
      <c r="BI550" s="27"/>
    </row>
    <row r="551" spans="1:61" s="22" customFormat="1" x14ac:dyDescent="0.2">
      <c r="A551" s="30">
        <v>50178</v>
      </c>
      <c r="B551" s="23">
        <f t="shared" si="38"/>
        <v>2016</v>
      </c>
      <c r="C551" s="23">
        <f t="shared" si="39"/>
        <v>2</v>
      </c>
      <c r="D551" s="24" t="s">
        <v>736</v>
      </c>
      <c r="E551" s="31">
        <v>42417</v>
      </c>
      <c r="F551" s="30">
        <v>6596620</v>
      </c>
      <c r="G551" s="30">
        <v>1620350</v>
      </c>
      <c r="H551" s="26" t="s">
        <v>833</v>
      </c>
      <c r="I551" s="22">
        <v>2</v>
      </c>
      <c r="J551" s="22" t="str">
        <f t="shared" si="40"/>
        <v>Norrviken 2</v>
      </c>
      <c r="K551" s="26" t="s">
        <v>843</v>
      </c>
      <c r="L551" s="30">
        <v>7</v>
      </c>
      <c r="M551" s="30">
        <v>7</v>
      </c>
      <c r="O551" s="30">
        <v>3.5</v>
      </c>
      <c r="P551" s="30">
        <v>9.1</v>
      </c>
      <c r="Q551" s="30">
        <v>67</v>
      </c>
      <c r="BI551" s="27"/>
    </row>
    <row r="552" spans="1:61" s="22" customFormat="1" x14ac:dyDescent="0.2">
      <c r="A552" s="30">
        <v>50179</v>
      </c>
      <c r="B552" s="23">
        <f t="shared" si="38"/>
        <v>2016</v>
      </c>
      <c r="C552" s="23">
        <f t="shared" si="39"/>
        <v>2</v>
      </c>
      <c r="D552" s="24" t="s">
        <v>736</v>
      </c>
      <c r="E552" s="31">
        <v>42417</v>
      </c>
      <c r="F552" s="30">
        <v>6596620</v>
      </c>
      <c r="G552" s="30">
        <v>1620350</v>
      </c>
      <c r="H552" s="26" t="s">
        <v>833</v>
      </c>
      <c r="I552" s="22">
        <v>2</v>
      </c>
      <c r="J552" s="22" t="str">
        <f t="shared" si="40"/>
        <v>Norrviken 2</v>
      </c>
      <c r="K552" s="26" t="s">
        <v>844</v>
      </c>
      <c r="L552" s="30">
        <v>8</v>
      </c>
      <c r="M552" s="30">
        <v>8</v>
      </c>
      <c r="O552" s="30">
        <v>3.7</v>
      </c>
      <c r="P552" s="30">
        <v>3.9</v>
      </c>
      <c r="Q552" s="30">
        <v>29</v>
      </c>
      <c r="BI552" s="27"/>
    </row>
    <row r="553" spans="1:61" s="22" customFormat="1" x14ac:dyDescent="0.2">
      <c r="A553" s="30">
        <v>50180</v>
      </c>
      <c r="B553" s="23">
        <f t="shared" si="38"/>
        <v>2016</v>
      </c>
      <c r="C553" s="23">
        <f t="shared" si="39"/>
        <v>2</v>
      </c>
      <c r="D553" s="24" t="s">
        <v>736</v>
      </c>
      <c r="E553" s="31">
        <v>42417</v>
      </c>
      <c r="F553" s="30">
        <v>6596620</v>
      </c>
      <c r="G553" s="30">
        <v>1620350</v>
      </c>
      <c r="H553" s="26" t="s">
        <v>833</v>
      </c>
      <c r="I553" s="22">
        <v>2</v>
      </c>
      <c r="J553" s="22" t="str">
        <f t="shared" si="40"/>
        <v>Norrviken 2</v>
      </c>
      <c r="K553" s="22" t="s">
        <v>785</v>
      </c>
      <c r="L553" s="30">
        <v>9</v>
      </c>
      <c r="M553" s="30">
        <v>9</v>
      </c>
      <c r="O553" s="30">
        <v>4.0999999999999996</v>
      </c>
      <c r="P553" s="30">
        <v>0.6</v>
      </c>
      <c r="Q553" s="30">
        <v>5</v>
      </c>
      <c r="U553" s="30">
        <v>49.802700000000002</v>
      </c>
      <c r="W553" s="30">
        <v>5.1999999999999998E-2</v>
      </c>
      <c r="X553" s="30">
        <v>51.77</v>
      </c>
      <c r="Y553" s="30">
        <v>2.7</v>
      </c>
      <c r="AB553" s="30">
        <v>476.05</v>
      </c>
      <c r="AI553" s="30">
        <v>66.53</v>
      </c>
      <c r="AJ553" s="30">
        <v>1108.8499999999999</v>
      </c>
      <c r="BI553" s="27"/>
    </row>
    <row r="554" spans="1:61" s="22" customFormat="1" x14ac:dyDescent="0.2">
      <c r="A554" s="30">
        <v>50181</v>
      </c>
      <c r="B554" s="23">
        <f t="shared" si="38"/>
        <v>2016</v>
      </c>
      <c r="C554" s="23">
        <f t="shared" si="39"/>
        <v>2</v>
      </c>
      <c r="D554" s="24" t="s">
        <v>736</v>
      </c>
      <c r="E554" s="31">
        <v>42417</v>
      </c>
      <c r="F554" s="30">
        <v>6594885</v>
      </c>
      <c r="G554" s="30">
        <v>1620750</v>
      </c>
      <c r="H554" s="26" t="s">
        <v>833</v>
      </c>
      <c r="I554" s="22">
        <v>3</v>
      </c>
      <c r="J554" s="22" t="str">
        <f t="shared" si="40"/>
        <v>Norrviken 3</v>
      </c>
      <c r="K554" s="22" t="s">
        <v>739</v>
      </c>
      <c r="L554" s="30">
        <v>0.5</v>
      </c>
      <c r="M554" s="30">
        <v>0.5</v>
      </c>
      <c r="N554" s="30">
        <v>4.2</v>
      </c>
      <c r="O554" s="30">
        <v>2.9</v>
      </c>
      <c r="P554" s="30">
        <v>12</v>
      </c>
      <c r="Q554" s="30">
        <v>87</v>
      </c>
      <c r="U554" s="30">
        <v>0</v>
      </c>
      <c r="W554" s="30">
        <v>4.2000000000000003E-2</v>
      </c>
      <c r="X554" s="30">
        <v>60.61</v>
      </c>
      <c r="Y554" s="30">
        <v>2.2999999999999998</v>
      </c>
      <c r="AB554" s="30">
        <v>441</v>
      </c>
      <c r="AI554" s="30">
        <v>76.86</v>
      </c>
      <c r="AJ554" s="30">
        <v>1015.94</v>
      </c>
      <c r="BI554" s="27"/>
    </row>
    <row r="555" spans="1:61" s="22" customFormat="1" x14ac:dyDescent="0.2">
      <c r="A555" s="30">
        <v>50182</v>
      </c>
      <c r="B555" s="23">
        <f t="shared" si="38"/>
        <v>2016</v>
      </c>
      <c r="C555" s="23">
        <f t="shared" si="39"/>
        <v>2</v>
      </c>
      <c r="D555" s="24" t="s">
        <v>736</v>
      </c>
      <c r="E555" s="31">
        <v>42417</v>
      </c>
      <c r="F555" s="30">
        <v>6594885</v>
      </c>
      <c r="G555" s="30">
        <v>1620750</v>
      </c>
      <c r="H555" s="26" t="s">
        <v>833</v>
      </c>
      <c r="I555" s="22">
        <v>3</v>
      </c>
      <c r="J555" s="22" t="str">
        <f t="shared" si="40"/>
        <v>Norrviken 3</v>
      </c>
      <c r="K555" s="26" t="s">
        <v>781</v>
      </c>
      <c r="L555" s="30">
        <v>1</v>
      </c>
      <c r="M555" s="30">
        <v>1</v>
      </c>
      <c r="O555" s="30">
        <v>3.1</v>
      </c>
      <c r="P555" s="30">
        <v>11.7</v>
      </c>
      <c r="Q555" s="30">
        <v>85</v>
      </c>
      <c r="BI555" s="27"/>
    </row>
    <row r="556" spans="1:61" s="22" customFormat="1" x14ac:dyDescent="0.2">
      <c r="A556" s="30">
        <v>50183</v>
      </c>
      <c r="B556" s="23">
        <f t="shared" si="38"/>
        <v>2016</v>
      </c>
      <c r="C556" s="23">
        <f t="shared" si="39"/>
        <v>2</v>
      </c>
      <c r="D556" s="24" t="s">
        <v>736</v>
      </c>
      <c r="E556" s="31">
        <v>42417</v>
      </c>
      <c r="F556" s="30">
        <v>6594885</v>
      </c>
      <c r="G556" s="30">
        <v>1620750</v>
      </c>
      <c r="H556" s="26" t="s">
        <v>833</v>
      </c>
      <c r="I556" s="22">
        <v>3</v>
      </c>
      <c r="J556" s="22" t="str">
        <f t="shared" si="40"/>
        <v>Norrviken 3</v>
      </c>
      <c r="K556" s="26" t="s">
        <v>782</v>
      </c>
      <c r="L556" s="30">
        <v>2</v>
      </c>
      <c r="M556" s="30">
        <v>2</v>
      </c>
      <c r="O556" s="30">
        <v>3.3</v>
      </c>
      <c r="P556" s="30">
        <v>11.2</v>
      </c>
      <c r="Q556" s="30">
        <v>82</v>
      </c>
      <c r="BI556" s="27"/>
    </row>
    <row r="557" spans="1:61" s="22" customFormat="1" x14ac:dyDescent="0.2">
      <c r="A557" s="30">
        <v>50184</v>
      </c>
      <c r="B557" s="23">
        <f t="shared" si="38"/>
        <v>2016</v>
      </c>
      <c r="C557" s="23">
        <f t="shared" si="39"/>
        <v>2</v>
      </c>
      <c r="D557" s="24" t="s">
        <v>736</v>
      </c>
      <c r="E557" s="31">
        <v>42417</v>
      </c>
      <c r="F557" s="30">
        <v>6594885</v>
      </c>
      <c r="G557" s="30">
        <v>1620750</v>
      </c>
      <c r="H557" s="26" t="s">
        <v>833</v>
      </c>
      <c r="I557" s="22">
        <v>3</v>
      </c>
      <c r="J557" s="22" t="str">
        <f t="shared" si="40"/>
        <v>Norrviken 3</v>
      </c>
      <c r="K557" s="26" t="s">
        <v>783</v>
      </c>
      <c r="L557" s="30">
        <v>3</v>
      </c>
      <c r="M557" s="30">
        <v>3</v>
      </c>
      <c r="O557" s="30">
        <v>3.4</v>
      </c>
      <c r="P557" s="30">
        <v>10.4</v>
      </c>
      <c r="Q557" s="30">
        <v>76</v>
      </c>
      <c r="BI557" s="27"/>
    </row>
    <row r="558" spans="1:61" s="22" customFormat="1" x14ac:dyDescent="0.2">
      <c r="A558" s="30">
        <v>50185</v>
      </c>
      <c r="B558" s="23">
        <f t="shared" si="38"/>
        <v>2016</v>
      </c>
      <c r="C558" s="23">
        <f t="shared" si="39"/>
        <v>2</v>
      </c>
      <c r="D558" s="24" t="s">
        <v>736</v>
      </c>
      <c r="E558" s="31">
        <v>42417</v>
      </c>
      <c r="F558" s="30">
        <v>6594885</v>
      </c>
      <c r="G558" s="30">
        <v>1620750</v>
      </c>
      <c r="H558" s="26" t="s">
        <v>833</v>
      </c>
      <c r="I558" s="22">
        <v>3</v>
      </c>
      <c r="J558" s="22" t="str">
        <f t="shared" si="40"/>
        <v>Norrviken 3</v>
      </c>
      <c r="K558" s="26" t="s">
        <v>784</v>
      </c>
      <c r="L558" s="30">
        <v>4</v>
      </c>
      <c r="M558" s="30">
        <v>4</v>
      </c>
      <c r="O558" s="30">
        <v>3.4</v>
      </c>
      <c r="P558" s="30">
        <v>9.9</v>
      </c>
      <c r="Q558" s="30">
        <v>73</v>
      </c>
      <c r="BI558" s="27"/>
    </row>
    <row r="559" spans="1:61" s="22" customFormat="1" x14ac:dyDescent="0.2">
      <c r="A559" s="30">
        <v>50186</v>
      </c>
      <c r="B559" s="23">
        <f t="shared" si="38"/>
        <v>2016</v>
      </c>
      <c r="C559" s="23">
        <f t="shared" si="39"/>
        <v>2</v>
      </c>
      <c r="D559" s="24" t="s">
        <v>736</v>
      </c>
      <c r="E559" s="31">
        <v>42417</v>
      </c>
      <c r="F559" s="30">
        <v>6594885</v>
      </c>
      <c r="G559" s="30">
        <v>1620750</v>
      </c>
      <c r="H559" s="26" t="s">
        <v>833</v>
      </c>
      <c r="I559" s="22">
        <v>3</v>
      </c>
      <c r="J559" s="22" t="str">
        <f t="shared" si="40"/>
        <v>Norrviken 3</v>
      </c>
      <c r="K559" s="26" t="s">
        <v>841</v>
      </c>
      <c r="L559" s="30">
        <v>5</v>
      </c>
      <c r="M559" s="30">
        <v>5</v>
      </c>
      <c r="O559" s="30">
        <v>3.3</v>
      </c>
      <c r="P559" s="30">
        <v>9.9</v>
      </c>
      <c r="Q559" s="30">
        <v>73</v>
      </c>
      <c r="BI559" s="27"/>
    </row>
    <row r="560" spans="1:61" s="22" customFormat="1" x14ac:dyDescent="0.2">
      <c r="A560" s="30">
        <v>50187</v>
      </c>
      <c r="B560" s="23">
        <f t="shared" si="38"/>
        <v>2016</v>
      </c>
      <c r="C560" s="23">
        <f t="shared" si="39"/>
        <v>2</v>
      </c>
      <c r="D560" s="24" t="s">
        <v>736</v>
      </c>
      <c r="E560" s="31">
        <v>42417</v>
      </c>
      <c r="F560" s="30">
        <v>6594885</v>
      </c>
      <c r="G560" s="30">
        <v>1620750</v>
      </c>
      <c r="H560" s="26" t="s">
        <v>833</v>
      </c>
      <c r="I560" s="22">
        <v>3</v>
      </c>
      <c r="J560" s="22" t="str">
        <f t="shared" si="40"/>
        <v>Norrviken 3</v>
      </c>
      <c r="K560" s="26" t="s">
        <v>842</v>
      </c>
      <c r="L560" s="30">
        <v>6</v>
      </c>
      <c r="M560" s="30">
        <v>6</v>
      </c>
      <c r="O560" s="30">
        <v>3.4</v>
      </c>
      <c r="P560" s="30">
        <v>9.6999999999999993</v>
      </c>
      <c r="Q560" s="30">
        <v>71</v>
      </c>
      <c r="BI560" s="27"/>
    </row>
    <row r="561" spans="1:61" s="22" customFormat="1" x14ac:dyDescent="0.2">
      <c r="A561" s="30">
        <v>50188</v>
      </c>
      <c r="B561" s="23">
        <f t="shared" si="38"/>
        <v>2016</v>
      </c>
      <c r="C561" s="23">
        <f t="shared" si="39"/>
        <v>2</v>
      </c>
      <c r="D561" s="24" t="s">
        <v>736</v>
      </c>
      <c r="E561" s="31">
        <v>42417</v>
      </c>
      <c r="F561" s="30">
        <v>6594885</v>
      </c>
      <c r="G561" s="30">
        <v>1620750</v>
      </c>
      <c r="H561" s="26" t="s">
        <v>833</v>
      </c>
      <c r="I561" s="22">
        <v>3</v>
      </c>
      <c r="J561" s="22" t="str">
        <f t="shared" si="40"/>
        <v>Norrviken 3</v>
      </c>
      <c r="K561" s="26" t="s">
        <v>843</v>
      </c>
      <c r="L561" s="30">
        <v>7</v>
      </c>
      <c r="M561" s="30">
        <v>7</v>
      </c>
      <c r="O561" s="30">
        <v>3.4</v>
      </c>
      <c r="P561" s="30">
        <v>9.4</v>
      </c>
      <c r="Q561" s="30">
        <v>69</v>
      </c>
      <c r="BI561" s="27"/>
    </row>
    <row r="562" spans="1:61" s="22" customFormat="1" x14ac:dyDescent="0.2">
      <c r="A562" s="30">
        <v>50189</v>
      </c>
      <c r="B562" s="23">
        <f t="shared" si="38"/>
        <v>2016</v>
      </c>
      <c r="C562" s="23">
        <f t="shared" si="39"/>
        <v>2</v>
      </c>
      <c r="D562" s="24" t="s">
        <v>736</v>
      </c>
      <c r="E562" s="31">
        <v>42417</v>
      </c>
      <c r="F562" s="30">
        <v>6594885</v>
      </c>
      <c r="G562" s="30">
        <v>1620750</v>
      </c>
      <c r="H562" s="26" t="s">
        <v>833</v>
      </c>
      <c r="I562" s="22">
        <v>3</v>
      </c>
      <c r="J562" s="22" t="str">
        <f t="shared" si="40"/>
        <v>Norrviken 3</v>
      </c>
      <c r="K562" s="26" t="s">
        <v>844</v>
      </c>
      <c r="L562" s="30">
        <v>8</v>
      </c>
      <c r="M562" s="30">
        <v>8</v>
      </c>
      <c r="O562" s="30">
        <v>3.6</v>
      </c>
      <c r="P562" s="30">
        <v>8.1999999999999993</v>
      </c>
      <c r="Q562" s="30">
        <v>60</v>
      </c>
      <c r="BI562" s="27"/>
    </row>
    <row r="563" spans="1:61" s="22" customFormat="1" x14ac:dyDescent="0.2">
      <c r="A563" s="30">
        <v>50190</v>
      </c>
      <c r="B563" s="23">
        <f t="shared" si="38"/>
        <v>2016</v>
      </c>
      <c r="C563" s="23">
        <f t="shared" si="39"/>
        <v>2</v>
      </c>
      <c r="D563" s="24" t="s">
        <v>736</v>
      </c>
      <c r="E563" s="31">
        <v>42417</v>
      </c>
      <c r="F563" s="30">
        <v>6594885</v>
      </c>
      <c r="G563" s="30">
        <v>1620750</v>
      </c>
      <c r="H563" s="26" t="s">
        <v>833</v>
      </c>
      <c r="I563" s="22">
        <v>3</v>
      </c>
      <c r="J563" s="22" t="str">
        <f t="shared" si="40"/>
        <v>Norrviken 3</v>
      </c>
      <c r="K563" s="26" t="s">
        <v>845</v>
      </c>
      <c r="L563" s="30">
        <v>9</v>
      </c>
      <c r="M563" s="30">
        <v>9</v>
      </c>
      <c r="O563" s="30">
        <v>3.7</v>
      </c>
      <c r="P563" s="30">
        <v>5.9</v>
      </c>
      <c r="Q563" s="30">
        <v>44</v>
      </c>
      <c r="BI563" s="27"/>
    </row>
    <row r="564" spans="1:61" s="22" customFormat="1" x14ac:dyDescent="0.2">
      <c r="A564" s="30">
        <v>50191</v>
      </c>
      <c r="B564" s="23">
        <f t="shared" si="38"/>
        <v>2016</v>
      </c>
      <c r="C564" s="23">
        <f t="shared" si="39"/>
        <v>2</v>
      </c>
      <c r="D564" s="24" t="s">
        <v>736</v>
      </c>
      <c r="E564" s="31">
        <v>42417</v>
      </c>
      <c r="F564" s="30">
        <v>6594885</v>
      </c>
      <c r="G564" s="30">
        <v>1620750</v>
      </c>
      <c r="H564" s="26" t="s">
        <v>833</v>
      </c>
      <c r="I564" s="22">
        <v>3</v>
      </c>
      <c r="J564" s="22" t="str">
        <f t="shared" si="40"/>
        <v>Norrviken 3</v>
      </c>
      <c r="K564" s="26" t="s">
        <v>846</v>
      </c>
      <c r="L564" s="30">
        <v>10</v>
      </c>
      <c r="M564" s="30">
        <v>10</v>
      </c>
      <c r="O564" s="30">
        <v>3.8</v>
      </c>
      <c r="P564" s="30">
        <v>4.9000000000000004</v>
      </c>
      <c r="Q564" s="30">
        <v>37</v>
      </c>
      <c r="BI564" s="27"/>
    </row>
    <row r="565" spans="1:61" s="22" customFormat="1" x14ac:dyDescent="0.2">
      <c r="A565" s="30">
        <v>50192</v>
      </c>
      <c r="B565" s="23">
        <f t="shared" si="38"/>
        <v>2016</v>
      </c>
      <c r="C565" s="23">
        <f t="shared" si="39"/>
        <v>2</v>
      </c>
      <c r="D565" s="24" t="s">
        <v>736</v>
      </c>
      <c r="E565" s="31">
        <v>42417</v>
      </c>
      <c r="F565" s="30">
        <v>6594885</v>
      </c>
      <c r="G565" s="30">
        <v>1620750</v>
      </c>
      <c r="H565" s="26" t="s">
        <v>833</v>
      </c>
      <c r="I565" s="22">
        <v>3</v>
      </c>
      <c r="J565" s="22" t="str">
        <f t="shared" si="40"/>
        <v>Norrviken 3</v>
      </c>
      <c r="K565" s="26" t="s">
        <v>847</v>
      </c>
      <c r="L565" s="30">
        <v>11</v>
      </c>
      <c r="M565" s="30">
        <v>11</v>
      </c>
      <c r="O565" s="30">
        <v>4.3</v>
      </c>
      <c r="P565" s="30">
        <v>0.5</v>
      </c>
      <c r="Q565" s="30">
        <v>4</v>
      </c>
      <c r="BI565" s="27"/>
    </row>
    <row r="566" spans="1:61" s="22" customFormat="1" x14ac:dyDescent="0.2">
      <c r="A566" s="30">
        <v>50193</v>
      </c>
      <c r="B566" s="23">
        <f t="shared" si="38"/>
        <v>2016</v>
      </c>
      <c r="C566" s="23">
        <f t="shared" si="39"/>
        <v>2</v>
      </c>
      <c r="D566" s="24" t="s">
        <v>736</v>
      </c>
      <c r="E566" s="31">
        <v>42417</v>
      </c>
      <c r="F566" s="30">
        <v>6594885</v>
      </c>
      <c r="G566" s="30">
        <v>1620750</v>
      </c>
      <c r="H566" s="26" t="s">
        <v>833</v>
      </c>
      <c r="I566" s="22">
        <v>3</v>
      </c>
      <c r="J566" s="22" t="str">
        <f t="shared" si="40"/>
        <v>Norrviken 3</v>
      </c>
      <c r="K566" s="22" t="s">
        <v>785</v>
      </c>
      <c r="L566" s="30">
        <v>11.5</v>
      </c>
      <c r="M566" s="30">
        <v>11.5</v>
      </c>
      <c r="O566" s="30">
        <v>4.5</v>
      </c>
      <c r="P566" s="30">
        <v>0.2</v>
      </c>
      <c r="Q566" s="30">
        <v>1</v>
      </c>
      <c r="U566" s="30">
        <v>51.6511</v>
      </c>
      <c r="W566" s="30">
        <v>5.2999999999999999E-2</v>
      </c>
      <c r="X566" s="30">
        <v>55.52</v>
      </c>
      <c r="Y566" s="30">
        <v>2.5</v>
      </c>
      <c r="AB566" s="30">
        <v>505.09</v>
      </c>
      <c r="AI566" s="30">
        <v>65.09</v>
      </c>
      <c r="AJ566" s="30">
        <v>1147.1300000000001</v>
      </c>
      <c r="BI566" s="27"/>
    </row>
    <row r="567" spans="1:61" s="22" customFormat="1" x14ac:dyDescent="0.2">
      <c r="A567" s="30">
        <v>50194</v>
      </c>
      <c r="B567" s="23">
        <f t="shared" si="38"/>
        <v>2016</v>
      </c>
      <c r="C567" s="23">
        <f t="shared" si="39"/>
        <v>2</v>
      </c>
      <c r="D567" s="24" t="s">
        <v>736</v>
      </c>
      <c r="E567" s="31">
        <v>42417</v>
      </c>
      <c r="F567" s="30">
        <v>6597300</v>
      </c>
      <c r="G567" s="30">
        <v>1619975</v>
      </c>
      <c r="H567" s="26" t="s">
        <v>833</v>
      </c>
      <c r="I567" s="22">
        <v>4</v>
      </c>
      <c r="J567" s="22" t="str">
        <f t="shared" si="40"/>
        <v>Norrviken 4</v>
      </c>
      <c r="K567" s="22" t="s">
        <v>739</v>
      </c>
      <c r="L567" s="30">
        <v>0.5</v>
      </c>
      <c r="M567" s="30">
        <v>0.5</v>
      </c>
      <c r="N567" s="30">
        <v>2</v>
      </c>
      <c r="O567" s="30">
        <v>1.1000000000000001</v>
      </c>
      <c r="P567" s="30">
        <v>11.8</v>
      </c>
      <c r="Q567" s="30">
        <v>82</v>
      </c>
      <c r="U567" s="30">
        <v>100.9165</v>
      </c>
      <c r="W567" s="30">
        <v>8.7999999999999995E-2</v>
      </c>
      <c r="X567" s="30">
        <v>25.07</v>
      </c>
      <c r="Y567" s="30">
        <v>4.8</v>
      </c>
      <c r="AB567" s="30">
        <v>506.66</v>
      </c>
      <c r="AI567" s="30">
        <v>51.62</v>
      </c>
      <c r="AJ567" s="30">
        <v>1352.74</v>
      </c>
      <c r="BI567" s="27"/>
    </row>
    <row r="568" spans="1:61" s="22" customFormat="1" x14ac:dyDescent="0.2">
      <c r="A568" s="30">
        <v>50195</v>
      </c>
      <c r="B568" s="23">
        <f t="shared" si="38"/>
        <v>2016</v>
      </c>
      <c r="C568" s="23">
        <f t="shared" si="39"/>
        <v>2</v>
      </c>
      <c r="D568" s="24" t="s">
        <v>736</v>
      </c>
      <c r="E568" s="31">
        <v>42417</v>
      </c>
      <c r="F568" s="30">
        <v>6597300</v>
      </c>
      <c r="G568" s="30">
        <v>1619975</v>
      </c>
      <c r="H568" s="26" t="s">
        <v>833</v>
      </c>
      <c r="I568" s="22">
        <v>4</v>
      </c>
      <c r="J568" s="22" t="str">
        <f t="shared" si="40"/>
        <v>Norrviken 4</v>
      </c>
      <c r="K568" s="26" t="s">
        <v>781</v>
      </c>
      <c r="L568" s="30">
        <v>1</v>
      </c>
      <c r="M568" s="30">
        <v>1</v>
      </c>
      <c r="O568" s="30">
        <v>2.2000000000000002</v>
      </c>
      <c r="P568" s="30">
        <v>11</v>
      </c>
      <c r="Q568" s="30">
        <v>78</v>
      </c>
      <c r="BI568" s="27"/>
    </row>
    <row r="569" spans="1:61" s="22" customFormat="1" x14ac:dyDescent="0.2">
      <c r="A569" s="30">
        <v>50196</v>
      </c>
      <c r="B569" s="23">
        <f t="shared" si="38"/>
        <v>2016</v>
      </c>
      <c r="C569" s="23">
        <f t="shared" si="39"/>
        <v>2</v>
      </c>
      <c r="D569" s="24" t="s">
        <v>736</v>
      </c>
      <c r="E569" s="31">
        <v>42417</v>
      </c>
      <c r="F569" s="30">
        <v>6597300</v>
      </c>
      <c r="G569" s="30">
        <v>1619975</v>
      </c>
      <c r="H569" s="26" t="s">
        <v>833</v>
      </c>
      <c r="I569" s="22">
        <v>4</v>
      </c>
      <c r="J569" s="22" t="str">
        <f t="shared" si="40"/>
        <v>Norrviken 4</v>
      </c>
      <c r="K569" s="22" t="s">
        <v>785</v>
      </c>
      <c r="L569" s="30">
        <v>2</v>
      </c>
      <c r="M569" s="30">
        <v>2</v>
      </c>
      <c r="O569" s="30">
        <v>2.9</v>
      </c>
      <c r="P569" s="30">
        <v>11</v>
      </c>
      <c r="Q569" s="30">
        <v>80</v>
      </c>
      <c r="U569" s="30">
        <v>95.285700000000006</v>
      </c>
      <c r="W569" s="30">
        <v>0.09</v>
      </c>
      <c r="X569" s="30">
        <v>24.03</v>
      </c>
      <c r="Y569" s="30">
        <v>6.9</v>
      </c>
      <c r="AB569" s="30">
        <v>545.98</v>
      </c>
      <c r="AI569" s="30">
        <v>49.08</v>
      </c>
      <c r="AJ569" s="30">
        <v>1316</v>
      </c>
      <c r="BI569" s="27"/>
    </row>
    <row r="570" spans="1:61" s="22" customFormat="1" x14ac:dyDescent="0.2">
      <c r="A570" s="22">
        <v>50157</v>
      </c>
      <c r="B570" s="23">
        <f t="shared" si="38"/>
        <v>2016</v>
      </c>
      <c r="C570" s="23">
        <f t="shared" si="39"/>
        <v>2</v>
      </c>
      <c r="D570" s="24" t="s">
        <v>736</v>
      </c>
      <c r="E570" s="25">
        <v>42417</v>
      </c>
      <c r="F570" s="22">
        <v>6600935</v>
      </c>
      <c r="G570" s="22">
        <v>1626764</v>
      </c>
      <c r="H570" s="22" t="s">
        <v>94</v>
      </c>
      <c r="I570" s="22" t="s">
        <v>780</v>
      </c>
      <c r="J570" s="22" t="str">
        <f t="shared" si="40"/>
        <v>Vallentunasjön Va2</v>
      </c>
      <c r="K570" s="22" t="s">
        <v>739</v>
      </c>
      <c r="L570" s="22">
        <v>0.5</v>
      </c>
      <c r="M570" s="22">
        <v>0.5</v>
      </c>
      <c r="N570" s="22">
        <v>1.7</v>
      </c>
      <c r="O570" s="22">
        <v>0.9</v>
      </c>
      <c r="P570" s="22">
        <v>12.9</v>
      </c>
      <c r="Q570" s="22">
        <v>89</v>
      </c>
      <c r="BI570" s="27"/>
    </row>
    <row r="571" spans="1:61" s="22" customFormat="1" x14ac:dyDescent="0.2">
      <c r="A571" s="22">
        <v>50158</v>
      </c>
      <c r="B571" s="23">
        <f t="shared" si="38"/>
        <v>2016</v>
      </c>
      <c r="C571" s="23">
        <f t="shared" si="39"/>
        <v>2</v>
      </c>
      <c r="D571" s="24" t="s">
        <v>736</v>
      </c>
      <c r="E571" s="25">
        <v>42417</v>
      </c>
      <c r="F571" s="22">
        <v>6600935</v>
      </c>
      <c r="G571" s="22">
        <v>1626764</v>
      </c>
      <c r="H571" s="22" t="s">
        <v>94</v>
      </c>
      <c r="I571" s="22" t="s">
        <v>780</v>
      </c>
      <c r="J571" s="22" t="str">
        <f t="shared" si="40"/>
        <v>Vallentunasjön Va2</v>
      </c>
      <c r="K571" s="22" t="s">
        <v>781</v>
      </c>
      <c r="L571" s="22">
        <v>1</v>
      </c>
      <c r="M571" s="22">
        <v>1</v>
      </c>
      <c r="O571" s="22">
        <v>1.7</v>
      </c>
      <c r="P571" s="22">
        <v>12.8</v>
      </c>
      <c r="Q571" s="22">
        <v>89</v>
      </c>
      <c r="BI571" s="27"/>
    </row>
    <row r="572" spans="1:61" s="22" customFormat="1" x14ac:dyDescent="0.2">
      <c r="A572" s="22">
        <v>50159</v>
      </c>
      <c r="B572" s="23">
        <f t="shared" si="38"/>
        <v>2016</v>
      </c>
      <c r="C572" s="23">
        <f t="shared" si="39"/>
        <v>2</v>
      </c>
      <c r="D572" s="24" t="s">
        <v>736</v>
      </c>
      <c r="E572" s="25">
        <v>42417</v>
      </c>
      <c r="F572" s="22">
        <v>6600935</v>
      </c>
      <c r="G572" s="22">
        <v>1626764</v>
      </c>
      <c r="H572" s="22" t="s">
        <v>94</v>
      </c>
      <c r="I572" s="22" t="s">
        <v>780</v>
      </c>
      <c r="J572" s="22" t="str">
        <f t="shared" si="40"/>
        <v>Vallentunasjön Va2</v>
      </c>
      <c r="K572" s="22" t="s">
        <v>782</v>
      </c>
      <c r="L572" s="22">
        <v>2</v>
      </c>
      <c r="M572" s="22">
        <v>2</v>
      </c>
      <c r="O572" s="22">
        <v>2.9</v>
      </c>
      <c r="P572" s="22">
        <v>12.5</v>
      </c>
      <c r="Q572" s="22">
        <v>91</v>
      </c>
      <c r="BI572" s="27"/>
    </row>
    <row r="573" spans="1:61" s="22" customFormat="1" x14ac:dyDescent="0.2">
      <c r="A573" s="22">
        <v>50160</v>
      </c>
      <c r="B573" s="23">
        <f t="shared" si="38"/>
        <v>2016</v>
      </c>
      <c r="C573" s="23">
        <f t="shared" si="39"/>
        <v>2</v>
      </c>
      <c r="D573" s="24" t="s">
        <v>736</v>
      </c>
      <c r="E573" s="25">
        <v>42417</v>
      </c>
      <c r="F573" s="22">
        <v>6600935</v>
      </c>
      <c r="G573" s="22">
        <v>1626764</v>
      </c>
      <c r="H573" s="22" t="s">
        <v>94</v>
      </c>
      <c r="I573" s="22" t="s">
        <v>780</v>
      </c>
      <c r="J573" s="22" t="str">
        <f t="shared" si="40"/>
        <v>Vallentunasjön Va2</v>
      </c>
      <c r="K573" s="22" t="s">
        <v>783</v>
      </c>
      <c r="L573" s="22">
        <v>3</v>
      </c>
      <c r="M573" s="22">
        <v>3</v>
      </c>
      <c r="O573" s="22">
        <v>3.5</v>
      </c>
      <c r="P573" s="22">
        <v>8.6</v>
      </c>
      <c r="Q573" s="22">
        <v>64</v>
      </c>
      <c r="BI573" s="27"/>
    </row>
    <row r="574" spans="1:61" s="22" customFormat="1" x14ac:dyDescent="0.2">
      <c r="A574" s="22">
        <v>50161</v>
      </c>
      <c r="B574" s="23">
        <f t="shared" si="38"/>
        <v>2016</v>
      </c>
      <c r="C574" s="23">
        <f t="shared" si="39"/>
        <v>2</v>
      </c>
      <c r="D574" s="24" t="s">
        <v>736</v>
      </c>
      <c r="E574" s="25">
        <v>42417</v>
      </c>
      <c r="F574" s="22">
        <v>6600935</v>
      </c>
      <c r="G574" s="22">
        <v>1626764</v>
      </c>
      <c r="H574" s="22" t="s">
        <v>94</v>
      </c>
      <c r="I574" s="22" t="s">
        <v>780</v>
      </c>
      <c r="J574" s="22" t="str">
        <f t="shared" si="40"/>
        <v>Vallentunasjön Va2</v>
      </c>
      <c r="K574" s="22" t="s">
        <v>784</v>
      </c>
      <c r="L574" s="22">
        <v>4</v>
      </c>
      <c r="M574" s="22">
        <v>4</v>
      </c>
      <c r="O574" s="22">
        <v>4.0999999999999996</v>
      </c>
      <c r="P574" s="22">
        <v>3.9</v>
      </c>
      <c r="Q574" s="22">
        <v>30</v>
      </c>
      <c r="BI574" s="27"/>
    </row>
    <row r="575" spans="1:61" s="22" customFormat="1" x14ac:dyDescent="0.2">
      <c r="A575" s="22">
        <v>50162</v>
      </c>
      <c r="B575" s="23">
        <f t="shared" si="38"/>
        <v>2016</v>
      </c>
      <c r="C575" s="23">
        <f t="shared" si="39"/>
        <v>2</v>
      </c>
      <c r="D575" s="24" t="s">
        <v>736</v>
      </c>
      <c r="E575" s="25">
        <v>42417</v>
      </c>
      <c r="F575" s="22">
        <v>6600935</v>
      </c>
      <c r="G575" s="22">
        <v>1626764</v>
      </c>
      <c r="H575" s="22" t="s">
        <v>94</v>
      </c>
      <c r="I575" s="22" t="s">
        <v>780</v>
      </c>
      <c r="J575" s="22" t="str">
        <f t="shared" si="40"/>
        <v>Vallentunasjön Va2</v>
      </c>
      <c r="K575" s="22" t="s">
        <v>785</v>
      </c>
      <c r="O575" s="22">
        <v>4.3</v>
      </c>
      <c r="P575" s="22">
        <v>4.3</v>
      </c>
      <c r="Q575" s="22">
        <v>32</v>
      </c>
      <c r="BI575" s="27"/>
    </row>
    <row r="576" spans="1:61" s="22" customFormat="1" x14ac:dyDescent="0.2">
      <c r="A576" s="22">
        <v>50163</v>
      </c>
      <c r="B576" s="23">
        <f t="shared" si="38"/>
        <v>2016</v>
      </c>
      <c r="C576" s="23">
        <f t="shared" si="39"/>
        <v>2</v>
      </c>
      <c r="D576" s="24" t="s">
        <v>736</v>
      </c>
      <c r="E576" s="25">
        <v>42417</v>
      </c>
      <c r="H576" s="22" t="s">
        <v>94</v>
      </c>
      <c r="I576" s="22" t="s">
        <v>786</v>
      </c>
      <c r="J576" s="22" t="str">
        <f t="shared" si="40"/>
        <v>Vallentunasjön Blandprov</v>
      </c>
      <c r="K576" s="22" t="s">
        <v>739</v>
      </c>
      <c r="L576" s="22">
        <v>4</v>
      </c>
      <c r="M576" s="22">
        <v>0</v>
      </c>
      <c r="U576" s="22">
        <v>386.9461</v>
      </c>
      <c r="X576" s="22">
        <v>2.7199999999999998</v>
      </c>
      <c r="Z576" s="22">
        <v>22.652280000000001</v>
      </c>
      <c r="AB576" s="22">
        <v>175.48</v>
      </c>
      <c r="AE576" s="22">
        <v>6.2857142857000001</v>
      </c>
      <c r="AI576" s="22">
        <v>25.55</v>
      </c>
      <c r="AJ576" s="22">
        <v>1430.21</v>
      </c>
      <c r="BI576" s="27"/>
    </row>
    <row r="577" spans="2:61" s="22" customFormat="1" x14ac:dyDescent="0.2">
      <c r="B577" s="23">
        <f t="shared" si="38"/>
        <v>2016</v>
      </c>
      <c r="C577" s="23">
        <f t="shared" si="39"/>
        <v>2</v>
      </c>
      <c r="D577" s="24" t="s">
        <v>736</v>
      </c>
      <c r="E577" s="25" t="s">
        <v>853</v>
      </c>
      <c r="H577" s="22" t="s">
        <v>826</v>
      </c>
      <c r="J577" s="22" t="str">
        <f t="shared" si="40"/>
        <v xml:space="preserve">Fysingen </v>
      </c>
      <c r="K577" s="22" t="s">
        <v>739</v>
      </c>
      <c r="L577" s="22">
        <v>0.5</v>
      </c>
      <c r="M577" s="22">
        <v>0.5</v>
      </c>
      <c r="O577" s="22">
        <v>1.4</v>
      </c>
      <c r="T577" s="22">
        <v>1.903</v>
      </c>
      <c r="U577" s="22">
        <v>114</v>
      </c>
      <c r="V577" s="22">
        <f t="shared" ref="V577:V616" si="43">U577 * (1/((10^((0.0901821 + (2729.92 /(273.15 + O577)))-AC577)+1)))</f>
        <v>0.14551757147228431</v>
      </c>
      <c r="W577" s="22">
        <v>0.107</v>
      </c>
      <c r="X577" s="22">
        <v>28</v>
      </c>
      <c r="Y577" s="22">
        <v>24</v>
      </c>
      <c r="Z577" s="22">
        <v>10</v>
      </c>
      <c r="AA577" s="22">
        <v>39.4</v>
      </c>
      <c r="AB577" s="22">
        <v>1180</v>
      </c>
      <c r="AC577" s="22">
        <v>7.14</v>
      </c>
      <c r="AG577" s="22">
        <v>11.8</v>
      </c>
      <c r="AI577" s="22">
        <v>89.2</v>
      </c>
      <c r="AJ577" s="22">
        <v>1910</v>
      </c>
      <c r="AK577" s="22">
        <v>44</v>
      </c>
      <c r="AL577" s="22">
        <v>1.4</v>
      </c>
      <c r="AM577" s="22">
        <v>5.0830000000000002</v>
      </c>
      <c r="AN577" s="22">
        <v>8.4699999999999989</v>
      </c>
      <c r="AO577" s="22">
        <v>26.020300000000002</v>
      </c>
      <c r="AP577" s="22">
        <v>19.040199999999999</v>
      </c>
      <c r="AQ577" s="22">
        <v>55.161399999999993</v>
      </c>
      <c r="AR577" s="22">
        <v>8.3000000000000007</v>
      </c>
      <c r="AS577" s="22">
        <v>1200</v>
      </c>
      <c r="BI577" s="27"/>
    </row>
    <row r="578" spans="2:61" s="22" customFormat="1" x14ac:dyDescent="0.2">
      <c r="B578" s="23">
        <f t="shared" ref="B578:B641" si="44">YEAR(E578)</f>
        <v>1968</v>
      </c>
      <c r="C578" s="23">
        <f t="shared" ref="C578:C641" si="45">MONTH(E578)</f>
        <v>3</v>
      </c>
      <c r="D578" s="24" t="s">
        <v>736</v>
      </c>
      <c r="E578" s="25" t="s">
        <v>854</v>
      </c>
      <c r="F578" s="22">
        <v>6606238</v>
      </c>
      <c r="G578" s="22">
        <v>661152</v>
      </c>
      <c r="H578" s="26" t="s">
        <v>738</v>
      </c>
      <c r="J578" s="22" t="str">
        <f t="shared" si="40"/>
        <v xml:space="preserve">Oxundaån </v>
      </c>
      <c r="K578" s="22" t="s">
        <v>739</v>
      </c>
      <c r="L578" s="22">
        <v>0.5</v>
      </c>
      <c r="M578" s="22">
        <v>0.5</v>
      </c>
      <c r="O578" s="22">
        <v>1.1000000000000001</v>
      </c>
      <c r="P578" s="22">
        <v>1</v>
      </c>
      <c r="T578" s="22">
        <v>2.323</v>
      </c>
      <c r="U578" s="22">
        <v>2272</v>
      </c>
      <c r="V578" s="22">
        <f t="shared" si="43"/>
        <v>5.9015654351543283</v>
      </c>
      <c r="W578" s="22">
        <v>6.8000000000000005E-2</v>
      </c>
      <c r="X578" s="22">
        <v>490</v>
      </c>
      <c r="AB578" s="22">
        <v>780</v>
      </c>
      <c r="AC578" s="22">
        <v>7.46</v>
      </c>
      <c r="AE578" s="22">
        <v>12.7</v>
      </c>
      <c r="AI578" s="22">
        <v>794</v>
      </c>
      <c r="AK578" s="22">
        <v>63.9</v>
      </c>
      <c r="AM578" s="22">
        <v>11.026199999999999</v>
      </c>
      <c r="AN578" s="22">
        <v>9.4501000000000008</v>
      </c>
      <c r="AO578" s="22">
        <v>32.649450000000002</v>
      </c>
      <c r="AP578" s="22">
        <v>27.046260000000004</v>
      </c>
      <c r="AQ578" s="22">
        <v>101.38549999999999</v>
      </c>
      <c r="AR578" s="22">
        <v>4.78</v>
      </c>
      <c r="BI578" s="27"/>
    </row>
    <row r="579" spans="2:61" s="22" customFormat="1" x14ac:dyDescent="0.2">
      <c r="B579" s="23">
        <f t="shared" si="44"/>
        <v>1969</v>
      </c>
      <c r="C579" s="23">
        <f t="shared" si="45"/>
        <v>3</v>
      </c>
      <c r="D579" s="24" t="s">
        <v>736</v>
      </c>
      <c r="E579" s="25" t="s">
        <v>855</v>
      </c>
      <c r="F579" s="22">
        <v>6606238</v>
      </c>
      <c r="G579" s="22">
        <v>661152</v>
      </c>
      <c r="H579" s="26" t="s">
        <v>738</v>
      </c>
      <c r="J579" s="22" t="str">
        <f t="shared" ref="J579:J642" si="46">CONCATENATE(H579," ",I579)</f>
        <v xml:space="preserve">Oxundaån </v>
      </c>
      <c r="K579" s="22" t="s">
        <v>739</v>
      </c>
      <c r="L579" s="22">
        <v>0.5</v>
      </c>
      <c r="M579" s="22">
        <v>0.5</v>
      </c>
      <c r="O579" s="22">
        <v>0.5</v>
      </c>
      <c r="P579" s="22">
        <v>1.1000000000000001</v>
      </c>
      <c r="T579" s="22">
        <v>2.4550000000000001</v>
      </c>
      <c r="U579" s="22">
        <v>2335</v>
      </c>
      <c r="V579" s="22">
        <f t="shared" si="43"/>
        <v>2.7646209357329186</v>
      </c>
      <c r="W579" s="22">
        <v>7.8E-2</v>
      </c>
      <c r="X579" s="22">
        <v>505</v>
      </c>
      <c r="AB579" s="22">
        <v>176</v>
      </c>
      <c r="AC579" s="22">
        <v>7.14</v>
      </c>
      <c r="AE579" s="22">
        <v>5.0999999999999996</v>
      </c>
      <c r="AI579" s="22">
        <v>538</v>
      </c>
      <c r="AK579" s="22">
        <v>58.36</v>
      </c>
      <c r="AM579" s="22">
        <v>10.009600000000001</v>
      </c>
      <c r="AN579" s="22">
        <v>9.5952999999999999</v>
      </c>
      <c r="AO579" s="22">
        <v>34.421950000000002</v>
      </c>
      <c r="AP579" s="22">
        <v>30.510200000000005</v>
      </c>
      <c r="AQ579" s="22">
        <v>90.045699999999997</v>
      </c>
      <c r="AR579" s="22">
        <v>3.98</v>
      </c>
      <c r="BI579" s="27"/>
    </row>
    <row r="580" spans="2:61" s="22" customFormat="1" x14ac:dyDescent="0.2">
      <c r="B580" s="23">
        <f t="shared" si="44"/>
        <v>1970</v>
      </c>
      <c r="C580" s="23">
        <f t="shared" si="45"/>
        <v>3</v>
      </c>
      <c r="D580" s="24" t="s">
        <v>736</v>
      </c>
      <c r="E580" s="25" t="s">
        <v>856</v>
      </c>
      <c r="F580" s="22">
        <v>6606238</v>
      </c>
      <c r="G580" s="22">
        <v>661152</v>
      </c>
      <c r="H580" s="26" t="s">
        <v>738</v>
      </c>
      <c r="J580" s="22" t="str">
        <f t="shared" si="46"/>
        <v xml:space="preserve">Oxundaån </v>
      </c>
      <c r="K580" s="22" t="s">
        <v>739</v>
      </c>
      <c r="L580" s="22">
        <v>0.5</v>
      </c>
      <c r="M580" s="22">
        <v>0.5</v>
      </c>
      <c r="O580" s="22">
        <v>1.6</v>
      </c>
      <c r="P580" s="22">
        <v>0.9</v>
      </c>
      <c r="T580" s="22">
        <v>2.4140000000000001</v>
      </c>
      <c r="U580" s="22">
        <v>2040</v>
      </c>
      <c r="V580" s="22">
        <f t="shared" si="43"/>
        <v>2.9703026440870612</v>
      </c>
      <c r="W580" s="22">
        <v>4.9000000000000002E-2</v>
      </c>
      <c r="X580" s="22">
        <v>630</v>
      </c>
      <c r="AB580" s="22">
        <v>784</v>
      </c>
      <c r="AC580" s="22">
        <v>7.19</v>
      </c>
      <c r="AE580" s="22">
        <v>10.7</v>
      </c>
      <c r="AI580" s="22">
        <v>690</v>
      </c>
      <c r="AK580" s="22">
        <v>56.900000000000006</v>
      </c>
      <c r="AM580" s="22">
        <v>9.7750000000000004</v>
      </c>
      <c r="AN580" s="22">
        <v>8.8934999999999995</v>
      </c>
      <c r="AO580" s="22">
        <v>46.155900000000003</v>
      </c>
      <c r="AP580" s="22">
        <v>30.831360000000004</v>
      </c>
      <c r="AQ580" s="22">
        <v>80.051299999999998</v>
      </c>
      <c r="AR580" s="22">
        <v>2.2999999999999998</v>
      </c>
      <c r="BI580" s="27"/>
    </row>
    <row r="581" spans="2:61" s="22" customFormat="1" x14ac:dyDescent="0.2">
      <c r="B581" s="23">
        <f t="shared" si="44"/>
        <v>1971</v>
      </c>
      <c r="C581" s="23">
        <f t="shared" si="45"/>
        <v>3</v>
      </c>
      <c r="D581" s="24" t="s">
        <v>736</v>
      </c>
      <c r="E581" s="25" t="s">
        <v>857</v>
      </c>
      <c r="F581" s="22">
        <v>6606238</v>
      </c>
      <c r="G581" s="22">
        <v>661152</v>
      </c>
      <c r="H581" s="26" t="s">
        <v>738</v>
      </c>
      <c r="J581" s="22" t="str">
        <f t="shared" si="46"/>
        <v xml:space="preserve">Oxundaån </v>
      </c>
      <c r="K581" s="22" t="s">
        <v>739</v>
      </c>
      <c r="L581" s="22">
        <v>0.5</v>
      </c>
      <c r="M581" s="22">
        <v>0.5</v>
      </c>
      <c r="O581" s="22">
        <v>1.3</v>
      </c>
      <c r="P581" s="22">
        <v>6.78</v>
      </c>
      <c r="T581" s="22">
        <v>1.8360000000000001</v>
      </c>
      <c r="U581" s="22">
        <v>298</v>
      </c>
      <c r="V581" s="22">
        <f t="shared" si="43"/>
        <v>0.33625462974700604</v>
      </c>
      <c r="W581" s="22">
        <v>0.06</v>
      </c>
      <c r="X581" s="22">
        <v>112</v>
      </c>
      <c r="AB581" s="22">
        <v>1468</v>
      </c>
      <c r="AC581" s="22">
        <v>7.09</v>
      </c>
      <c r="AE581" s="22">
        <v>6.5</v>
      </c>
      <c r="AI581" s="22">
        <v>142</v>
      </c>
      <c r="AK581" s="22">
        <v>64.400000000000006</v>
      </c>
      <c r="AM581" s="22">
        <v>7.8591000000000006</v>
      </c>
      <c r="AN581" s="22">
        <v>12.850200000000001</v>
      </c>
      <c r="AO581" s="22">
        <v>31.408700000000003</v>
      </c>
      <c r="AP581" s="22">
        <v>23.0547</v>
      </c>
      <c r="AQ581" s="22">
        <v>127.18834999999999</v>
      </c>
      <c r="AR581" s="22">
        <v>3.44</v>
      </c>
      <c r="BI581" s="27"/>
    </row>
    <row r="582" spans="2:61" s="22" customFormat="1" x14ac:dyDescent="0.2">
      <c r="B582" s="23">
        <f t="shared" si="44"/>
        <v>1972</v>
      </c>
      <c r="C582" s="23">
        <f t="shared" si="45"/>
        <v>3</v>
      </c>
      <c r="D582" s="24" t="s">
        <v>736</v>
      </c>
      <c r="E582" s="25" t="s">
        <v>858</v>
      </c>
      <c r="F582" s="22">
        <v>6606238</v>
      </c>
      <c r="G582" s="22">
        <v>661152</v>
      </c>
      <c r="H582" s="26" t="s">
        <v>738</v>
      </c>
      <c r="J582" s="22" t="str">
        <f t="shared" si="46"/>
        <v xml:space="preserve">Oxundaån </v>
      </c>
      <c r="K582" s="22" t="s">
        <v>739</v>
      </c>
      <c r="L582" s="22">
        <v>0.5</v>
      </c>
      <c r="M582" s="22">
        <v>0.5</v>
      </c>
      <c r="O582" s="22">
        <v>1.5</v>
      </c>
      <c r="P582" s="22">
        <v>3.42</v>
      </c>
      <c r="T582" s="22">
        <v>2.234</v>
      </c>
      <c r="U582" s="22">
        <v>401</v>
      </c>
      <c r="V582" s="22">
        <f t="shared" si="43"/>
        <v>0.62037973665107915</v>
      </c>
      <c r="W582" s="22">
        <v>3.7999999999999999E-2</v>
      </c>
      <c r="X582" s="22">
        <v>144</v>
      </c>
      <c r="AB582" s="22">
        <v>1030</v>
      </c>
      <c r="AC582" s="22">
        <v>7.22</v>
      </c>
      <c r="AE582" s="22">
        <v>6.8</v>
      </c>
      <c r="AI582" s="22">
        <v>198</v>
      </c>
      <c r="AK582" s="22">
        <v>72.66</v>
      </c>
      <c r="AM582" s="22">
        <v>9.1884999999999994</v>
      </c>
      <c r="AN582" s="22">
        <v>15.9962</v>
      </c>
      <c r="AO582" s="22">
        <v>39.065900000000006</v>
      </c>
      <c r="AP582" s="22">
        <v>29.867880000000003</v>
      </c>
      <c r="AQ582" s="22">
        <v>145.49539999999999</v>
      </c>
      <c r="AR582" s="22">
        <v>2.94</v>
      </c>
      <c r="BI582" s="27"/>
    </row>
    <row r="583" spans="2:61" s="22" customFormat="1" x14ac:dyDescent="0.2">
      <c r="B583" s="23">
        <f t="shared" si="44"/>
        <v>1973</v>
      </c>
      <c r="C583" s="23">
        <f t="shared" si="45"/>
        <v>3</v>
      </c>
      <c r="D583" s="24" t="s">
        <v>736</v>
      </c>
      <c r="E583" s="25" t="s">
        <v>859</v>
      </c>
      <c r="F583" s="22">
        <v>6606238</v>
      </c>
      <c r="G583" s="22">
        <v>661152</v>
      </c>
      <c r="H583" s="26" t="s">
        <v>738</v>
      </c>
      <c r="J583" s="22" t="str">
        <f t="shared" si="46"/>
        <v xml:space="preserve">Oxundaån </v>
      </c>
      <c r="K583" s="22" t="s">
        <v>739</v>
      </c>
      <c r="L583" s="22">
        <v>0.5</v>
      </c>
      <c r="M583" s="22">
        <v>0.5</v>
      </c>
      <c r="O583" s="22">
        <v>3.6</v>
      </c>
      <c r="P583" s="22">
        <v>16.7</v>
      </c>
      <c r="T583" s="22">
        <v>1.87</v>
      </c>
      <c r="U583" s="22">
        <v>61</v>
      </c>
      <c r="V583" s="22">
        <f t="shared" si="43"/>
        <v>0.43434491704869399</v>
      </c>
      <c r="W583" s="22">
        <v>0.03</v>
      </c>
      <c r="X583" s="22">
        <v>12</v>
      </c>
      <c r="AB583" s="22">
        <v>1450</v>
      </c>
      <c r="AC583" s="22">
        <v>7.81</v>
      </c>
      <c r="AE583" s="22">
        <v>15.3</v>
      </c>
      <c r="AI583" s="22">
        <v>90</v>
      </c>
      <c r="AK583" s="22">
        <v>74.400000000000006</v>
      </c>
      <c r="AM583" s="22">
        <v>9.1884999999999994</v>
      </c>
      <c r="AN583" s="22">
        <v>17.786999999999999</v>
      </c>
      <c r="AO583" s="22">
        <v>39.49130000000001</v>
      </c>
      <c r="AP583" s="22">
        <v>25.601040000000005</v>
      </c>
      <c r="AQ583" s="22">
        <v>165.34004999999999</v>
      </c>
      <c r="AR583" s="22">
        <v>2.56</v>
      </c>
      <c r="BI583" s="27"/>
    </row>
    <row r="584" spans="2:61" s="22" customFormat="1" x14ac:dyDescent="0.2">
      <c r="B584" s="23">
        <f t="shared" si="44"/>
        <v>1974</v>
      </c>
      <c r="C584" s="23">
        <f t="shared" si="45"/>
        <v>3</v>
      </c>
      <c r="D584" s="24" t="s">
        <v>736</v>
      </c>
      <c r="E584" s="25" t="s">
        <v>860</v>
      </c>
      <c r="F584" s="22">
        <v>6606238</v>
      </c>
      <c r="G584" s="22">
        <v>661152</v>
      </c>
      <c r="H584" s="26" t="s">
        <v>738</v>
      </c>
      <c r="J584" s="22" t="str">
        <f t="shared" si="46"/>
        <v xml:space="preserve">Oxundaån </v>
      </c>
      <c r="K584" s="22" t="s">
        <v>739</v>
      </c>
      <c r="L584" s="22">
        <v>0.5</v>
      </c>
      <c r="M584" s="22">
        <v>0.5</v>
      </c>
      <c r="O584" s="22">
        <v>3.7</v>
      </c>
      <c r="P584" s="22">
        <v>13.1</v>
      </c>
      <c r="T584" s="22">
        <v>1.363</v>
      </c>
      <c r="U584" s="22">
        <v>117</v>
      </c>
      <c r="V584" s="22">
        <f t="shared" si="43"/>
        <v>0.20729415696798387</v>
      </c>
      <c r="W584" s="22">
        <v>0.03</v>
      </c>
      <c r="X584" s="22">
        <v>18</v>
      </c>
      <c r="AB584" s="22">
        <v>1640</v>
      </c>
      <c r="AC584" s="22">
        <v>7.2</v>
      </c>
      <c r="AE584" s="22">
        <v>15.3</v>
      </c>
      <c r="AI584" s="22">
        <v>74</v>
      </c>
      <c r="AK584" s="22">
        <v>55.199999999999996</v>
      </c>
      <c r="AM584" s="22">
        <v>6.7642999999999995</v>
      </c>
      <c r="AN584" s="22">
        <v>12.4872</v>
      </c>
      <c r="AO584" s="22">
        <v>27.296500000000002</v>
      </c>
      <c r="AP584" s="22">
        <v>20.875400000000003</v>
      </c>
      <c r="AQ584" s="22">
        <v>121.80674999999999</v>
      </c>
      <c r="AR584" s="22">
        <v>5</v>
      </c>
      <c r="BI584" s="27"/>
    </row>
    <row r="585" spans="2:61" s="22" customFormat="1" x14ac:dyDescent="0.2">
      <c r="B585" s="23">
        <f t="shared" si="44"/>
        <v>1975</v>
      </c>
      <c r="C585" s="23">
        <f t="shared" si="45"/>
        <v>3</v>
      </c>
      <c r="D585" s="24" t="s">
        <v>736</v>
      </c>
      <c r="E585" s="25" t="s">
        <v>861</v>
      </c>
      <c r="F585" s="22">
        <v>6606238</v>
      </c>
      <c r="G585" s="22">
        <v>661152</v>
      </c>
      <c r="H585" s="26" t="s">
        <v>738</v>
      </c>
      <c r="J585" s="22" t="str">
        <f t="shared" si="46"/>
        <v xml:space="preserve">Oxundaån </v>
      </c>
      <c r="K585" s="22" t="s">
        <v>739</v>
      </c>
      <c r="L585" s="22">
        <v>0.5</v>
      </c>
      <c r="M585" s="22">
        <v>0.5</v>
      </c>
      <c r="O585" s="22">
        <v>3.2</v>
      </c>
      <c r="P585" s="22">
        <v>14.3</v>
      </c>
      <c r="T585" s="22">
        <v>2.008</v>
      </c>
      <c r="U585" s="22">
        <v>18</v>
      </c>
      <c r="V585" s="22">
        <f t="shared" si="43"/>
        <v>7.6691750126692146E-2</v>
      </c>
      <c r="W585" s="22">
        <v>5.8000000000000003E-2</v>
      </c>
      <c r="X585" s="22">
        <v>9</v>
      </c>
      <c r="AB585" s="22">
        <v>1600</v>
      </c>
      <c r="AC585" s="22">
        <v>7.6</v>
      </c>
      <c r="AE585" s="22">
        <v>3.1</v>
      </c>
      <c r="AI585" s="22">
        <v>60</v>
      </c>
      <c r="AK585" s="22">
        <v>60.300000000000004</v>
      </c>
      <c r="AM585" s="22">
        <v>6.1387</v>
      </c>
      <c r="AN585" s="22">
        <v>11.132</v>
      </c>
      <c r="AO585" s="22">
        <v>27.615550000000002</v>
      </c>
      <c r="AP585" s="22">
        <v>19.453120000000002</v>
      </c>
      <c r="AQ585" s="22">
        <v>101.76989999999999</v>
      </c>
      <c r="AR585" s="22">
        <v>4.5</v>
      </c>
      <c r="BI585" s="27"/>
    </row>
    <row r="586" spans="2:61" s="22" customFormat="1" x14ac:dyDescent="0.2">
      <c r="B586" s="23">
        <f t="shared" si="44"/>
        <v>1976</v>
      </c>
      <c r="C586" s="23">
        <f t="shared" si="45"/>
        <v>3</v>
      </c>
      <c r="D586" s="24" t="s">
        <v>736</v>
      </c>
      <c r="E586" s="25" t="s">
        <v>862</v>
      </c>
      <c r="F586" s="22">
        <v>6606238</v>
      </c>
      <c r="G586" s="22">
        <v>661152</v>
      </c>
      <c r="H586" s="26" t="s">
        <v>738</v>
      </c>
      <c r="J586" s="22" t="str">
        <f t="shared" si="46"/>
        <v xml:space="preserve">Oxundaån </v>
      </c>
      <c r="K586" s="22" t="s">
        <v>739</v>
      </c>
      <c r="L586" s="22">
        <v>0.5</v>
      </c>
      <c r="M586" s="22">
        <v>0.5</v>
      </c>
      <c r="O586" s="22">
        <v>2.2000000000000002</v>
      </c>
      <c r="P586" s="22">
        <v>13.29</v>
      </c>
      <c r="T586" s="22">
        <v>2.3759999999999999</v>
      </c>
      <c r="U586" s="22">
        <v>30</v>
      </c>
      <c r="V586" s="22">
        <f t="shared" si="43"/>
        <v>0.32202429466438992</v>
      </c>
      <c r="W586" s="22">
        <v>7.5999999999999998E-2</v>
      </c>
      <c r="X586" s="22">
        <v>11</v>
      </c>
      <c r="AB586" s="22">
        <v>570</v>
      </c>
      <c r="AC586" s="22">
        <v>8.0399999999999991</v>
      </c>
      <c r="AE586" s="22">
        <v>6.7</v>
      </c>
      <c r="AI586" s="22">
        <v>77</v>
      </c>
      <c r="AK586" s="22">
        <v>68</v>
      </c>
      <c r="AM586" s="22">
        <v>7.4290000000000003</v>
      </c>
      <c r="AN586" s="22">
        <v>13.552000000000001</v>
      </c>
      <c r="AO586" s="22">
        <v>41.582850000000008</v>
      </c>
      <c r="AP586" s="22">
        <v>30.969000000000005</v>
      </c>
      <c r="AQ586" s="22">
        <v>115.6083</v>
      </c>
      <c r="AR586" s="22">
        <v>1.45</v>
      </c>
      <c r="BI586" s="27"/>
    </row>
    <row r="587" spans="2:61" s="22" customFormat="1" x14ac:dyDescent="0.2">
      <c r="B587" s="23">
        <f t="shared" si="44"/>
        <v>1977</v>
      </c>
      <c r="C587" s="23">
        <f t="shared" si="45"/>
        <v>3</v>
      </c>
      <c r="D587" s="24" t="s">
        <v>736</v>
      </c>
      <c r="E587" s="25" t="s">
        <v>863</v>
      </c>
      <c r="F587" s="22">
        <v>6606238</v>
      </c>
      <c r="G587" s="22">
        <v>661152</v>
      </c>
      <c r="H587" s="26" t="s">
        <v>738</v>
      </c>
      <c r="J587" s="22" t="str">
        <f t="shared" si="46"/>
        <v xml:space="preserve">Oxundaån </v>
      </c>
      <c r="K587" s="22" t="s">
        <v>739</v>
      </c>
      <c r="L587" s="22">
        <v>0.5</v>
      </c>
      <c r="M587" s="22">
        <v>0.5</v>
      </c>
      <c r="O587" s="22">
        <v>1.2</v>
      </c>
      <c r="P587" s="22">
        <v>7.9</v>
      </c>
      <c r="T587" s="22">
        <v>1.6279999999999999</v>
      </c>
      <c r="U587" s="22">
        <v>181</v>
      </c>
      <c r="V587" s="22">
        <f t="shared" si="43"/>
        <v>0.24911343575056449</v>
      </c>
      <c r="W587" s="22">
        <v>0.02</v>
      </c>
      <c r="X587" s="22">
        <v>36</v>
      </c>
      <c r="AB587" s="22">
        <v>2150</v>
      </c>
      <c r="AC587" s="22">
        <v>7.18</v>
      </c>
      <c r="AE587" s="22">
        <v>2.9</v>
      </c>
      <c r="AI587" s="22">
        <v>72</v>
      </c>
      <c r="AK587" s="22">
        <v>83.6</v>
      </c>
      <c r="AM587" s="22">
        <v>8.9148000000000014</v>
      </c>
      <c r="AN587" s="22">
        <v>18.997</v>
      </c>
      <c r="AO587" s="22">
        <v>50.090850000000003</v>
      </c>
      <c r="AP587" s="22">
        <v>34.639400000000002</v>
      </c>
      <c r="AQ587" s="22">
        <v>206.09605999999999</v>
      </c>
      <c r="AR587" s="22">
        <v>3.32</v>
      </c>
      <c r="BI587" s="27"/>
    </row>
    <row r="588" spans="2:61" s="22" customFormat="1" x14ac:dyDescent="0.2">
      <c r="B588" s="23">
        <f t="shared" si="44"/>
        <v>1977</v>
      </c>
      <c r="C588" s="23">
        <f t="shared" si="45"/>
        <v>3</v>
      </c>
      <c r="D588" s="24" t="s">
        <v>736</v>
      </c>
      <c r="E588" s="25" t="s">
        <v>864</v>
      </c>
      <c r="F588" s="22">
        <v>6606238</v>
      </c>
      <c r="G588" s="22">
        <v>661152</v>
      </c>
      <c r="H588" s="26" t="s">
        <v>738</v>
      </c>
      <c r="J588" s="22" t="str">
        <f t="shared" si="46"/>
        <v xml:space="preserve">Oxundaån </v>
      </c>
      <c r="K588" s="22" t="s">
        <v>739</v>
      </c>
      <c r="L588" s="22">
        <v>0.5</v>
      </c>
      <c r="M588" s="22">
        <v>0.5</v>
      </c>
      <c r="O588" s="22">
        <v>1.6</v>
      </c>
      <c r="P588" s="22">
        <v>8.5</v>
      </c>
      <c r="T588" s="22">
        <v>0.45300000000000001</v>
      </c>
      <c r="U588" s="22">
        <v>216</v>
      </c>
      <c r="V588" s="22">
        <f t="shared" si="43"/>
        <v>2.6804221365382661E-2</v>
      </c>
      <c r="W588" s="22">
        <v>4.4999999999999998E-2</v>
      </c>
      <c r="X588" s="22">
        <v>22</v>
      </c>
      <c r="AB588" s="22">
        <v>3250</v>
      </c>
      <c r="AC588" s="22">
        <v>6.12</v>
      </c>
      <c r="AE588" s="22">
        <v>23</v>
      </c>
      <c r="AI588" s="22">
        <v>60</v>
      </c>
      <c r="AK588" s="22">
        <v>68.2</v>
      </c>
      <c r="AM588" s="22">
        <v>6.9988999999999999</v>
      </c>
      <c r="AN588" s="22">
        <v>14.8104</v>
      </c>
      <c r="AO588" s="22">
        <v>63.24280000000001</v>
      </c>
      <c r="AP588" s="22">
        <v>24.775200000000002</v>
      </c>
      <c r="AQ588" s="22">
        <v>151.98214999999999</v>
      </c>
      <c r="AR588" s="22">
        <v>4.84</v>
      </c>
      <c r="BI588" s="27"/>
    </row>
    <row r="589" spans="2:61" s="22" customFormat="1" x14ac:dyDescent="0.2">
      <c r="B589" s="23">
        <f t="shared" si="44"/>
        <v>1977</v>
      </c>
      <c r="C589" s="23">
        <f t="shared" si="45"/>
        <v>3</v>
      </c>
      <c r="D589" s="24" t="s">
        <v>736</v>
      </c>
      <c r="E589" s="25" t="s">
        <v>865</v>
      </c>
      <c r="F589" s="22">
        <v>6606238</v>
      </c>
      <c r="G589" s="22">
        <v>661152</v>
      </c>
      <c r="H589" s="26" t="s">
        <v>738</v>
      </c>
      <c r="J589" s="22" t="str">
        <f t="shared" si="46"/>
        <v xml:space="preserve">Oxundaån </v>
      </c>
      <c r="K589" s="22" t="s">
        <v>739</v>
      </c>
      <c r="L589" s="22">
        <v>0.5</v>
      </c>
      <c r="M589" s="22">
        <v>0.5</v>
      </c>
      <c r="O589" s="22">
        <v>2.1</v>
      </c>
      <c r="P589" s="22">
        <v>6.98</v>
      </c>
      <c r="T589" s="22">
        <v>1.1659999999999999</v>
      </c>
      <c r="U589" s="22">
        <v>192</v>
      </c>
      <c r="V589" s="22">
        <f t="shared" si="43"/>
        <v>0.20638900152001674</v>
      </c>
      <c r="W589" s="22">
        <v>5.3999999999999999E-2</v>
      </c>
      <c r="X589" s="22">
        <v>24</v>
      </c>
      <c r="AB589" s="22">
        <v>3130</v>
      </c>
      <c r="AC589" s="22">
        <v>7.04</v>
      </c>
      <c r="AE589" s="22">
        <v>17.600000000000001</v>
      </c>
      <c r="AI589" s="22">
        <v>62</v>
      </c>
      <c r="AK589" s="22">
        <v>61.6</v>
      </c>
      <c r="AM589" s="22">
        <v>6.4124000000000008</v>
      </c>
      <c r="AN589" s="22">
        <v>12.8744</v>
      </c>
      <c r="AO589" s="22">
        <v>31.196000000000002</v>
      </c>
      <c r="AP589" s="22">
        <v>21.448900000000002</v>
      </c>
      <c r="AQ589" s="22">
        <v>128.96619999999999</v>
      </c>
      <c r="AR589" s="22">
        <v>4.84</v>
      </c>
      <c r="BI589" s="27"/>
    </row>
    <row r="590" spans="2:61" s="22" customFormat="1" x14ac:dyDescent="0.2">
      <c r="B590" s="23">
        <f t="shared" si="44"/>
        <v>1978</v>
      </c>
      <c r="C590" s="23">
        <f t="shared" si="45"/>
        <v>3</v>
      </c>
      <c r="D590" s="24" t="s">
        <v>736</v>
      </c>
      <c r="E590" s="25" t="s">
        <v>866</v>
      </c>
      <c r="F590" s="22">
        <v>6606238</v>
      </c>
      <c r="G590" s="22">
        <v>661152</v>
      </c>
      <c r="H590" s="26" t="s">
        <v>738</v>
      </c>
      <c r="J590" s="22" t="str">
        <f t="shared" si="46"/>
        <v xml:space="preserve">Oxundaån </v>
      </c>
      <c r="K590" s="22" t="s">
        <v>739</v>
      </c>
      <c r="L590" s="22">
        <v>0.5</v>
      </c>
      <c r="M590" s="22">
        <v>0.5</v>
      </c>
      <c r="O590" s="22">
        <v>1.4</v>
      </c>
      <c r="P590" s="22">
        <v>6.99</v>
      </c>
      <c r="T590" s="22">
        <v>2.0230000000000001</v>
      </c>
      <c r="U590" s="22">
        <v>75</v>
      </c>
      <c r="V590" s="22">
        <f t="shared" si="43"/>
        <v>0.12048371083483582</v>
      </c>
      <c r="W590" s="22">
        <v>2.1999999999999999E-2</v>
      </c>
      <c r="X590" s="22">
        <v>32</v>
      </c>
      <c r="AB590" s="22">
        <v>875</v>
      </c>
      <c r="AC590" s="22">
        <v>7.24</v>
      </c>
      <c r="AE590" s="22">
        <v>5.0999999999999996</v>
      </c>
      <c r="AI590" s="22">
        <v>40</v>
      </c>
      <c r="AK590" s="22">
        <v>64.5</v>
      </c>
      <c r="AM590" s="22">
        <v>7.3508000000000004</v>
      </c>
      <c r="AN590" s="22">
        <v>11.9185</v>
      </c>
      <c r="AO590" s="22">
        <v>37.116149999999998</v>
      </c>
      <c r="AP590" s="22">
        <v>25.142240000000005</v>
      </c>
      <c r="AQ590" s="22">
        <v>122.6236</v>
      </c>
      <c r="AR590" s="22">
        <v>3.25</v>
      </c>
      <c r="BI590" s="27"/>
    </row>
    <row r="591" spans="2:61" s="22" customFormat="1" x14ac:dyDescent="0.2">
      <c r="B591" s="23">
        <f t="shared" si="44"/>
        <v>1979</v>
      </c>
      <c r="C591" s="23">
        <f t="shared" si="45"/>
        <v>3</v>
      </c>
      <c r="D591" s="24" t="s">
        <v>736</v>
      </c>
      <c r="E591" s="25" t="s">
        <v>867</v>
      </c>
      <c r="F591" s="22">
        <v>6606238</v>
      </c>
      <c r="G591" s="22">
        <v>661152</v>
      </c>
      <c r="H591" s="26" t="s">
        <v>738</v>
      </c>
      <c r="J591" s="22" t="str">
        <f t="shared" si="46"/>
        <v xml:space="preserve">Oxundaån </v>
      </c>
      <c r="K591" s="22" t="s">
        <v>739</v>
      </c>
      <c r="L591" s="22">
        <v>0.5</v>
      </c>
      <c r="M591" s="22">
        <v>0.5</v>
      </c>
      <c r="O591" s="22">
        <v>2</v>
      </c>
      <c r="P591" s="22">
        <v>6.32</v>
      </c>
      <c r="T591" s="22">
        <v>2.0830000000000002</v>
      </c>
      <c r="U591" s="22">
        <v>29</v>
      </c>
      <c r="V591" s="22">
        <f t="shared" si="43"/>
        <v>6.9120914830872154E-2</v>
      </c>
      <c r="W591" s="22">
        <v>3.6999999999999998E-2</v>
      </c>
      <c r="X591" s="22">
        <v>46</v>
      </c>
      <c r="AB591" s="22">
        <v>1060</v>
      </c>
      <c r="AC591" s="22">
        <v>7.39</v>
      </c>
      <c r="AE591" s="22">
        <v>4.2</v>
      </c>
      <c r="AI591" s="22">
        <v>76</v>
      </c>
      <c r="AK591" s="22">
        <v>72.52</v>
      </c>
      <c r="AM591" s="22">
        <v>7.4290000000000003</v>
      </c>
      <c r="AN591" s="22">
        <v>13.431000000000001</v>
      </c>
      <c r="AO591" s="22">
        <v>39.136800000000008</v>
      </c>
      <c r="AP591" s="22">
        <v>26.610399999999998</v>
      </c>
      <c r="AQ591" s="22">
        <v>133.38679999999999</v>
      </c>
      <c r="AR591" s="22">
        <v>3.34</v>
      </c>
      <c r="BI591" s="27"/>
    </row>
    <row r="592" spans="2:61" s="22" customFormat="1" x14ac:dyDescent="0.2">
      <c r="B592" s="23">
        <f t="shared" si="44"/>
        <v>1980</v>
      </c>
      <c r="C592" s="23">
        <f t="shared" si="45"/>
        <v>3</v>
      </c>
      <c r="D592" s="24" t="s">
        <v>736</v>
      </c>
      <c r="E592" s="25" t="s">
        <v>868</v>
      </c>
      <c r="F592" s="22">
        <v>6606238</v>
      </c>
      <c r="G592" s="22">
        <v>661152</v>
      </c>
      <c r="H592" s="26" t="s">
        <v>738</v>
      </c>
      <c r="J592" s="22" t="str">
        <f t="shared" si="46"/>
        <v xml:space="preserve">Oxundaån </v>
      </c>
      <c r="K592" s="22" t="s">
        <v>739</v>
      </c>
      <c r="L592" s="22">
        <v>0.5</v>
      </c>
      <c r="M592" s="22">
        <v>0.5</v>
      </c>
      <c r="O592" s="22">
        <v>2.9</v>
      </c>
      <c r="P592" s="22">
        <v>8.26</v>
      </c>
      <c r="T592" s="22">
        <v>2.335</v>
      </c>
      <c r="U592" s="22">
        <v>48</v>
      </c>
      <c r="V592" s="22">
        <f t="shared" si="43"/>
        <v>0.14807928461707118</v>
      </c>
      <c r="W592" s="22">
        <v>5.5E-2</v>
      </c>
      <c r="X592" s="22">
        <v>27</v>
      </c>
      <c r="AB592" s="22">
        <v>1020</v>
      </c>
      <c r="AC592" s="22">
        <v>7.47</v>
      </c>
      <c r="AE592" s="22">
        <v>7.9</v>
      </c>
      <c r="AI592" s="22">
        <v>96</v>
      </c>
      <c r="AK592" s="22">
        <v>69.7</v>
      </c>
      <c r="AM592" s="22">
        <v>6.3342000000000001</v>
      </c>
      <c r="AN592" s="22">
        <v>11.4224</v>
      </c>
      <c r="AO592" s="22">
        <v>34.067450000000001</v>
      </c>
      <c r="AP592" s="22">
        <v>24.270520000000001</v>
      </c>
      <c r="AQ592" s="22">
        <v>100.61669999999999</v>
      </c>
      <c r="AR592" s="22">
        <v>4.0999999999999996</v>
      </c>
      <c r="BI592" s="27"/>
    </row>
    <row r="593" spans="2:61" s="22" customFormat="1" x14ac:dyDescent="0.2">
      <c r="B593" s="23">
        <f t="shared" si="44"/>
        <v>1981</v>
      </c>
      <c r="C593" s="23">
        <f t="shared" si="45"/>
        <v>3</v>
      </c>
      <c r="D593" s="24" t="s">
        <v>736</v>
      </c>
      <c r="E593" s="25" t="s">
        <v>869</v>
      </c>
      <c r="F593" s="22">
        <v>6606238</v>
      </c>
      <c r="G593" s="22">
        <v>661152</v>
      </c>
      <c r="H593" s="26" t="s">
        <v>738</v>
      </c>
      <c r="J593" s="22" t="str">
        <f t="shared" si="46"/>
        <v xml:space="preserve">Oxundaån </v>
      </c>
      <c r="K593" s="22" t="s">
        <v>739</v>
      </c>
      <c r="L593" s="22">
        <v>0.5</v>
      </c>
      <c r="M593" s="22">
        <v>0.5</v>
      </c>
      <c r="O593" s="22">
        <v>2</v>
      </c>
      <c r="P593" s="22">
        <v>6.22</v>
      </c>
      <c r="T593" s="22">
        <v>1.796</v>
      </c>
      <c r="U593" s="22">
        <v>116</v>
      </c>
      <c r="V593" s="22">
        <f t="shared" si="43"/>
        <v>0.13873502383935812</v>
      </c>
      <c r="W593" s="22">
        <v>7.0999999999999994E-2</v>
      </c>
      <c r="X593" s="22">
        <v>32</v>
      </c>
      <c r="AB593" s="22">
        <v>1080</v>
      </c>
      <c r="AC593" s="22">
        <v>7.09</v>
      </c>
      <c r="AE593" s="22">
        <v>10.8</v>
      </c>
      <c r="AI593" s="22">
        <v>102</v>
      </c>
      <c r="AK593" s="22">
        <v>46.5</v>
      </c>
      <c r="AM593" s="22">
        <v>5.5130999999999997</v>
      </c>
      <c r="AN593" s="22">
        <v>7.7923999999999998</v>
      </c>
      <c r="AO593" s="22">
        <v>23.786950000000004</v>
      </c>
      <c r="AP593" s="22">
        <v>16.92972</v>
      </c>
      <c r="AQ593" s="22">
        <v>71.930850000000007</v>
      </c>
      <c r="AR593" s="22">
        <v>5</v>
      </c>
      <c r="BI593" s="27"/>
    </row>
    <row r="594" spans="2:61" s="22" customFormat="1" x14ac:dyDescent="0.2">
      <c r="B594" s="23">
        <f t="shared" si="44"/>
        <v>1982</v>
      </c>
      <c r="C594" s="23">
        <f t="shared" si="45"/>
        <v>3</v>
      </c>
      <c r="D594" s="24" t="s">
        <v>736</v>
      </c>
      <c r="E594" s="25" t="s">
        <v>870</v>
      </c>
      <c r="F594" s="22">
        <v>6606238</v>
      </c>
      <c r="G594" s="22">
        <v>661152</v>
      </c>
      <c r="H594" s="26" t="s">
        <v>738</v>
      </c>
      <c r="J594" s="22" t="str">
        <f t="shared" si="46"/>
        <v xml:space="preserve">Oxundaån </v>
      </c>
      <c r="K594" s="22" t="s">
        <v>739</v>
      </c>
      <c r="L594" s="22">
        <v>0.5</v>
      </c>
      <c r="M594" s="22">
        <v>0.5</v>
      </c>
      <c r="O594" s="22">
        <v>1.3</v>
      </c>
      <c r="P594" s="22">
        <v>5.34</v>
      </c>
      <c r="T594" s="22">
        <v>2.262</v>
      </c>
      <c r="U594" s="22">
        <v>18</v>
      </c>
      <c r="V594" s="22">
        <f t="shared" si="43"/>
        <v>2.8024517762810973E-2</v>
      </c>
      <c r="W594" s="22">
        <v>5.5E-2</v>
      </c>
      <c r="X594" s="22">
        <v>39</v>
      </c>
      <c r="AB594" s="22">
        <v>1160</v>
      </c>
      <c r="AC594" s="22">
        <v>7.23</v>
      </c>
      <c r="AE594" s="22">
        <v>7.8</v>
      </c>
      <c r="AI594" s="22">
        <v>80</v>
      </c>
      <c r="AK594" s="22">
        <v>59.400000000000006</v>
      </c>
      <c r="AM594" s="22">
        <v>5.5130999999999997</v>
      </c>
      <c r="AN594" s="22">
        <v>9.1355000000000004</v>
      </c>
      <c r="AO594" s="22">
        <v>28.501800000000003</v>
      </c>
      <c r="AP594" s="22">
        <v>19.17784</v>
      </c>
      <c r="AQ594" s="22">
        <v>72.171099999999996</v>
      </c>
      <c r="AR594" s="22">
        <v>4</v>
      </c>
      <c r="BI594" s="27"/>
    </row>
    <row r="595" spans="2:61" s="22" customFormat="1" x14ac:dyDescent="0.2">
      <c r="B595" s="23">
        <f t="shared" si="44"/>
        <v>1983</v>
      </c>
      <c r="C595" s="23">
        <f t="shared" si="45"/>
        <v>3</v>
      </c>
      <c r="D595" s="24" t="s">
        <v>736</v>
      </c>
      <c r="E595" s="25" t="s">
        <v>871</v>
      </c>
      <c r="F595" s="22">
        <v>6606238</v>
      </c>
      <c r="G595" s="22">
        <v>661152</v>
      </c>
      <c r="H595" s="26" t="s">
        <v>738</v>
      </c>
      <c r="J595" s="22" t="str">
        <f t="shared" si="46"/>
        <v xml:space="preserve">Oxundaån </v>
      </c>
      <c r="K595" s="22" t="s">
        <v>739</v>
      </c>
      <c r="L595" s="22">
        <v>0.5</v>
      </c>
      <c r="M595" s="22">
        <v>0.5</v>
      </c>
      <c r="O595" s="22">
        <v>2.5</v>
      </c>
      <c r="P595" s="22">
        <v>7.16</v>
      </c>
      <c r="T595" s="22">
        <v>2.5430000000000001</v>
      </c>
      <c r="U595" s="22">
        <v>20</v>
      </c>
      <c r="V595" s="22">
        <f t="shared" si="43"/>
        <v>6.3956325532219721E-2</v>
      </c>
      <c r="W595" s="22">
        <v>3.9E-2</v>
      </c>
      <c r="X595" s="22">
        <v>74</v>
      </c>
      <c r="AB595" s="22">
        <v>840</v>
      </c>
      <c r="AC595" s="22">
        <v>7.5</v>
      </c>
      <c r="AE595" s="22">
        <v>4.4000000000000004</v>
      </c>
      <c r="AI595" s="22">
        <v>102</v>
      </c>
      <c r="AK595" s="22">
        <v>61.7</v>
      </c>
      <c r="AM595" s="22">
        <v>5.8650000000000002</v>
      </c>
      <c r="AN595" s="22">
        <v>8.5425999999999984</v>
      </c>
      <c r="AO595" s="22">
        <v>31.621400000000005</v>
      </c>
      <c r="AP595" s="22">
        <v>21.747119999999999</v>
      </c>
      <c r="AQ595" s="22">
        <v>74.506329999999991</v>
      </c>
      <c r="AR595" s="22">
        <v>2.95</v>
      </c>
      <c r="BI595" s="27"/>
    </row>
    <row r="596" spans="2:61" s="22" customFormat="1" x14ac:dyDescent="0.2">
      <c r="B596" s="23">
        <f t="shared" si="44"/>
        <v>1984</v>
      </c>
      <c r="C596" s="23">
        <f t="shared" si="45"/>
        <v>3</v>
      </c>
      <c r="D596" s="24" t="s">
        <v>736</v>
      </c>
      <c r="E596" s="25" t="s">
        <v>872</v>
      </c>
      <c r="F596" s="22">
        <v>6606238</v>
      </c>
      <c r="G596" s="22">
        <v>661152</v>
      </c>
      <c r="H596" s="26" t="s">
        <v>738</v>
      </c>
      <c r="J596" s="22" t="str">
        <f t="shared" si="46"/>
        <v xml:space="preserve">Oxundaån </v>
      </c>
      <c r="K596" s="22" t="s">
        <v>739</v>
      </c>
      <c r="L596" s="22">
        <v>0.5</v>
      </c>
      <c r="M596" s="22">
        <v>0.5</v>
      </c>
      <c r="O596" s="22">
        <v>1.7</v>
      </c>
      <c r="P596" s="22">
        <v>7.05</v>
      </c>
      <c r="R596" s="22">
        <v>59.2</v>
      </c>
      <c r="T596" s="22">
        <v>2.0339999999999998</v>
      </c>
      <c r="U596" s="22">
        <v>112</v>
      </c>
      <c r="V596" s="22">
        <f t="shared" si="43"/>
        <v>0.17217428585531164</v>
      </c>
      <c r="W596" s="22">
        <v>3.9E-2</v>
      </c>
      <c r="X596" s="22">
        <v>49</v>
      </c>
      <c r="AB596" s="22">
        <v>780</v>
      </c>
      <c r="AC596" s="22">
        <v>7.21</v>
      </c>
      <c r="AE596" s="22">
        <v>2.5</v>
      </c>
      <c r="AI596" s="22">
        <v>76</v>
      </c>
      <c r="AK596" s="22">
        <v>67</v>
      </c>
      <c r="AM596" s="22">
        <v>5.8650000000000002</v>
      </c>
      <c r="AN596" s="22">
        <v>14.277999999999999</v>
      </c>
      <c r="AO596" s="22">
        <v>38.640500000000003</v>
      </c>
      <c r="AP596" s="22">
        <v>27.895040000000002</v>
      </c>
      <c r="AQ596" s="22">
        <v>118.20299999999999</v>
      </c>
      <c r="AR596" s="22">
        <v>2.85</v>
      </c>
      <c r="BI596" s="27"/>
    </row>
    <row r="597" spans="2:61" s="22" customFormat="1" x14ac:dyDescent="0.2">
      <c r="B597" s="23">
        <f t="shared" si="44"/>
        <v>1985</v>
      </c>
      <c r="C597" s="23">
        <f t="shared" si="45"/>
        <v>3</v>
      </c>
      <c r="D597" s="24" t="s">
        <v>736</v>
      </c>
      <c r="E597" s="25" t="s">
        <v>873</v>
      </c>
      <c r="F597" s="22">
        <v>6606238</v>
      </c>
      <c r="G597" s="22">
        <v>661152</v>
      </c>
      <c r="H597" s="26" t="s">
        <v>738</v>
      </c>
      <c r="J597" s="22" t="str">
        <f t="shared" si="46"/>
        <v xml:space="preserve">Oxundaån </v>
      </c>
      <c r="K597" s="22" t="s">
        <v>739</v>
      </c>
      <c r="L597" s="22">
        <v>0.5</v>
      </c>
      <c r="M597" s="22">
        <v>0.5</v>
      </c>
      <c r="O597" s="22">
        <v>1.2</v>
      </c>
      <c r="P597" s="22">
        <v>6.05</v>
      </c>
      <c r="R597" s="22">
        <v>51.6</v>
      </c>
      <c r="T597" s="22">
        <v>2.0939999999999999</v>
      </c>
      <c r="U597" s="22">
        <v>27</v>
      </c>
      <c r="V597" s="22">
        <f t="shared" si="43"/>
        <v>4.5703001697807076E-2</v>
      </c>
      <c r="W597" s="22">
        <v>0.05</v>
      </c>
      <c r="X597" s="22">
        <v>66</v>
      </c>
      <c r="AB597" s="22">
        <v>1220</v>
      </c>
      <c r="AC597" s="22">
        <v>7.27</v>
      </c>
      <c r="AE597" s="22">
        <v>2.9</v>
      </c>
      <c r="AI597" s="22">
        <v>93</v>
      </c>
      <c r="AK597" s="22">
        <v>61.48</v>
      </c>
      <c r="AM597" s="22">
        <v>5.3176000000000005</v>
      </c>
      <c r="AN597" s="22">
        <v>11.978999999999999</v>
      </c>
      <c r="AO597" s="22">
        <v>28.360000000000003</v>
      </c>
      <c r="AP597" s="22">
        <v>20.09544</v>
      </c>
      <c r="AQ597" s="22">
        <v>92.736499999999992</v>
      </c>
      <c r="AR597" s="22">
        <v>5.3</v>
      </c>
      <c r="BI597" s="27"/>
    </row>
    <row r="598" spans="2:61" s="22" customFormat="1" x14ac:dyDescent="0.2">
      <c r="B598" s="23">
        <f t="shared" si="44"/>
        <v>1986</v>
      </c>
      <c r="C598" s="23">
        <f t="shared" si="45"/>
        <v>3</v>
      </c>
      <c r="D598" s="24" t="s">
        <v>736</v>
      </c>
      <c r="E598" s="25" t="s">
        <v>874</v>
      </c>
      <c r="F598" s="22">
        <v>6606238</v>
      </c>
      <c r="G598" s="22">
        <v>661152</v>
      </c>
      <c r="H598" s="26" t="s">
        <v>738</v>
      </c>
      <c r="J598" s="22" t="str">
        <f t="shared" si="46"/>
        <v xml:space="preserve">Oxundaån </v>
      </c>
      <c r="K598" s="22" t="s">
        <v>739</v>
      </c>
      <c r="L598" s="22">
        <v>0.5</v>
      </c>
      <c r="M598" s="22">
        <v>0.5</v>
      </c>
      <c r="O598" s="22">
        <v>1.4</v>
      </c>
      <c r="P598" s="22">
        <v>5.39</v>
      </c>
      <c r="R598" s="22">
        <v>54</v>
      </c>
      <c r="T598" s="22">
        <v>2.323</v>
      </c>
      <c r="U598" s="22">
        <v>27</v>
      </c>
      <c r="V598" s="22">
        <f t="shared" si="43"/>
        <v>3.9563274363405933E-2</v>
      </c>
      <c r="W598" s="22">
        <v>4.2000000000000003E-2</v>
      </c>
      <c r="X598" s="22">
        <v>69</v>
      </c>
      <c r="AB598" s="22">
        <v>1200</v>
      </c>
      <c r="AC598" s="22">
        <v>7.2</v>
      </c>
      <c r="AE598" s="22">
        <v>3.9</v>
      </c>
      <c r="AI598" s="22">
        <v>90</v>
      </c>
      <c r="AK598" s="22">
        <v>62.800000000000004</v>
      </c>
      <c r="AM598" s="22">
        <v>5.4740000000000011</v>
      </c>
      <c r="AN598" s="22">
        <v>11.9185</v>
      </c>
      <c r="AO598" s="22">
        <v>33.819299999999998</v>
      </c>
      <c r="AP598" s="22">
        <v>23.490560000000002</v>
      </c>
      <c r="AQ598" s="22">
        <v>83.126499999999993</v>
      </c>
      <c r="AR598" s="22">
        <v>3.75</v>
      </c>
      <c r="BI598" s="27"/>
    </row>
    <row r="599" spans="2:61" s="22" customFormat="1" x14ac:dyDescent="0.2">
      <c r="B599" s="23">
        <f t="shared" si="44"/>
        <v>1987</v>
      </c>
      <c r="C599" s="23">
        <f t="shared" si="45"/>
        <v>3</v>
      </c>
      <c r="D599" s="24" t="s">
        <v>736</v>
      </c>
      <c r="E599" s="25" t="s">
        <v>875</v>
      </c>
      <c r="F599" s="22">
        <v>6606238</v>
      </c>
      <c r="G599" s="22">
        <v>661152</v>
      </c>
      <c r="H599" s="26" t="s">
        <v>738</v>
      </c>
      <c r="J599" s="22" t="str">
        <f t="shared" si="46"/>
        <v xml:space="preserve">Oxundaån </v>
      </c>
      <c r="K599" s="22" t="s">
        <v>739</v>
      </c>
      <c r="L599" s="22">
        <v>0.5</v>
      </c>
      <c r="M599" s="22">
        <v>0.5</v>
      </c>
      <c r="O599" s="22">
        <v>1.2</v>
      </c>
      <c r="P599" s="22">
        <v>6.71</v>
      </c>
      <c r="R599" s="22">
        <v>53.7</v>
      </c>
      <c r="T599" s="22">
        <v>2.48</v>
      </c>
      <c r="U599" s="22">
        <v>11</v>
      </c>
      <c r="V599" s="22">
        <f t="shared" si="43"/>
        <v>2.3975175558906645E-2</v>
      </c>
      <c r="W599" s="22">
        <v>4.4999999999999998E-2</v>
      </c>
      <c r="X599" s="22">
        <v>47</v>
      </c>
      <c r="AB599" s="22">
        <v>940</v>
      </c>
      <c r="AC599" s="22">
        <v>7.38</v>
      </c>
      <c r="AE599" s="22">
        <v>7.1</v>
      </c>
      <c r="AI599" s="22">
        <v>82</v>
      </c>
      <c r="AK599" s="22">
        <v>64.2</v>
      </c>
      <c r="AM599" s="22">
        <v>5.7867999999999995</v>
      </c>
      <c r="AN599" s="22">
        <v>12.1</v>
      </c>
      <c r="AO599" s="22">
        <v>35.450000000000003</v>
      </c>
      <c r="AP599" s="22">
        <v>24.132880000000004</v>
      </c>
      <c r="AQ599" s="22">
        <v>84.567999999999998</v>
      </c>
      <c r="AR599" s="22">
        <v>3.95</v>
      </c>
      <c r="BI599" s="27"/>
    </row>
    <row r="600" spans="2:61" s="22" customFormat="1" x14ac:dyDescent="0.2">
      <c r="B600" s="23">
        <f t="shared" si="44"/>
        <v>1988</v>
      </c>
      <c r="C600" s="23">
        <f t="shared" si="45"/>
        <v>3</v>
      </c>
      <c r="D600" s="24" t="s">
        <v>736</v>
      </c>
      <c r="E600" s="25" t="s">
        <v>876</v>
      </c>
      <c r="F600" s="22">
        <v>6606238</v>
      </c>
      <c r="G600" s="22">
        <v>661152</v>
      </c>
      <c r="H600" s="26" t="s">
        <v>738</v>
      </c>
      <c r="J600" s="22" t="str">
        <f t="shared" si="46"/>
        <v xml:space="preserve">Oxundaån </v>
      </c>
      <c r="K600" s="22" t="s">
        <v>739</v>
      </c>
      <c r="L600" s="22">
        <v>0.5</v>
      </c>
      <c r="M600" s="22">
        <v>0.5</v>
      </c>
      <c r="O600" s="22">
        <v>1.2</v>
      </c>
      <c r="P600" s="22">
        <v>8.02</v>
      </c>
      <c r="R600" s="22">
        <v>43</v>
      </c>
      <c r="T600" s="22">
        <v>1.994</v>
      </c>
      <c r="U600" s="22">
        <v>51</v>
      </c>
      <c r="V600" s="22">
        <f t="shared" si="43"/>
        <v>6.2568214228142668E-2</v>
      </c>
      <c r="W600" s="22">
        <v>8.6999999999999994E-2</v>
      </c>
      <c r="X600" s="22">
        <v>28</v>
      </c>
      <c r="AB600" s="22">
        <v>1660</v>
      </c>
      <c r="AC600" s="22">
        <v>7.13</v>
      </c>
      <c r="AE600" s="22">
        <v>8.02</v>
      </c>
      <c r="AI600" s="22">
        <v>58</v>
      </c>
      <c r="AJ600" s="22">
        <v>2000</v>
      </c>
      <c r="AK600" s="22">
        <v>52.800000000000004</v>
      </c>
      <c r="AM600" s="22">
        <v>4.1055000000000001</v>
      </c>
      <c r="AN600" s="22">
        <v>9.1959999999999997</v>
      </c>
      <c r="AO600" s="22">
        <v>24.992250000000002</v>
      </c>
      <c r="AP600" s="22">
        <v>18.466700000000003</v>
      </c>
      <c r="AQ600" s="22">
        <v>63.426000000000002</v>
      </c>
      <c r="AR600" s="22">
        <v>5.45</v>
      </c>
      <c r="BI600" s="27"/>
    </row>
    <row r="601" spans="2:61" s="22" customFormat="1" x14ac:dyDescent="0.2">
      <c r="B601" s="23">
        <f t="shared" si="44"/>
        <v>1989</v>
      </c>
      <c r="C601" s="23">
        <f t="shared" si="45"/>
        <v>3</v>
      </c>
      <c r="D601" s="24" t="s">
        <v>736</v>
      </c>
      <c r="E601" s="25" t="s">
        <v>877</v>
      </c>
      <c r="F601" s="22">
        <v>6606238</v>
      </c>
      <c r="G601" s="22">
        <v>661152</v>
      </c>
      <c r="H601" s="26" t="s">
        <v>738</v>
      </c>
      <c r="J601" s="22" t="str">
        <f t="shared" si="46"/>
        <v xml:space="preserve">Oxundaån </v>
      </c>
      <c r="K601" s="22" t="s">
        <v>739</v>
      </c>
      <c r="L601" s="22">
        <v>0.5</v>
      </c>
      <c r="M601" s="22">
        <v>0.5</v>
      </c>
      <c r="O601" s="22">
        <v>3</v>
      </c>
      <c r="P601" s="22">
        <v>12.74</v>
      </c>
      <c r="R601" s="22">
        <v>44.7</v>
      </c>
      <c r="T601" s="22">
        <v>2.2400000000000002</v>
      </c>
      <c r="U601" s="22">
        <v>10</v>
      </c>
      <c r="V601" s="22">
        <f t="shared" si="43"/>
        <v>0.10461852196734357</v>
      </c>
      <c r="W601" s="22">
        <v>5.2999999999999999E-2</v>
      </c>
      <c r="X601" s="22">
        <v>8</v>
      </c>
      <c r="AB601" s="22">
        <v>585</v>
      </c>
      <c r="AC601" s="22">
        <v>8</v>
      </c>
      <c r="AE601" s="22">
        <v>6.2</v>
      </c>
      <c r="AI601" s="22">
        <v>67</v>
      </c>
      <c r="AJ601" s="22">
        <v>1250</v>
      </c>
      <c r="AK601" s="22">
        <v>53.2</v>
      </c>
      <c r="AM601" s="22">
        <v>4.4574000000000007</v>
      </c>
      <c r="AN601" s="22">
        <v>9.1959999999999997</v>
      </c>
      <c r="AO601" s="22">
        <v>31.196000000000002</v>
      </c>
      <c r="AP601" s="22">
        <v>21.104800000000001</v>
      </c>
      <c r="AQ601" s="22">
        <v>57.66</v>
      </c>
      <c r="AR601" s="22">
        <v>2.8</v>
      </c>
      <c r="BI601" s="27"/>
    </row>
    <row r="602" spans="2:61" s="22" customFormat="1" x14ac:dyDescent="0.2">
      <c r="B602" s="23">
        <f t="shared" si="44"/>
        <v>1990</v>
      </c>
      <c r="C602" s="23">
        <f t="shared" si="45"/>
        <v>3</v>
      </c>
      <c r="D602" s="24" t="s">
        <v>736</v>
      </c>
      <c r="E602" s="25" t="s">
        <v>878</v>
      </c>
      <c r="F602" s="22">
        <v>6606238</v>
      </c>
      <c r="G602" s="22">
        <v>661152</v>
      </c>
      <c r="H602" s="26" t="s">
        <v>738</v>
      </c>
      <c r="J602" s="22" t="str">
        <f t="shared" si="46"/>
        <v xml:space="preserve">Oxundaån </v>
      </c>
      <c r="K602" s="22" t="s">
        <v>739</v>
      </c>
      <c r="L602" s="22">
        <v>0.5</v>
      </c>
      <c r="M602" s="22">
        <v>0.5</v>
      </c>
      <c r="O602" s="22">
        <v>2.1</v>
      </c>
      <c r="P602" s="22">
        <v>11.98</v>
      </c>
      <c r="R602" s="22">
        <v>48.4</v>
      </c>
      <c r="T602" s="22">
        <v>1.7490000000000001</v>
      </c>
      <c r="U602" s="22">
        <v>27</v>
      </c>
      <c r="V602" s="22">
        <f t="shared" si="43"/>
        <v>0.13835188152212152</v>
      </c>
      <c r="W602" s="22">
        <v>4.7E-2</v>
      </c>
      <c r="X602" s="22">
        <v>12</v>
      </c>
      <c r="AB602" s="22">
        <v>1331</v>
      </c>
      <c r="AC602" s="22">
        <v>7.72</v>
      </c>
      <c r="AE602" s="22">
        <v>9.1999999999999993</v>
      </c>
      <c r="AI602" s="22">
        <v>62</v>
      </c>
      <c r="AJ602" s="22">
        <v>1964</v>
      </c>
      <c r="AK602" s="22">
        <v>60.96</v>
      </c>
      <c r="AM602" s="22">
        <v>5.4740000000000011</v>
      </c>
      <c r="AN602" s="22">
        <v>11.507099999999999</v>
      </c>
      <c r="AO602" s="22">
        <v>31.266900000000003</v>
      </c>
      <c r="AP602" s="22">
        <v>20.668940000000003</v>
      </c>
      <c r="AQ602" s="22">
        <v>94.177999999999997</v>
      </c>
      <c r="AR602" s="22">
        <v>3.5</v>
      </c>
      <c r="BI602" s="27"/>
    </row>
    <row r="603" spans="2:61" s="22" customFormat="1" x14ac:dyDescent="0.2">
      <c r="B603" s="23">
        <f t="shared" si="44"/>
        <v>1991</v>
      </c>
      <c r="C603" s="23">
        <f t="shared" si="45"/>
        <v>3</v>
      </c>
      <c r="D603" s="24" t="s">
        <v>736</v>
      </c>
      <c r="E603" s="25" t="s">
        <v>879</v>
      </c>
      <c r="F603" s="22">
        <v>6606238</v>
      </c>
      <c r="G603" s="22">
        <v>661152</v>
      </c>
      <c r="H603" s="26" t="s">
        <v>738</v>
      </c>
      <c r="J603" s="22" t="str">
        <f t="shared" si="46"/>
        <v xml:space="preserve">Oxundaån </v>
      </c>
      <c r="K603" s="22" t="s">
        <v>739</v>
      </c>
      <c r="L603" s="22">
        <v>0.5</v>
      </c>
      <c r="M603" s="22">
        <v>0.5</v>
      </c>
      <c r="O603" s="22">
        <v>2.2000000000000002</v>
      </c>
      <c r="P603" s="22">
        <v>8.4600000000000009</v>
      </c>
      <c r="R603" s="22">
        <v>48.4</v>
      </c>
      <c r="T603" s="22">
        <v>1.9590000000000001</v>
      </c>
      <c r="U603" s="22">
        <v>65</v>
      </c>
      <c r="V603" s="22">
        <f t="shared" si="43"/>
        <v>8.665394890437568E-2</v>
      </c>
      <c r="W603" s="22">
        <v>0.121</v>
      </c>
      <c r="X603" s="22">
        <v>19</v>
      </c>
      <c r="AB603" s="22">
        <v>1255</v>
      </c>
      <c r="AC603" s="22">
        <v>7.13</v>
      </c>
      <c r="AE603" s="22">
        <v>16.3</v>
      </c>
      <c r="AI603" s="22">
        <v>57</v>
      </c>
      <c r="AJ603" s="22">
        <v>1831</v>
      </c>
      <c r="AK603" s="22">
        <v>57.539999999999992</v>
      </c>
      <c r="AM603" s="22">
        <v>5.5912999999999995</v>
      </c>
      <c r="AN603" s="22">
        <v>10.986800000000001</v>
      </c>
      <c r="AO603" s="22">
        <v>29.707100000000001</v>
      </c>
      <c r="AP603" s="22">
        <v>23.765840000000001</v>
      </c>
      <c r="AQ603" s="22">
        <v>94.658499999999989</v>
      </c>
      <c r="AR603" s="22">
        <v>5.0999999999999996</v>
      </c>
      <c r="BI603" s="27"/>
    </row>
    <row r="604" spans="2:61" s="22" customFormat="1" x14ac:dyDescent="0.2">
      <c r="B604" s="23">
        <f t="shared" si="44"/>
        <v>1992</v>
      </c>
      <c r="C604" s="23">
        <f t="shared" si="45"/>
        <v>3</v>
      </c>
      <c r="D604" s="24" t="s">
        <v>736</v>
      </c>
      <c r="E604" s="25" t="s">
        <v>880</v>
      </c>
      <c r="F604" s="22">
        <v>6606238</v>
      </c>
      <c r="G604" s="22">
        <v>661152</v>
      </c>
      <c r="H604" s="26" t="s">
        <v>738</v>
      </c>
      <c r="J604" s="22" t="str">
        <f t="shared" si="46"/>
        <v xml:space="preserve">Oxundaån </v>
      </c>
      <c r="K604" s="22" t="s">
        <v>739</v>
      </c>
      <c r="L604" s="22">
        <v>0.5</v>
      </c>
      <c r="M604" s="22">
        <v>0.5</v>
      </c>
      <c r="O604" s="22">
        <v>3.7</v>
      </c>
      <c r="P604" s="22">
        <v>13.33</v>
      </c>
      <c r="R604" s="22">
        <v>44.5</v>
      </c>
      <c r="T604" s="22">
        <v>2.0609999999999999</v>
      </c>
      <c r="U604" s="22">
        <v>14</v>
      </c>
      <c r="V604" s="22">
        <f t="shared" si="43"/>
        <v>5.5408594493612483E-2</v>
      </c>
      <c r="W604" s="22">
        <v>7.4999999999999997E-2</v>
      </c>
      <c r="X604" s="22">
        <v>11</v>
      </c>
      <c r="AB604" s="22">
        <v>657</v>
      </c>
      <c r="AC604" s="22">
        <v>7.55</v>
      </c>
      <c r="AE604" s="22">
        <v>9.3000000000000007</v>
      </c>
      <c r="AI604" s="22">
        <v>53</v>
      </c>
      <c r="AJ604" s="22">
        <v>1354</v>
      </c>
      <c r="AK604" s="22">
        <v>54.44</v>
      </c>
      <c r="AM604" s="22">
        <v>5.0048000000000004</v>
      </c>
      <c r="AN604" s="22">
        <v>10.103499999999999</v>
      </c>
      <c r="AO604" s="22">
        <v>27.721900000000002</v>
      </c>
      <c r="AP604" s="22">
        <v>21.127740000000003</v>
      </c>
      <c r="AQ604" s="22">
        <v>61.984499999999997</v>
      </c>
      <c r="AR604" s="22">
        <v>3.3</v>
      </c>
      <c r="BI604" s="27"/>
    </row>
    <row r="605" spans="2:61" s="22" customFormat="1" x14ac:dyDescent="0.2">
      <c r="B605" s="23">
        <f t="shared" si="44"/>
        <v>1993</v>
      </c>
      <c r="C605" s="23">
        <f t="shared" si="45"/>
        <v>3</v>
      </c>
      <c r="D605" s="24" t="s">
        <v>736</v>
      </c>
      <c r="E605" s="25" t="s">
        <v>881</v>
      </c>
      <c r="F605" s="22">
        <v>6606238</v>
      </c>
      <c r="G605" s="22">
        <v>661152</v>
      </c>
      <c r="H605" s="26" t="s">
        <v>738</v>
      </c>
      <c r="J605" s="22" t="str">
        <f t="shared" si="46"/>
        <v xml:space="preserve">Oxundaån </v>
      </c>
      <c r="K605" s="22" t="s">
        <v>739</v>
      </c>
      <c r="L605" s="22">
        <v>0.5</v>
      </c>
      <c r="M605" s="22">
        <v>0.5</v>
      </c>
      <c r="O605" s="22">
        <v>2.2999999999999998</v>
      </c>
      <c r="P605" s="22">
        <v>13.1</v>
      </c>
      <c r="R605" s="22">
        <v>51.4</v>
      </c>
      <c r="T605" s="22">
        <v>2.4289999999999998</v>
      </c>
      <c r="U605" s="22">
        <v>31</v>
      </c>
      <c r="V605" s="22">
        <f t="shared" si="43"/>
        <v>0.11987613431697119</v>
      </c>
      <c r="W605" s="22">
        <v>4.8000000000000001E-2</v>
      </c>
      <c r="X605" s="22">
        <v>10</v>
      </c>
      <c r="AB605" s="22">
        <v>575</v>
      </c>
      <c r="AC605" s="22">
        <v>7.59</v>
      </c>
      <c r="AE605" s="22">
        <v>4.7</v>
      </c>
      <c r="AI605" s="22">
        <v>39</v>
      </c>
      <c r="AJ605" s="22">
        <v>1326</v>
      </c>
      <c r="AK605" s="22">
        <v>64</v>
      </c>
      <c r="AM605" s="22">
        <v>5.8258999999999999</v>
      </c>
      <c r="AN605" s="22">
        <v>11.9427</v>
      </c>
      <c r="AO605" s="22">
        <v>31.479600000000001</v>
      </c>
      <c r="AP605" s="22">
        <v>24.981660000000002</v>
      </c>
      <c r="AQ605" s="22">
        <v>76.783900000000003</v>
      </c>
      <c r="AR605" s="22">
        <v>3.3</v>
      </c>
      <c r="BI605" s="27"/>
    </row>
    <row r="606" spans="2:61" s="22" customFormat="1" x14ac:dyDescent="0.2">
      <c r="B606" s="23">
        <f t="shared" si="44"/>
        <v>1994</v>
      </c>
      <c r="C606" s="23">
        <f t="shared" si="45"/>
        <v>3</v>
      </c>
      <c r="D606" s="24" t="s">
        <v>736</v>
      </c>
      <c r="E606" s="25" t="s">
        <v>882</v>
      </c>
      <c r="F606" s="22">
        <v>6606238</v>
      </c>
      <c r="G606" s="22">
        <v>661152</v>
      </c>
      <c r="H606" s="26" t="s">
        <v>738</v>
      </c>
      <c r="J606" s="22" t="str">
        <f t="shared" si="46"/>
        <v xml:space="preserve">Oxundaån </v>
      </c>
      <c r="K606" s="22" t="s">
        <v>739</v>
      </c>
      <c r="L606" s="22">
        <v>0.5</v>
      </c>
      <c r="M606" s="22">
        <v>0.5</v>
      </c>
      <c r="O606" s="22">
        <v>2</v>
      </c>
      <c r="P606" s="22">
        <v>8.08</v>
      </c>
      <c r="R606" s="22">
        <v>49.6</v>
      </c>
      <c r="T606" s="22">
        <v>2.3559999999999999</v>
      </c>
      <c r="U606" s="22">
        <v>79</v>
      </c>
      <c r="V606" s="22">
        <f t="shared" si="43"/>
        <v>0.13649725252318815</v>
      </c>
      <c r="W606" s="22">
        <v>7.4999999999999997E-2</v>
      </c>
      <c r="X606" s="22">
        <v>36</v>
      </c>
      <c r="AB606" s="22">
        <v>923</v>
      </c>
      <c r="AC606" s="22">
        <v>7.25</v>
      </c>
      <c r="AE606" s="22">
        <v>11.9</v>
      </c>
      <c r="AI606" s="22">
        <v>73</v>
      </c>
      <c r="AJ606" s="22">
        <v>1806</v>
      </c>
      <c r="AK606" s="22">
        <v>60.4</v>
      </c>
      <c r="AM606" s="22">
        <v>5.9040999999999997</v>
      </c>
      <c r="AN606" s="22">
        <v>10.9747</v>
      </c>
      <c r="AO606" s="22">
        <v>31.798650000000002</v>
      </c>
      <c r="AP606" s="22">
        <v>24.499920000000003</v>
      </c>
      <c r="AQ606" s="22">
        <v>64.43504999999999</v>
      </c>
      <c r="AR606" s="22">
        <v>3.8</v>
      </c>
      <c r="BI606" s="27"/>
    </row>
    <row r="607" spans="2:61" s="22" customFormat="1" x14ac:dyDescent="0.2">
      <c r="B607" s="23">
        <f t="shared" si="44"/>
        <v>1995</v>
      </c>
      <c r="C607" s="23">
        <f t="shared" si="45"/>
        <v>3</v>
      </c>
      <c r="D607" s="24" t="s">
        <v>736</v>
      </c>
      <c r="E607" s="25" t="s">
        <v>883</v>
      </c>
      <c r="F607" s="22">
        <v>6606238</v>
      </c>
      <c r="G607" s="22">
        <v>661152</v>
      </c>
      <c r="H607" s="26" t="s">
        <v>738</v>
      </c>
      <c r="J607" s="22" t="str">
        <f t="shared" si="46"/>
        <v xml:space="preserve">Oxundaån </v>
      </c>
      <c r="K607" s="22" t="s">
        <v>739</v>
      </c>
      <c r="L607" s="22">
        <v>0.5</v>
      </c>
      <c r="M607" s="22">
        <v>0.5</v>
      </c>
      <c r="O607" s="22">
        <v>2.9</v>
      </c>
      <c r="P607" s="22">
        <v>10.56</v>
      </c>
      <c r="R607" s="22">
        <v>38.799999999999997</v>
      </c>
      <c r="T607" s="22">
        <v>1.738</v>
      </c>
      <c r="U607" s="22">
        <v>18</v>
      </c>
      <c r="V607" s="22">
        <f t="shared" si="43"/>
        <v>3.273985781582428E-2</v>
      </c>
      <c r="W607" s="22">
        <v>7.4999999999999997E-2</v>
      </c>
      <c r="X607" s="22">
        <v>36</v>
      </c>
      <c r="AB607" s="22">
        <v>1188</v>
      </c>
      <c r="AC607" s="22">
        <v>7.24</v>
      </c>
      <c r="AE607" s="22">
        <v>11.7</v>
      </c>
      <c r="AI607" s="22">
        <v>76</v>
      </c>
      <c r="AJ607" s="22">
        <v>2063</v>
      </c>
      <c r="AK607" s="22">
        <v>45.519999999999996</v>
      </c>
      <c r="AM607" s="22">
        <v>4.6138000000000003</v>
      </c>
      <c r="AN607" s="22">
        <v>8.4457999999999984</v>
      </c>
      <c r="AO607" s="22">
        <v>22.758900000000004</v>
      </c>
      <c r="AP607" s="22">
        <v>18.397880000000001</v>
      </c>
      <c r="AQ607" s="22">
        <v>52.278399999999998</v>
      </c>
      <c r="AR607" s="22">
        <v>4.9800000000000004</v>
      </c>
      <c r="BI607" s="27"/>
    </row>
    <row r="608" spans="2:61" s="22" customFormat="1" x14ac:dyDescent="0.2">
      <c r="B608" s="23">
        <f t="shared" si="44"/>
        <v>1998</v>
      </c>
      <c r="C608" s="23">
        <f t="shared" si="45"/>
        <v>3</v>
      </c>
      <c r="D608" s="24" t="s">
        <v>736</v>
      </c>
      <c r="E608" s="25" t="s">
        <v>884</v>
      </c>
      <c r="F608" s="22">
        <v>6606238</v>
      </c>
      <c r="G608" s="22">
        <v>661152</v>
      </c>
      <c r="H608" s="26" t="s">
        <v>738</v>
      </c>
      <c r="J608" s="22" t="str">
        <f t="shared" si="46"/>
        <v xml:space="preserve">Oxundaån </v>
      </c>
      <c r="K608" s="22" t="s">
        <v>739</v>
      </c>
      <c r="L608" s="22">
        <v>0.5</v>
      </c>
      <c r="M608" s="22">
        <v>0.5</v>
      </c>
      <c r="O608" s="22">
        <v>2</v>
      </c>
      <c r="R608" s="22">
        <v>51.1</v>
      </c>
      <c r="T608" s="22">
        <v>2.0339999999999998</v>
      </c>
      <c r="U608" s="22">
        <v>17</v>
      </c>
      <c r="V608" s="22">
        <f t="shared" si="43"/>
        <v>8.0655018098746201E-2</v>
      </c>
      <c r="W608" s="22">
        <v>5.8999999999999997E-2</v>
      </c>
      <c r="X608" s="22">
        <v>16</v>
      </c>
      <c r="AB608" s="22">
        <v>1451</v>
      </c>
      <c r="AC608" s="22">
        <v>7.69</v>
      </c>
      <c r="AE608" s="22">
        <v>7.5</v>
      </c>
      <c r="AG608" s="22">
        <v>10.7</v>
      </c>
      <c r="AI608" s="22">
        <v>45</v>
      </c>
      <c r="AJ608" s="22">
        <v>1996</v>
      </c>
      <c r="AK608" s="22">
        <v>59.28</v>
      </c>
      <c r="AM608" s="22">
        <v>5.7867999999999995</v>
      </c>
      <c r="AN608" s="22">
        <v>11.8217</v>
      </c>
      <c r="AO608" s="22">
        <v>40.306650000000005</v>
      </c>
      <c r="AP608" s="22">
        <v>25.784560000000003</v>
      </c>
      <c r="AQ608" s="22">
        <v>78.561749999999989</v>
      </c>
      <c r="AR608" s="22">
        <v>4.1900000000000004</v>
      </c>
      <c r="BI608" s="27"/>
    </row>
    <row r="609" spans="2:61" s="22" customFormat="1" x14ac:dyDescent="0.2">
      <c r="B609" s="23">
        <f t="shared" si="44"/>
        <v>1999</v>
      </c>
      <c r="C609" s="23">
        <f t="shared" si="45"/>
        <v>3</v>
      </c>
      <c r="D609" s="24" t="s">
        <v>736</v>
      </c>
      <c r="E609" s="25" t="s">
        <v>885</v>
      </c>
      <c r="F609" s="22">
        <v>6606238</v>
      </c>
      <c r="G609" s="22">
        <v>661152</v>
      </c>
      <c r="H609" s="26" t="s">
        <v>738</v>
      </c>
      <c r="J609" s="22" t="str">
        <f t="shared" si="46"/>
        <v xml:space="preserve">Oxundaån </v>
      </c>
      <c r="K609" s="22" t="s">
        <v>739</v>
      </c>
      <c r="L609" s="22">
        <v>0.2</v>
      </c>
      <c r="M609" s="22">
        <v>0.2</v>
      </c>
      <c r="O609" s="22">
        <v>1.8</v>
      </c>
      <c r="R609" s="22">
        <v>46.6</v>
      </c>
      <c r="T609" s="22">
        <v>2.0590000000000002</v>
      </c>
      <c r="U609" s="22">
        <v>66</v>
      </c>
      <c r="V609" s="22">
        <f t="shared" si="43"/>
        <v>0.13173678491536525</v>
      </c>
      <c r="W609" s="22">
        <v>8.1000000000000003E-2</v>
      </c>
      <c r="X609" s="22">
        <v>19</v>
      </c>
      <c r="AB609" s="22">
        <v>1321</v>
      </c>
      <c r="AC609" s="22">
        <v>7.32</v>
      </c>
      <c r="AE609" s="22">
        <v>11.8</v>
      </c>
      <c r="AG609" s="22">
        <v>9.9</v>
      </c>
      <c r="AI609" s="22">
        <v>52</v>
      </c>
      <c r="AJ609" s="22">
        <v>2141</v>
      </c>
      <c r="AK609" s="22">
        <v>54.68</v>
      </c>
      <c r="AM609" s="22">
        <v>4.8483999999999998</v>
      </c>
      <c r="AN609" s="22">
        <v>10.151899999999999</v>
      </c>
      <c r="AO609" s="22">
        <v>34.1738</v>
      </c>
      <c r="AP609" s="22">
        <v>23.192339999999998</v>
      </c>
      <c r="AQ609" s="22">
        <v>65.492149999999995</v>
      </c>
      <c r="AR609" s="22">
        <v>6.2</v>
      </c>
      <c r="BI609" s="27"/>
    </row>
    <row r="610" spans="2:61" s="22" customFormat="1" x14ac:dyDescent="0.2">
      <c r="B610" s="23">
        <f t="shared" si="44"/>
        <v>2000</v>
      </c>
      <c r="C610" s="23">
        <f t="shared" si="45"/>
        <v>3</v>
      </c>
      <c r="D610" s="24" t="s">
        <v>736</v>
      </c>
      <c r="E610" s="25" t="s">
        <v>886</v>
      </c>
      <c r="F610" s="22">
        <v>6606238</v>
      </c>
      <c r="G610" s="22">
        <v>661152</v>
      </c>
      <c r="H610" s="26" t="s">
        <v>738</v>
      </c>
      <c r="J610" s="22" t="str">
        <f t="shared" si="46"/>
        <v xml:space="preserve">Oxundaån </v>
      </c>
      <c r="K610" s="22" t="s">
        <v>739</v>
      </c>
      <c r="L610" s="22">
        <v>0.5</v>
      </c>
      <c r="M610" s="22">
        <v>0.5</v>
      </c>
      <c r="O610" s="22">
        <v>6.5</v>
      </c>
      <c r="R610" s="22">
        <v>48</v>
      </c>
      <c r="T610" s="22">
        <v>1.944</v>
      </c>
      <c r="U610" s="22">
        <v>26</v>
      </c>
      <c r="V610" s="22">
        <f t="shared" si="43"/>
        <v>0.15147362102934106</v>
      </c>
      <c r="W610" s="22">
        <v>5.1999999999999998E-2</v>
      </c>
      <c r="X610" s="22">
        <v>3</v>
      </c>
      <c r="AB610" s="22">
        <v>567</v>
      </c>
      <c r="AC610" s="22">
        <v>7.62</v>
      </c>
      <c r="AE610" s="22">
        <v>7.5</v>
      </c>
      <c r="AG610" s="22">
        <v>7.4</v>
      </c>
      <c r="AI610" s="22">
        <v>34</v>
      </c>
      <c r="AJ610" s="22">
        <v>1280</v>
      </c>
      <c r="AK610" s="22">
        <v>55.679999999999993</v>
      </c>
      <c r="AM610" s="22">
        <v>5.5522</v>
      </c>
      <c r="AN610" s="22">
        <v>10.708499999999999</v>
      </c>
      <c r="AO610" s="22">
        <v>36.229900000000001</v>
      </c>
      <c r="AP610" s="22">
        <v>26.243359999999999</v>
      </c>
      <c r="AQ610" s="22">
        <v>77.072199999999995</v>
      </c>
      <c r="AR610" s="22">
        <v>4.01</v>
      </c>
      <c r="BI610" s="27"/>
    </row>
    <row r="611" spans="2:61" s="22" customFormat="1" x14ac:dyDescent="0.2">
      <c r="B611" s="23">
        <f t="shared" si="44"/>
        <v>2001</v>
      </c>
      <c r="C611" s="23">
        <f t="shared" si="45"/>
        <v>3</v>
      </c>
      <c r="D611" s="24" t="s">
        <v>736</v>
      </c>
      <c r="E611" s="25" t="s">
        <v>887</v>
      </c>
      <c r="F611" s="22">
        <v>6606238</v>
      </c>
      <c r="G611" s="22">
        <v>661152</v>
      </c>
      <c r="H611" s="26" t="s">
        <v>738</v>
      </c>
      <c r="J611" s="22" t="str">
        <f t="shared" si="46"/>
        <v xml:space="preserve">Oxundaån </v>
      </c>
      <c r="K611" s="22" t="s">
        <v>739</v>
      </c>
      <c r="L611" s="22">
        <v>0.5</v>
      </c>
      <c r="M611" s="22">
        <v>0.5</v>
      </c>
      <c r="O611" s="22">
        <v>3.2</v>
      </c>
      <c r="R611" s="22">
        <v>45.1</v>
      </c>
      <c r="T611" s="22">
        <v>1.8380000000000001</v>
      </c>
      <c r="U611" s="22">
        <v>42</v>
      </c>
      <c r="V611" s="22">
        <f t="shared" si="43"/>
        <v>0.12684290536959239</v>
      </c>
      <c r="W611" s="22">
        <v>6.8000000000000005E-2</v>
      </c>
      <c r="X611" s="22">
        <v>13</v>
      </c>
      <c r="AB611" s="22">
        <v>1017</v>
      </c>
      <c r="AC611" s="22">
        <v>7.45</v>
      </c>
      <c r="AE611" s="22">
        <v>12.7</v>
      </c>
      <c r="AG611" s="22">
        <v>9.3000000000000007</v>
      </c>
      <c r="AI611" s="22">
        <v>66</v>
      </c>
      <c r="AJ611" s="22">
        <v>2001</v>
      </c>
      <c r="AK611" s="22">
        <v>51.06</v>
      </c>
      <c r="AM611" s="22">
        <v>5.1221000000000005</v>
      </c>
      <c r="AN611" s="22">
        <v>9.8010000000000002</v>
      </c>
      <c r="AO611" s="22">
        <v>31.231450000000002</v>
      </c>
      <c r="AP611" s="22">
        <v>23.123520000000003</v>
      </c>
      <c r="AQ611" s="22">
        <v>71.64255</v>
      </c>
      <c r="AR611" s="22">
        <v>7.18</v>
      </c>
      <c r="BI611" s="27"/>
    </row>
    <row r="612" spans="2:61" s="22" customFormat="1" x14ac:dyDescent="0.2">
      <c r="B612" s="23">
        <f t="shared" si="44"/>
        <v>2002</v>
      </c>
      <c r="C612" s="23">
        <f t="shared" si="45"/>
        <v>3</v>
      </c>
      <c r="D612" s="24" t="s">
        <v>736</v>
      </c>
      <c r="E612" s="25" t="s">
        <v>888</v>
      </c>
      <c r="F612" s="22">
        <v>6606238</v>
      </c>
      <c r="G612" s="22">
        <v>661152</v>
      </c>
      <c r="H612" s="26" t="s">
        <v>738</v>
      </c>
      <c r="J612" s="22" t="str">
        <f t="shared" si="46"/>
        <v xml:space="preserve">Oxundaån </v>
      </c>
      <c r="K612" s="22" t="s">
        <v>739</v>
      </c>
      <c r="L612" s="22">
        <v>0.5</v>
      </c>
      <c r="M612" s="22">
        <v>0.5</v>
      </c>
      <c r="O612" s="22">
        <v>4.0999999999999996</v>
      </c>
      <c r="R612" s="22">
        <v>36.1</v>
      </c>
      <c r="T612" s="22">
        <v>1.7749999999999999</v>
      </c>
      <c r="U612" s="22">
        <v>22</v>
      </c>
      <c r="V612" s="22">
        <f t="shared" si="43"/>
        <v>4.4151750011272993E-2</v>
      </c>
      <c r="W612" s="22">
        <v>0.11700000000000001</v>
      </c>
      <c r="X612" s="22">
        <v>33</v>
      </c>
      <c r="AB612" s="22">
        <v>1181</v>
      </c>
      <c r="AC612" s="22">
        <v>7.24</v>
      </c>
      <c r="AE612" s="22">
        <v>24.1</v>
      </c>
      <c r="AG612" s="22">
        <v>10</v>
      </c>
      <c r="AI612" s="22">
        <v>64</v>
      </c>
      <c r="AJ612" s="22">
        <v>1315</v>
      </c>
      <c r="AK612" s="22">
        <v>43.32</v>
      </c>
      <c r="AM612" s="22">
        <v>4.6920000000000002</v>
      </c>
      <c r="AN612" s="22">
        <v>7.5261999999999993</v>
      </c>
      <c r="AO612" s="22">
        <v>29.281700000000001</v>
      </c>
      <c r="AP612" s="22">
        <v>19.269600000000001</v>
      </c>
      <c r="AQ612" s="22">
        <v>44.205999999999996</v>
      </c>
      <c r="AR612" s="22">
        <v>7.04</v>
      </c>
      <c r="BI612" s="27"/>
    </row>
    <row r="613" spans="2:61" s="22" customFormat="1" x14ac:dyDescent="0.2">
      <c r="B613" s="23">
        <f t="shared" si="44"/>
        <v>2004</v>
      </c>
      <c r="C613" s="23">
        <f t="shared" si="45"/>
        <v>3</v>
      </c>
      <c r="D613" s="24" t="s">
        <v>736</v>
      </c>
      <c r="E613" s="25" t="s">
        <v>889</v>
      </c>
      <c r="F613" s="22">
        <v>6606238</v>
      </c>
      <c r="G613" s="22">
        <v>661152</v>
      </c>
      <c r="H613" s="26" t="s">
        <v>738</v>
      </c>
      <c r="J613" s="22" t="str">
        <f t="shared" si="46"/>
        <v xml:space="preserve">Oxundaån </v>
      </c>
      <c r="K613" s="22" t="s">
        <v>739</v>
      </c>
      <c r="L613" s="22">
        <v>0.5</v>
      </c>
      <c r="M613" s="22">
        <v>0.5</v>
      </c>
      <c r="O613" s="22">
        <v>2.2000000000000002</v>
      </c>
      <c r="R613" s="22">
        <v>47</v>
      </c>
      <c r="T613" s="22">
        <v>1.9550000000000001</v>
      </c>
      <c r="U613" s="22">
        <v>74</v>
      </c>
      <c r="V613" s="22">
        <f t="shared" si="43"/>
        <v>0.12703981854705562</v>
      </c>
      <c r="W613" s="22">
        <v>7.0000000000000007E-2</v>
      </c>
      <c r="X613" s="22">
        <v>39</v>
      </c>
      <c r="AB613" s="22">
        <v>1847</v>
      </c>
      <c r="AC613" s="22">
        <v>7.24</v>
      </c>
      <c r="AE613" s="22">
        <v>9.6</v>
      </c>
      <c r="AG613" s="22">
        <v>9.1</v>
      </c>
      <c r="AI613" s="22">
        <v>68</v>
      </c>
      <c r="AJ613" s="22">
        <v>2050</v>
      </c>
      <c r="AK613" s="22">
        <v>49.12</v>
      </c>
      <c r="AL613" s="22">
        <v>1.1299999999999999</v>
      </c>
      <c r="AM613" s="22">
        <v>6.1778000000000004</v>
      </c>
      <c r="AN613" s="22">
        <v>10.0793</v>
      </c>
      <c r="AO613" s="22">
        <v>34.421950000000002</v>
      </c>
      <c r="AP613" s="22">
        <v>28.858520000000002</v>
      </c>
      <c r="AQ613" s="22">
        <v>68.567350000000005</v>
      </c>
      <c r="AR613" s="22">
        <v>1.7</v>
      </c>
      <c r="AV613" s="28">
        <v>6.3E-2</v>
      </c>
      <c r="AX613" s="28">
        <v>2.29</v>
      </c>
      <c r="AY613" s="28">
        <v>4.3</v>
      </c>
      <c r="BC613" s="28">
        <v>9.74</v>
      </c>
      <c r="BE613" s="28">
        <v>1.61</v>
      </c>
      <c r="BH613" s="28">
        <v>19</v>
      </c>
      <c r="BI613" s="27"/>
    </row>
    <row r="614" spans="2:61" s="22" customFormat="1" x14ac:dyDescent="0.2">
      <c r="B614" s="23">
        <f t="shared" si="44"/>
        <v>2005</v>
      </c>
      <c r="C614" s="23">
        <f t="shared" si="45"/>
        <v>3</v>
      </c>
      <c r="D614" s="24" t="s">
        <v>736</v>
      </c>
      <c r="E614" s="25" t="s">
        <v>890</v>
      </c>
      <c r="F614" s="22">
        <v>6606238</v>
      </c>
      <c r="G614" s="22">
        <v>661152</v>
      </c>
      <c r="H614" s="26" t="s">
        <v>738</v>
      </c>
      <c r="J614" s="22" t="str">
        <f t="shared" si="46"/>
        <v xml:space="preserve">Oxundaån </v>
      </c>
      <c r="K614" s="22" t="s">
        <v>739</v>
      </c>
      <c r="L614" s="22">
        <v>0.5</v>
      </c>
      <c r="M614" s="22">
        <v>0.5</v>
      </c>
      <c r="O614" s="22">
        <v>0</v>
      </c>
      <c r="R614" s="22">
        <v>53.5</v>
      </c>
      <c r="T614" s="22">
        <v>2.4359999999999999</v>
      </c>
      <c r="U614" s="22">
        <v>38</v>
      </c>
      <c r="V614" s="22">
        <f t="shared" si="43"/>
        <v>8.7979036883180109E-2</v>
      </c>
      <c r="W614" s="22">
        <v>5.1999999999999998E-2</v>
      </c>
      <c r="X614" s="22">
        <v>29</v>
      </c>
      <c r="AB614" s="22">
        <v>781</v>
      </c>
      <c r="AC614" s="22">
        <v>7.45</v>
      </c>
      <c r="AE614" s="22">
        <v>2.4</v>
      </c>
      <c r="AG614" s="22">
        <v>8.4</v>
      </c>
      <c r="AI614" s="22">
        <v>47</v>
      </c>
      <c r="AJ614" s="22">
        <v>1243</v>
      </c>
      <c r="AK614" s="22">
        <v>60.06</v>
      </c>
      <c r="AL614" s="22">
        <v>0.125</v>
      </c>
      <c r="AM614" s="22">
        <v>6.4124000000000008</v>
      </c>
      <c r="AN614" s="22">
        <v>11.0473</v>
      </c>
      <c r="AO614" s="22">
        <v>42.788150000000009</v>
      </c>
      <c r="AP614" s="22">
        <v>32.024239999999999</v>
      </c>
      <c r="AQ614" s="22">
        <v>75.438500000000005</v>
      </c>
      <c r="AR614" s="22">
        <v>3.71</v>
      </c>
      <c r="AV614" s="28">
        <v>2.1999999999999999E-2</v>
      </c>
      <c r="AX614" s="28">
        <v>2.31</v>
      </c>
      <c r="AY614" s="28">
        <v>3.9</v>
      </c>
      <c r="BC614" s="28">
        <v>6.37</v>
      </c>
      <c r="BE614" s="28">
        <v>0.4</v>
      </c>
      <c r="BH614" s="28">
        <v>10</v>
      </c>
      <c r="BI614" s="27"/>
    </row>
    <row r="615" spans="2:61" s="22" customFormat="1" x14ac:dyDescent="0.2">
      <c r="B615" s="23">
        <f t="shared" si="44"/>
        <v>2005</v>
      </c>
      <c r="C615" s="23">
        <f t="shared" si="45"/>
        <v>3</v>
      </c>
      <c r="D615" s="24" t="s">
        <v>736</v>
      </c>
      <c r="E615" s="25" t="s">
        <v>891</v>
      </c>
      <c r="F615" s="22">
        <v>6606238</v>
      </c>
      <c r="G615" s="22">
        <v>661152</v>
      </c>
      <c r="H615" s="26" t="s">
        <v>738</v>
      </c>
      <c r="J615" s="22" t="str">
        <f t="shared" si="46"/>
        <v xml:space="preserve">Oxundaån </v>
      </c>
      <c r="K615" s="22" t="s">
        <v>739</v>
      </c>
      <c r="L615" s="22">
        <v>0.5</v>
      </c>
      <c r="M615" s="22">
        <v>0.5</v>
      </c>
      <c r="O615" s="22">
        <v>2</v>
      </c>
      <c r="R615" s="22">
        <v>54.9</v>
      </c>
      <c r="T615" s="22">
        <v>2.6030000000000002</v>
      </c>
      <c r="U615" s="22">
        <v>15</v>
      </c>
      <c r="V615" s="22">
        <f t="shared" si="43"/>
        <v>5.0451713122331217E-2</v>
      </c>
      <c r="W615" s="22">
        <v>4.2999999999999997E-2</v>
      </c>
      <c r="X615" s="22">
        <v>14</v>
      </c>
      <c r="AB615" s="22">
        <v>716</v>
      </c>
      <c r="AC615" s="22">
        <v>7.54</v>
      </c>
      <c r="AE615" s="22">
        <v>3.4</v>
      </c>
      <c r="AG615" s="22">
        <v>9.6</v>
      </c>
      <c r="AI615" s="22">
        <v>20</v>
      </c>
      <c r="AJ615" s="22">
        <v>943</v>
      </c>
      <c r="AK615" s="22">
        <v>63.3</v>
      </c>
      <c r="AL615" s="22">
        <v>7.1999999999999995E-2</v>
      </c>
      <c r="AM615" s="22">
        <v>6.4124000000000008</v>
      </c>
      <c r="AN615" s="22">
        <v>11.204600000000001</v>
      </c>
      <c r="AO615" s="22">
        <v>45.62415</v>
      </c>
      <c r="AP615" s="22">
        <v>33.53828</v>
      </c>
      <c r="AQ615" s="22">
        <v>72.459400000000002</v>
      </c>
      <c r="AR615" s="22">
        <v>1.9</v>
      </c>
      <c r="AV615" s="28">
        <v>1.6E-2</v>
      </c>
      <c r="AX615" s="28">
        <v>2.0499999999999998</v>
      </c>
      <c r="AY615" s="28">
        <v>4</v>
      </c>
      <c r="BC615" s="28">
        <v>6.05</v>
      </c>
      <c r="BE615" s="28">
        <v>0.52</v>
      </c>
      <c r="BH615" s="28">
        <v>8.8000000000000007</v>
      </c>
      <c r="BI615" s="27"/>
    </row>
    <row r="616" spans="2:61" s="22" customFormat="1" x14ac:dyDescent="0.2">
      <c r="B616" s="23">
        <f t="shared" si="44"/>
        <v>2006</v>
      </c>
      <c r="C616" s="23">
        <f t="shared" si="45"/>
        <v>3</v>
      </c>
      <c r="D616" s="24" t="s">
        <v>736</v>
      </c>
      <c r="E616" s="25" t="s">
        <v>892</v>
      </c>
      <c r="F616" s="22">
        <v>6606238</v>
      </c>
      <c r="G616" s="22">
        <v>661152</v>
      </c>
      <c r="H616" s="26" t="s">
        <v>738</v>
      </c>
      <c r="J616" s="22" t="str">
        <f t="shared" si="46"/>
        <v xml:space="preserve">Oxundaån </v>
      </c>
      <c r="K616" s="22" t="s">
        <v>739</v>
      </c>
      <c r="L616" s="22">
        <v>0.5</v>
      </c>
      <c r="M616" s="22">
        <v>0.5</v>
      </c>
      <c r="O616" s="22">
        <v>0.5</v>
      </c>
      <c r="R616" s="22">
        <v>54.5</v>
      </c>
      <c r="T616" s="22">
        <v>2.8889999999999998</v>
      </c>
      <c r="U616" s="22">
        <v>39</v>
      </c>
      <c r="V616" s="22">
        <f t="shared" si="43"/>
        <v>8.9934262558762246E-2</v>
      </c>
      <c r="W616" s="22">
        <v>5.0999999999999997E-2</v>
      </c>
      <c r="X616" s="22">
        <v>58</v>
      </c>
      <c r="AB616" s="22">
        <v>652</v>
      </c>
      <c r="AC616" s="22">
        <v>7.43</v>
      </c>
      <c r="AE616" s="22">
        <v>1.1000000000000001</v>
      </c>
      <c r="AG616" s="22">
        <v>14</v>
      </c>
      <c r="AI616" s="22">
        <v>82</v>
      </c>
      <c r="AJ616" s="22">
        <v>1251</v>
      </c>
      <c r="AK616" s="22">
        <v>60.98</v>
      </c>
      <c r="AL616" s="22">
        <v>6.8000000000000005E-2</v>
      </c>
      <c r="AM616" s="22">
        <v>6.2951000000000006</v>
      </c>
      <c r="AN616" s="22">
        <v>10.2729</v>
      </c>
      <c r="AO616" s="22">
        <v>53.954900000000002</v>
      </c>
      <c r="AP616" s="22">
        <v>33.997080000000004</v>
      </c>
      <c r="AQ616" s="22">
        <v>56.458750000000002</v>
      </c>
      <c r="AR616" s="22">
        <v>2.35</v>
      </c>
      <c r="AV616" s="28">
        <v>0.01</v>
      </c>
      <c r="AX616" s="28">
        <v>2.5</v>
      </c>
      <c r="AY616" s="28">
        <v>3.6</v>
      </c>
      <c r="BC616" s="28">
        <v>3.6</v>
      </c>
      <c r="BE616" s="28">
        <v>0.36</v>
      </c>
      <c r="BH616" s="28">
        <v>9.3000000000000007</v>
      </c>
      <c r="BI616" s="27"/>
    </row>
    <row r="617" spans="2:61" s="22" customFormat="1" x14ac:dyDescent="0.2">
      <c r="B617" s="23">
        <f t="shared" si="44"/>
        <v>2006</v>
      </c>
      <c r="C617" s="23">
        <f t="shared" si="45"/>
        <v>3</v>
      </c>
      <c r="D617" s="24" t="s">
        <v>736</v>
      </c>
      <c r="E617" s="25">
        <v>38782</v>
      </c>
      <c r="H617" s="22" t="s">
        <v>83</v>
      </c>
      <c r="J617" s="22" t="str">
        <f t="shared" si="46"/>
        <v xml:space="preserve">Edssjön </v>
      </c>
      <c r="K617" s="22" t="s">
        <v>739</v>
      </c>
      <c r="O617" s="22">
        <v>0.2</v>
      </c>
      <c r="P617" s="22">
        <v>13.4</v>
      </c>
      <c r="Q617" s="22">
        <v>91</v>
      </c>
      <c r="U617" s="22">
        <v>19</v>
      </c>
      <c r="X617" s="22">
        <v>76</v>
      </c>
      <c r="AB617" s="22">
        <v>613</v>
      </c>
      <c r="AI617" s="22">
        <v>104</v>
      </c>
      <c r="AJ617" s="22">
        <v>1235</v>
      </c>
      <c r="BI617" s="27"/>
    </row>
    <row r="618" spans="2:61" s="22" customFormat="1" x14ac:dyDescent="0.2">
      <c r="B618" s="23">
        <f t="shared" si="44"/>
        <v>2006</v>
      </c>
      <c r="C618" s="23">
        <f t="shared" si="45"/>
        <v>3</v>
      </c>
      <c r="D618" s="24" t="s">
        <v>736</v>
      </c>
      <c r="E618" s="25">
        <v>38782</v>
      </c>
      <c r="H618" s="22" t="s">
        <v>83</v>
      </c>
      <c r="J618" s="22" t="str">
        <f t="shared" si="46"/>
        <v xml:space="preserve">Edssjön </v>
      </c>
      <c r="K618" s="22" t="s">
        <v>785</v>
      </c>
      <c r="O618" s="22">
        <v>4.5</v>
      </c>
      <c r="P618" s="22">
        <v>0.3</v>
      </c>
      <c r="Q618" s="22">
        <v>2.2999999999999998</v>
      </c>
      <c r="U618" s="22">
        <v>184</v>
      </c>
      <c r="X618" s="22">
        <v>69</v>
      </c>
      <c r="AB618" s="22">
        <v>442</v>
      </c>
      <c r="AD618" s="22">
        <v>2.5000000000000001E-2</v>
      </c>
      <c r="AI618" s="22">
        <v>97</v>
      </c>
      <c r="AJ618" s="22">
        <v>1215</v>
      </c>
      <c r="BI618" s="27"/>
    </row>
    <row r="619" spans="2:61" s="22" customFormat="1" x14ac:dyDescent="0.2">
      <c r="B619" s="23">
        <f t="shared" si="44"/>
        <v>2006</v>
      </c>
      <c r="C619" s="23">
        <f t="shared" si="45"/>
        <v>3</v>
      </c>
      <c r="D619" s="24" t="s">
        <v>736</v>
      </c>
      <c r="E619" s="25">
        <v>38782</v>
      </c>
      <c r="H619" s="22" t="s">
        <v>83</v>
      </c>
      <c r="J619" s="22" t="str">
        <f t="shared" si="46"/>
        <v xml:space="preserve">Edssjön </v>
      </c>
      <c r="K619" s="22">
        <v>4</v>
      </c>
      <c r="O619" s="22">
        <v>3.6</v>
      </c>
      <c r="P619" s="22">
        <v>0.4</v>
      </c>
      <c r="Q619" s="22">
        <v>3.1</v>
      </c>
      <c r="BI619" s="27"/>
    </row>
    <row r="620" spans="2:61" s="22" customFormat="1" x14ac:dyDescent="0.2">
      <c r="B620" s="23">
        <f t="shared" si="44"/>
        <v>2006</v>
      </c>
      <c r="C620" s="23">
        <f t="shared" si="45"/>
        <v>3</v>
      </c>
      <c r="D620" s="24" t="s">
        <v>736</v>
      </c>
      <c r="E620" s="25">
        <v>38782</v>
      </c>
      <c r="H620" s="22" t="s">
        <v>83</v>
      </c>
      <c r="J620" s="22" t="str">
        <f t="shared" si="46"/>
        <v xml:space="preserve">Edssjön </v>
      </c>
      <c r="K620" s="22">
        <v>3</v>
      </c>
      <c r="O620" s="22">
        <v>3.2</v>
      </c>
      <c r="P620" s="22">
        <v>0.8</v>
      </c>
      <c r="Q620" s="22">
        <v>5.6</v>
      </c>
      <c r="BI620" s="27"/>
    </row>
    <row r="621" spans="2:61" s="22" customFormat="1" x14ac:dyDescent="0.2">
      <c r="B621" s="23">
        <f t="shared" si="44"/>
        <v>2006</v>
      </c>
      <c r="C621" s="23">
        <f t="shared" si="45"/>
        <v>3</v>
      </c>
      <c r="D621" s="24" t="s">
        <v>736</v>
      </c>
      <c r="E621" s="25">
        <v>38782</v>
      </c>
      <c r="H621" s="22" t="s">
        <v>83</v>
      </c>
      <c r="J621" s="22" t="str">
        <f t="shared" si="46"/>
        <v xml:space="preserve">Edssjön </v>
      </c>
      <c r="K621" s="22">
        <v>2</v>
      </c>
      <c r="O621" s="22">
        <v>2.4</v>
      </c>
      <c r="P621" s="22">
        <v>2.9</v>
      </c>
      <c r="Q621" s="22">
        <v>22</v>
      </c>
      <c r="BI621" s="27"/>
    </row>
    <row r="622" spans="2:61" s="22" customFormat="1" x14ac:dyDescent="0.2">
      <c r="B622" s="23">
        <f t="shared" si="44"/>
        <v>2006</v>
      </c>
      <c r="C622" s="23">
        <f t="shared" si="45"/>
        <v>3</v>
      </c>
      <c r="D622" s="24" t="s">
        <v>736</v>
      </c>
      <c r="E622" s="25">
        <v>38782</v>
      </c>
      <c r="H622" s="22" t="s">
        <v>83</v>
      </c>
      <c r="J622" s="22" t="str">
        <f t="shared" si="46"/>
        <v xml:space="preserve">Edssjön </v>
      </c>
      <c r="K622" s="22">
        <v>1</v>
      </c>
      <c r="O622" s="22">
        <v>1</v>
      </c>
      <c r="P622" s="22">
        <v>11.2</v>
      </c>
      <c r="Q622" s="22">
        <v>79</v>
      </c>
      <c r="BI622" s="27"/>
    </row>
    <row r="623" spans="2:61" s="22" customFormat="1" x14ac:dyDescent="0.2">
      <c r="B623" s="23">
        <f t="shared" si="44"/>
        <v>2006</v>
      </c>
      <c r="C623" s="23">
        <f t="shared" si="45"/>
        <v>3</v>
      </c>
      <c r="D623" s="24" t="s">
        <v>736</v>
      </c>
      <c r="E623" s="25">
        <v>38782</v>
      </c>
      <c r="H623" s="22" t="s">
        <v>85</v>
      </c>
      <c r="J623" s="22" t="str">
        <f t="shared" si="46"/>
        <v xml:space="preserve">Gullsjön </v>
      </c>
      <c r="K623" s="22" t="s">
        <v>739</v>
      </c>
      <c r="O623" s="22">
        <v>0.7</v>
      </c>
      <c r="P623" s="22">
        <v>0.5</v>
      </c>
      <c r="Q623" s="22">
        <v>3.3</v>
      </c>
      <c r="U623" s="22">
        <v>164</v>
      </c>
      <c r="X623" s="22">
        <v>3</v>
      </c>
      <c r="AB623" s="22">
        <v>1</v>
      </c>
      <c r="AI623" s="22">
        <v>27</v>
      </c>
      <c r="AJ623" s="22">
        <v>927</v>
      </c>
      <c r="BI623" s="27"/>
    </row>
    <row r="624" spans="2:61" s="22" customFormat="1" x14ac:dyDescent="0.2">
      <c r="B624" s="23">
        <f t="shared" si="44"/>
        <v>2006</v>
      </c>
      <c r="C624" s="23">
        <f t="shared" si="45"/>
        <v>3</v>
      </c>
      <c r="D624" s="24" t="s">
        <v>736</v>
      </c>
      <c r="E624" s="25">
        <v>38782</v>
      </c>
      <c r="H624" s="22" t="s">
        <v>85</v>
      </c>
      <c r="J624" s="22" t="str">
        <f t="shared" si="46"/>
        <v xml:space="preserve">Gullsjön </v>
      </c>
      <c r="K624" s="22" t="s">
        <v>785</v>
      </c>
      <c r="O624" s="22">
        <v>3.6</v>
      </c>
      <c r="P624" s="22">
        <v>0.3</v>
      </c>
      <c r="Q624" s="22">
        <v>2.2000000000000002</v>
      </c>
      <c r="U624" s="22">
        <v>200</v>
      </c>
      <c r="X624" s="22">
        <v>1</v>
      </c>
      <c r="AB624" s="22">
        <v>0.1</v>
      </c>
      <c r="AD624" s="22">
        <v>9.8000000000000004E-2</v>
      </c>
      <c r="AI624" s="22">
        <v>27</v>
      </c>
      <c r="AJ624" s="22">
        <v>947</v>
      </c>
      <c r="BI624" s="27"/>
    </row>
    <row r="625" spans="2:61" s="22" customFormat="1" x14ac:dyDescent="0.2">
      <c r="B625" s="23">
        <f t="shared" si="44"/>
        <v>2006</v>
      </c>
      <c r="C625" s="23">
        <f t="shared" si="45"/>
        <v>3</v>
      </c>
      <c r="D625" s="24" t="s">
        <v>736</v>
      </c>
      <c r="E625" s="25">
        <v>38782</v>
      </c>
      <c r="H625" s="22" t="s">
        <v>85</v>
      </c>
      <c r="J625" s="22" t="str">
        <f t="shared" si="46"/>
        <v xml:space="preserve">Gullsjön </v>
      </c>
      <c r="K625" s="22" t="s">
        <v>893</v>
      </c>
      <c r="O625" s="22">
        <v>2.8</v>
      </c>
      <c r="P625" s="22">
        <v>0.35</v>
      </c>
      <c r="Q625" s="22">
        <v>2.5</v>
      </c>
      <c r="BI625" s="27"/>
    </row>
    <row r="626" spans="2:61" s="22" customFormat="1" x14ac:dyDescent="0.2">
      <c r="B626" s="23">
        <f t="shared" si="44"/>
        <v>2006</v>
      </c>
      <c r="C626" s="23">
        <f t="shared" si="45"/>
        <v>3</v>
      </c>
      <c r="D626" s="24" t="s">
        <v>736</v>
      </c>
      <c r="E626" s="25">
        <v>38782</v>
      </c>
      <c r="H626" s="22" t="s">
        <v>90</v>
      </c>
      <c r="J626" s="22" t="str">
        <f t="shared" si="46"/>
        <v xml:space="preserve">Oxundasjön </v>
      </c>
      <c r="K626" s="22" t="s">
        <v>739</v>
      </c>
      <c r="O626" s="22">
        <v>0.5</v>
      </c>
      <c r="P626" s="22">
        <v>12.5</v>
      </c>
      <c r="Q626" s="22">
        <v>86</v>
      </c>
      <c r="U626" s="22">
        <v>8</v>
      </c>
      <c r="X626" s="22">
        <v>72</v>
      </c>
      <c r="AB626" s="22">
        <v>732</v>
      </c>
      <c r="AI626" s="22">
        <v>101</v>
      </c>
      <c r="AJ626" s="22">
        <v>1380</v>
      </c>
      <c r="BI626" s="27"/>
    </row>
    <row r="627" spans="2:61" s="22" customFormat="1" x14ac:dyDescent="0.2">
      <c r="B627" s="23">
        <f t="shared" si="44"/>
        <v>2006</v>
      </c>
      <c r="C627" s="23">
        <f t="shared" si="45"/>
        <v>3</v>
      </c>
      <c r="D627" s="24" t="s">
        <v>736</v>
      </c>
      <c r="E627" s="25">
        <v>38782</v>
      </c>
      <c r="H627" s="22" t="s">
        <v>90</v>
      </c>
      <c r="J627" s="22" t="str">
        <f t="shared" si="46"/>
        <v xml:space="preserve">Oxundasjön </v>
      </c>
      <c r="K627" s="22" t="s">
        <v>785</v>
      </c>
      <c r="O627" s="22">
        <v>3.8</v>
      </c>
      <c r="P627" s="22">
        <v>2.1</v>
      </c>
      <c r="Q627" s="22">
        <v>16</v>
      </c>
      <c r="U627" s="22">
        <v>19</v>
      </c>
      <c r="X627" s="22">
        <v>30</v>
      </c>
      <c r="AB627" s="22">
        <v>607</v>
      </c>
      <c r="AI627" s="22">
        <v>46</v>
      </c>
      <c r="AJ627" s="22">
        <v>1147</v>
      </c>
      <c r="BI627" s="27"/>
    </row>
    <row r="628" spans="2:61" s="22" customFormat="1" x14ac:dyDescent="0.2">
      <c r="B628" s="23">
        <f t="shared" si="44"/>
        <v>2006</v>
      </c>
      <c r="C628" s="23">
        <f t="shared" si="45"/>
        <v>3</v>
      </c>
      <c r="D628" s="24" t="s">
        <v>736</v>
      </c>
      <c r="E628" s="25">
        <v>38782</v>
      </c>
      <c r="H628" s="22" t="s">
        <v>90</v>
      </c>
      <c r="J628" s="22" t="str">
        <f t="shared" si="46"/>
        <v xml:space="preserve">Oxundasjön </v>
      </c>
      <c r="K628" s="22">
        <v>5</v>
      </c>
      <c r="O628" s="22">
        <v>3.2</v>
      </c>
      <c r="P628" s="22">
        <v>4.5999999999999996</v>
      </c>
      <c r="Q628" s="22">
        <v>34</v>
      </c>
      <c r="BI628" s="27"/>
    </row>
    <row r="629" spans="2:61" s="22" customFormat="1" x14ac:dyDescent="0.2">
      <c r="B629" s="23">
        <f t="shared" si="44"/>
        <v>2006</v>
      </c>
      <c r="C629" s="23">
        <f t="shared" si="45"/>
        <v>3</v>
      </c>
      <c r="D629" s="24" t="s">
        <v>736</v>
      </c>
      <c r="E629" s="25">
        <v>38782</v>
      </c>
      <c r="H629" s="22" t="s">
        <v>90</v>
      </c>
      <c r="J629" s="22" t="str">
        <f t="shared" si="46"/>
        <v xml:space="preserve">Oxundasjön </v>
      </c>
      <c r="K629" s="22">
        <v>4</v>
      </c>
      <c r="O629" s="22">
        <v>3.1</v>
      </c>
      <c r="P629" s="22">
        <v>3.6</v>
      </c>
      <c r="Q629" s="22">
        <v>27</v>
      </c>
      <c r="BI629" s="27"/>
    </row>
    <row r="630" spans="2:61" s="22" customFormat="1" x14ac:dyDescent="0.2">
      <c r="B630" s="23">
        <f t="shared" si="44"/>
        <v>2006</v>
      </c>
      <c r="C630" s="23">
        <f t="shared" si="45"/>
        <v>3</v>
      </c>
      <c r="D630" s="24" t="s">
        <v>736</v>
      </c>
      <c r="E630" s="25">
        <v>38782</v>
      </c>
      <c r="H630" s="22" t="s">
        <v>90</v>
      </c>
      <c r="J630" s="22" t="str">
        <f t="shared" si="46"/>
        <v xml:space="preserve">Oxundasjön </v>
      </c>
      <c r="K630" s="22">
        <v>3</v>
      </c>
      <c r="O630" s="22">
        <v>2.4</v>
      </c>
      <c r="P630" s="22">
        <v>4.3</v>
      </c>
      <c r="Q630" s="22">
        <v>32</v>
      </c>
      <c r="BI630" s="27"/>
    </row>
    <row r="631" spans="2:61" s="22" customFormat="1" x14ac:dyDescent="0.2">
      <c r="B631" s="23">
        <f t="shared" si="44"/>
        <v>2006</v>
      </c>
      <c r="C631" s="23">
        <f t="shared" si="45"/>
        <v>3</v>
      </c>
      <c r="D631" s="24" t="s">
        <v>736</v>
      </c>
      <c r="E631" s="25">
        <v>38782</v>
      </c>
      <c r="H631" s="22" t="s">
        <v>90</v>
      </c>
      <c r="J631" s="22" t="str">
        <f t="shared" si="46"/>
        <v xml:space="preserve">Oxundasjön </v>
      </c>
      <c r="K631" s="22">
        <v>2</v>
      </c>
      <c r="O631" s="22">
        <v>2</v>
      </c>
      <c r="P631" s="22">
        <v>8.1</v>
      </c>
      <c r="Q631" s="22">
        <v>58</v>
      </c>
      <c r="BI631" s="27"/>
    </row>
    <row r="632" spans="2:61" s="22" customFormat="1" x14ac:dyDescent="0.2">
      <c r="B632" s="23">
        <f t="shared" si="44"/>
        <v>2006</v>
      </c>
      <c r="C632" s="23">
        <f t="shared" si="45"/>
        <v>3</v>
      </c>
      <c r="D632" s="24" t="s">
        <v>736</v>
      </c>
      <c r="E632" s="25">
        <v>38782</v>
      </c>
      <c r="H632" s="22" t="s">
        <v>90</v>
      </c>
      <c r="J632" s="22" t="str">
        <f t="shared" si="46"/>
        <v xml:space="preserve">Oxundasjön </v>
      </c>
      <c r="K632" s="22">
        <v>1</v>
      </c>
      <c r="O632" s="22">
        <v>1.1000000000000001</v>
      </c>
      <c r="P632" s="22">
        <v>10.6</v>
      </c>
      <c r="Q632" s="22">
        <v>74</v>
      </c>
      <c r="BI632" s="27"/>
    </row>
    <row r="633" spans="2:61" s="22" customFormat="1" x14ac:dyDescent="0.2">
      <c r="B633" s="23">
        <f t="shared" si="44"/>
        <v>2006</v>
      </c>
      <c r="C633" s="23">
        <f t="shared" si="45"/>
        <v>3</v>
      </c>
      <c r="D633" s="24" t="s">
        <v>736</v>
      </c>
      <c r="E633" s="25">
        <v>38782</v>
      </c>
      <c r="H633" s="22" t="s">
        <v>91</v>
      </c>
      <c r="J633" s="22" t="str">
        <f t="shared" si="46"/>
        <v xml:space="preserve">Ravalen </v>
      </c>
      <c r="K633" s="22" t="s">
        <v>739</v>
      </c>
      <c r="O633" s="22">
        <v>0.9</v>
      </c>
      <c r="P633" s="22">
        <v>0.5</v>
      </c>
      <c r="Q633" s="22">
        <v>3.5</v>
      </c>
      <c r="U633" s="22">
        <v>303</v>
      </c>
      <c r="X633" s="22">
        <v>2</v>
      </c>
      <c r="AB633" s="22">
        <v>0.1</v>
      </c>
      <c r="AI633" s="22">
        <v>49</v>
      </c>
      <c r="AJ633" s="22">
        <v>1282</v>
      </c>
      <c r="BI633" s="27"/>
    </row>
    <row r="634" spans="2:61" s="22" customFormat="1" x14ac:dyDescent="0.2">
      <c r="B634" s="23">
        <f t="shared" si="44"/>
        <v>2006</v>
      </c>
      <c r="C634" s="23">
        <f t="shared" si="45"/>
        <v>3</v>
      </c>
      <c r="D634" s="24" t="s">
        <v>736</v>
      </c>
      <c r="E634" s="25">
        <v>38782</v>
      </c>
      <c r="H634" s="22" t="s">
        <v>91</v>
      </c>
      <c r="J634" s="22" t="str">
        <f t="shared" si="46"/>
        <v xml:space="preserve">Ravalen </v>
      </c>
      <c r="K634" s="22" t="s">
        <v>785</v>
      </c>
      <c r="O634" s="22">
        <v>4.3</v>
      </c>
      <c r="P634" s="22">
        <v>0.1</v>
      </c>
      <c r="Q634" s="22">
        <v>0.2</v>
      </c>
      <c r="U634" s="22">
        <v>437</v>
      </c>
      <c r="X634" s="22">
        <v>3</v>
      </c>
      <c r="AB634" s="22">
        <v>1</v>
      </c>
      <c r="AD634" s="22">
        <v>0.56000000000000005</v>
      </c>
      <c r="AI634" s="22">
        <v>53</v>
      </c>
      <c r="AJ634" s="22">
        <v>1312</v>
      </c>
      <c r="BI634" s="27"/>
    </row>
    <row r="635" spans="2:61" s="22" customFormat="1" x14ac:dyDescent="0.2">
      <c r="B635" s="23">
        <f t="shared" si="44"/>
        <v>2006</v>
      </c>
      <c r="C635" s="23">
        <f t="shared" si="45"/>
        <v>3</v>
      </c>
      <c r="D635" s="24" t="s">
        <v>736</v>
      </c>
      <c r="E635" s="25">
        <v>38782</v>
      </c>
      <c r="H635" s="22" t="s">
        <v>91</v>
      </c>
      <c r="J635" s="22" t="str">
        <f t="shared" si="46"/>
        <v xml:space="preserve">Ravalen </v>
      </c>
      <c r="K635" s="22" t="s">
        <v>893</v>
      </c>
      <c r="O635" s="22">
        <v>2.4</v>
      </c>
      <c r="P635" s="22">
        <v>0.2</v>
      </c>
      <c r="Q635" s="22">
        <v>1.8</v>
      </c>
      <c r="BI635" s="27"/>
    </row>
    <row r="636" spans="2:61" s="22" customFormat="1" x14ac:dyDescent="0.2">
      <c r="B636" s="23">
        <f t="shared" si="44"/>
        <v>2006</v>
      </c>
      <c r="C636" s="23">
        <f t="shared" si="45"/>
        <v>3</v>
      </c>
      <c r="D636" s="24" t="s">
        <v>736</v>
      </c>
      <c r="E636" s="25">
        <v>38782</v>
      </c>
      <c r="H636" s="22" t="s">
        <v>94</v>
      </c>
      <c r="I636" s="22">
        <v>2</v>
      </c>
      <c r="J636" s="22" t="str">
        <f t="shared" si="46"/>
        <v>Vallentunasjön 2</v>
      </c>
      <c r="K636" s="22" t="s">
        <v>739</v>
      </c>
      <c r="O636" s="22">
        <v>0.5</v>
      </c>
      <c r="P636" s="22">
        <v>9.8000000000000007</v>
      </c>
      <c r="Q636" s="22">
        <v>69</v>
      </c>
      <c r="U636" s="22">
        <v>607</v>
      </c>
      <c r="X636" s="22">
        <v>3</v>
      </c>
      <c r="AB636" s="22">
        <v>130</v>
      </c>
      <c r="AI636" s="22">
        <v>37</v>
      </c>
      <c r="AJ636" s="22">
        <v>1502</v>
      </c>
      <c r="BI636" s="27"/>
    </row>
    <row r="637" spans="2:61" s="22" customFormat="1" x14ac:dyDescent="0.2">
      <c r="B637" s="23">
        <f t="shared" si="44"/>
        <v>2006</v>
      </c>
      <c r="C637" s="23">
        <f t="shared" si="45"/>
        <v>3</v>
      </c>
      <c r="D637" s="24" t="s">
        <v>736</v>
      </c>
      <c r="E637" s="25">
        <v>38782</v>
      </c>
      <c r="H637" s="22" t="s">
        <v>94</v>
      </c>
      <c r="I637" s="22">
        <v>2</v>
      </c>
      <c r="J637" s="22" t="str">
        <f t="shared" si="46"/>
        <v>Vallentunasjön 2</v>
      </c>
      <c r="K637" s="22" t="s">
        <v>785</v>
      </c>
      <c r="O637" s="22">
        <v>4.0999999999999996</v>
      </c>
      <c r="P637" s="22">
        <v>0.3</v>
      </c>
      <c r="Q637" s="22">
        <v>9</v>
      </c>
      <c r="U637" s="22">
        <v>1051</v>
      </c>
      <c r="X637" s="22">
        <v>10</v>
      </c>
      <c r="AB637" s="22">
        <v>58</v>
      </c>
      <c r="AD637" s="22">
        <v>2.5000000000000001E-2</v>
      </c>
      <c r="AI637" s="22">
        <v>46</v>
      </c>
      <c r="AJ637" s="22">
        <v>1836</v>
      </c>
      <c r="BI637" s="27"/>
    </row>
    <row r="638" spans="2:61" s="22" customFormat="1" x14ac:dyDescent="0.2">
      <c r="B638" s="23">
        <f t="shared" si="44"/>
        <v>2006</v>
      </c>
      <c r="C638" s="23">
        <f t="shared" si="45"/>
        <v>3</v>
      </c>
      <c r="D638" s="24" t="s">
        <v>736</v>
      </c>
      <c r="E638" s="25">
        <v>38782</v>
      </c>
      <c r="H638" s="22" t="s">
        <v>94</v>
      </c>
      <c r="I638" s="22">
        <v>2</v>
      </c>
      <c r="J638" s="22" t="str">
        <f t="shared" si="46"/>
        <v>Vallentunasjön 2</v>
      </c>
      <c r="K638" s="22">
        <v>4</v>
      </c>
      <c r="O638" s="22">
        <v>3.8</v>
      </c>
      <c r="P638" s="22">
        <v>1.5</v>
      </c>
      <c r="Q638" s="22">
        <v>11</v>
      </c>
      <c r="BI638" s="27"/>
    </row>
    <row r="639" spans="2:61" s="22" customFormat="1" x14ac:dyDescent="0.2">
      <c r="B639" s="23">
        <f t="shared" si="44"/>
        <v>2006</v>
      </c>
      <c r="C639" s="23">
        <f t="shared" si="45"/>
        <v>3</v>
      </c>
      <c r="D639" s="24" t="s">
        <v>736</v>
      </c>
      <c r="E639" s="25">
        <v>38782</v>
      </c>
      <c r="H639" s="22" t="s">
        <v>94</v>
      </c>
      <c r="I639" s="22">
        <v>2</v>
      </c>
      <c r="J639" s="22" t="str">
        <f t="shared" si="46"/>
        <v>Vallentunasjön 2</v>
      </c>
      <c r="K639" s="22">
        <v>3</v>
      </c>
      <c r="O639" s="22">
        <v>3.6</v>
      </c>
      <c r="P639" s="22">
        <v>1.9</v>
      </c>
      <c r="Q639" s="22">
        <v>11</v>
      </c>
      <c r="BI639" s="27"/>
    </row>
    <row r="640" spans="2:61" s="22" customFormat="1" x14ac:dyDescent="0.2">
      <c r="B640" s="23">
        <f t="shared" si="44"/>
        <v>2006</v>
      </c>
      <c r="C640" s="23">
        <f t="shared" si="45"/>
        <v>3</v>
      </c>
      <c r="D640" s="24" t="s">
        <v>736</v>
      </c>
      <c r="E640" s="25">
        <v>38782</v>
      </c>
      <c r="H640" s="22" t="s">
        <v>94</v>
      </c>
      <c r="I640" s="22">
        <v>2</v>
      </c>
      <c r="J640" s="22" t="str">
        <f t="shared" si="46"/>
        <v>Vallentunasjön 2</v>
      </c>
      <c r="K640" s="22">
        <v>2</v>
      </c>
      <c r="O640" s="22">
        <v>3</v>
      </c>
      <c r="P640" s="22">
        <v>2.8</v>
      </c>
      <c r="Q640" s="22">
        <v>21</v>
      </c>
      <c r="BI640" s="27"/>
    </row>
    <row r="641" spans="2:61" s="22" customFormat="1" x14ac:dyDescent="0.2">
      <c r="B641" s="23">
        <f t="shared" si="44"/>
        <v>2006</v>
      </c>
      <c r="C641" s="23">
        <f t="shared" si="45"/>
        <v>3</v>
      </c>
      <c r="D641" s="24" t="s">
        <v>736</v>
      </c>
      <c r="E641" s="25">
        <v>38782</v>
      </c>
      <c r="H641" s="22" t="s">
        <v>94</v>
      </c>
      <c r="I641" s="22">
        <v>2</v>
      </c>
      <c r="J641" s="22" t="str">
        <f t="shared" si="46"/>
        <v>Vallentunasjön 2</v>
      </c>
      <c r="K641" s="22">
        <v>1</v>
      </c>
      <c r="O641" s="22">
        <v>1.4</v>
      </c>
      <c r="P641" s="22">
        <v>9</v>
      </c>
      <c r="Q641" s="22">
        <v>64</v>
      </c>
      <c r="BI641" s="27"/>
    </row>
    <row r="642" spans="2:61" s="22" customFormat="1" x14ac:dyDescent="0.2">
      <c r="B642" s="23">
        <f t="shared" ref="B642:B705" si="47">YEAR(E642)</f>
        <v>2006</v>
      </c>
      <c r="C642" s="23">
        <f t="shared" ref="C642:C705" si="48">MONTH(E642)</f>
        <v>3</v>
      </c>
      <c r="D642" s="24" t="s">
        <v>736</v>
      </c>
      <c r="E642" s="25">
        <v>38782</v>
      </c>
      <c r="H642" s="22" t="s">
        <v>96</v>
      </c>
      <c r="J642" s="22" t="str">
        <f t="shared" si="46"/>
        <v xml:space="preserve">Översjön </v>
      </c>
      <c r="K642" s="22" t="s">
        <v>739</v>
      </c>
      <c r="O642" s="22">
        <v>0.4</v>
      </c>
      <c r="P642" s="22">
        <v>11.3</v>
      </c>
      <c r="Q642" s="22">
        <v>79</v>
      </c>
      <c r="U642" s="22">
        <v>117</v>
      </c>
      <c r="X642" s="22">
        <v>4</v>
      </c>
      <c r="AB642" s="22">
        <v>155</v>
      </c>
      <c r="AI642" s="22">
        <v>160</v>
      </c>
      <c r="AJ642" s="22">
        <v>887</v>
      </c>
      <c r="BI642" s="27"/>
    </row>
    <row r="643" spans="2:61" s="22" customFormat="1" x14ac:dyDescent="0.2">
      <c r="B643" s="23">
        <f t="shared" si="47"/>
        <v>2006</v>
      </c>
      <c r="C643" s="23">
        <f t="shared" si="48"/>
        <v>3</v>
      </c>
      <c r="D643" s="24" t="s">
        <v>736</v>
      </c>
      <c r="E643" s="25">
        <v>38782</v>
      </c>
      <c r="H643" s="22" t="s">
        <v>96</v>
      </c>
      <c r="J643" s="22" t="str">
        <f t="shared" ref="J643:J706" si="49">CONCATENATE(H643," ",I643)</f>
        <v xml:space="preserve">Översjön </v>
      </c>
      <c r="K643" s="22" t="s">
        <v>785</v>
      </c>
      <c r="O643" s="22">
        <v>4.3</v>
      </c>
      <c r="P643" s="22">
        <v>0.9</v>
      </c>
      <c r="Q643" s="22">
        <v>7.1</v>
      </c>
      <c r="U643" s="22">
        <v>166</v>
      </c>
      <c r="X643" s="22">
        <v>4</v>
      </c>
      <c r="AB643" s="22">
        <v>209</v>
      </c>
      <c r="AI643" s="22">
        <v>21</v>
      </c>
      <c r="AJ643" s="22">
        <v>967</v>
      </c>
      <c r="BI643" s="27"/>
    </row>
    <row r="644" spans="2:61" s="22" customFormat="1" x14ac:dyDescent="0.2">
      <c r="B644" s="23">
        <f t="shared" si="47"/>
        <v>2006</v>
      </c>
      <c r="C644" s="23">
        <f t="shared" si="48"/>
        <v>3</v>
      </c>
      <c r="D644" s="24" t="s">
        <v>736</v>
      </c>
      <c r="E644" s="25">
        <v>38782</v>
      </c>
      <c r="H644" s="22" t="s">
        <v>96</v>
      </c>
      <c r="J644" s="22" t="str">
        <f t="shared" si="49"/>
        <v xml:space="preserve">Översjön </v>
      </c>
      <c r="K644" s="22">
        <v>2</v>
      </c>
      <c r="O644" s="22">
        <v>3.4</v>
      </c>
      <c r="P644" s="22">
        <v>2.4</v>
      </c>
      <c r="Q644" s="22">
        <v>19</v>
      </c>
      <c r="BI644" s="27"/>
    </row>
    <row r="645" spans="2:61" s="22" customFormat="1" x14ac:dyDescent="0.2">
      <c r="B645" s="23">
        <f t="shared" si="47"/>
        <v>2006</v>
      </c>
      <c r="C645" s="23">
        <f t="shared" si="48"/>
        <v>3</v>
      </c>
      <c r="D645" s="24" t="s">
        <v>736</v>
      </c>
      <c r="E645" s="25">
        <v>38782</v>
      </c>
      <c r="H645" s="22" t="s">
        <v>96</v>
      </c>
      <c r="J645" s="22" t="str">
        <f t="shared" si="49"/>
        <v xml:space="preserve">Översjön </v>
      </c>
      <c r="K645" s="22">
        <v>1</v>
      </c>
      <c r="O645" s="22">
        <v>1.3</v>
      </c>
      <c r="P645" s="22">
        <v>10.1</v>
      </c>
      <c r="Q645" s="22">
        <v>72</v>
      </c>
      <c r="BI645" s="27"/>
    </row>
    <row r="646" spans="2:61" s="22" customFormat="1" x14ac:dyDescent="0.2">
      <c r="B646" s="23">
        <f t="shared" si="47"/>
        <v>2006</v>
      </c>
      <c r="C646" s="23">
        <f t="shared" si="48"/>
        <v>3</v>
      </c>
      <c r="D646" s="24" t="s">
        <v>736</v>
      </c>
      <c r="E646" s="25">
        <v>38784</v>
      </c>
      <c r="H646" s="22" t="s">
        <v>84</v>
      </c>
      <c r="J646" s="22" t="str">
        <f t="shared" si="49"/>
        <v xml:space="preserve">Fjäturen </v>
      </c>
      <c r="K646" s="22" t="s">
        <v>739</v>
      </c>
      <c r="O646" s="22">
        <v>0.3</v>
      </c>
      <c r="P646" s="22">
        <v>8.9</v>
      </c>
      <c r="Q646" s="22">
        <v>62</v>
      </c>
      <c r="U646" s="22">
        <v>3</v>
      </c>
      <c r="X646" s="22">
        <v>5</v>
      </c>
      <c r="AB646" s="22">
        <v>346</v>
      </c>
      <c r="AI646" s="22">
        <v>25</v>
      </c>
      <c r="AJ646" s="22">
        <v>1285</v>
      </c>
      <c r="BI646" s="27"/>
    </row>
    <row r="647" spans="2:61" s="22" customFormat="1" x14ac:dyDescent="0.2">
      <c r="B647" s="23">
        <f t="shared" si="47"/>
        <v>2006</v>
      </c>
      <c r="C647" s="23">
        <f t="shared" si="48"/>
        <v>3</v>
      </c>
      <c r="D647" s="24" t="s">
        <v>736</v>
      </c>
      <c r="E647" s="25">
        <v>38784</v>
      </c>
      <c r="H647" s="22" t="s">
        <v>84</v>
      </c>
      <c r="J647" s="22" t="str">
        <f t="shared" si="49"/>
        <v xml:space="preserve">Fjäturen </v>
      </c>
      <c r="K647" s="22" t="s">
        <v>785</v>
      </c>
      <c r="O647" s="22">
        <v>4</v>
      </c>
      <c r="P647" s="22">
        <v>1.1000000000000001</v>
      </c>
      <c r="Q647" s="22">
        <v>8.5</v>
      </c>
      <c r="U647" s="22">
        <v>88</v>
      </c>
      <c r="X647" s="22">
        <v>14</v>
      </c>
      <c r="AB647" s="22">
        <v>350</v>
      </c>
      <c r="AD647" s="22">
        <v>2.5000000000000001E-2</v>
      </c>
      <c r="AI647" s="22">
        <v>40</v>
      </c>
      <c r="AJ647" s="22">
        <v>1518</v>
      </c>
      <c r="BI647" s="27"/>
    </row>
    <row r="648" spans="2:61" s="22" customFormat="1" x14ac:dyDescent="0.2">
      <c r="B648" s="23">
        <f t="shared" si="47"/>
        <v>2006</v>
      </c>
      <c r="C648" s="23">
        <f t="shared" si="48"/>
        <v>3</v>
      </c>
      <c r="D648" s="24" t="s">
        <v>736</v>
      </c>
      <c r="E648" s="25">
        <v>38784</v>
      </c>
      <c r="H648" s="22" t="s">
        <v>84</v>
      </c>
      <c r="J648" s="22" t="str">
        <f t="shared" si="49"/>
        <v xml:space="preserve">Fjäturen </v>
      </c>
      <c r="K648" s="22">
        <v>7</v>
      </c>
      <c r="O648" s="22">
        <v>3.8</v>
      </c>
      <c r="P648" s="22">
        <v>1.9</v>
      </c>
      <c r="Q648" s="22">
        <v>14</v>
      </c>
      <c r="BI648" s="27"/>
    </row>
    <row r="649" spans="2:61" s="22" customFormat="1" x14ac:dyDescent="0.2">
      <c r="B649" s="23">
        <f t="shared" si="47"/>
        <v>2006</v>
      </c>
      <c r="C649" s="23">
        <f t="shared" si="48"/>
        <v>3</v>
      </c>
      <c r="D649" s="24" t="s">
        <v>736</v>
      </c>
      <c r="E649" s="25">
        <v>38784</v>
      </c>
      <c r="H649" s="22" t="s">
        <v>84</v>
      </c>
      <c r="J649" s="22" t="str">
        <f t="shared" si="49"/>
        <v xml:space="preserve">Fjäturen </v>
      </c>
      <c r="K649" s="22">
        <v>6</v>
      </c>
      <c r="O649" s="22">
        <v>3.7</v>
      </c>
      <c r="P649" s="22">
        <v>1.5</v>
      </c>
      <c r="Q649" s="22">
        <v>12</v>
      </c>
      <c r="BI649" s="27"/>
    </row>
    <row r="650" spans="2:61" s="22" customFormat="1" x14ac:dyDescent="0.2">
      <c r="B650" s="23">
        <f t="shared" si="47"/>
        <v>2006</v>
      </c>
      <c r="C650" s="23">
        <f t="shared" si="48"/>
        <v>3</v>
      </c>
      <c r="D650" s="24" t="s">
        <v>736</v>
      </c>
      <c r="E650" s="25">
        <v>38784</v>
      </c>
      <c r="H650" s="22" t="s">
        <v>84</v>
      </c>
      <c r="J650" s="22" t="str">
        <f t="shared" si="49"/>
        <v xml:space="preserve">Fjäturen </v>
      </c>
      <c r="K650" s="22">
        <v>5</v>
      </c>
      <c r="O650" s="22">
        <v>3.6</v>
      </c>
      <c r="P650" s="22">
        <v>3.1</v>
      </c>
      <c r="Q650" s="22">
        <v>23</v>
      </c>
      <c r="BI650" s="27"/>
    </row>
    <row r="651" spans="2:61" s="22" customFormat="1" x14ac:dyDescent="0.2">
      <c r="B651" s="23">
        <f t="shared" si="47"/>
        <v>2006</v>
      </c>
      <c r="C651" s="23">
        <f t="shared" si="48"/>
        <v>3</v>
      </c>
      <c r="D651" s="24" t="s">
        <v>736</v>
      </c>
      <c r="E651" s="25">
        <v>38784</v>
      </c>
      <c r="H651" s="22" t="s">
        <v>84</v>
      </c>
      <c r="J651" s="22" t="str">
        <f t="shared" si="49"/>
        <v xml:space="preserve">Fjäturen </v>
      </c>
      <c r="K651" s="22">
        <v>4</v>
      </c>
      <c r="O651" s="22">
        <v>3.3</v>
      </c>
      <c r="P651" s="22">
        <v>3.7</v>
      </c>
      <c r="Q651" s="22">
        <v>27</v>
      </c>
      <c r="BI651" s="27"/>
    </row>
    <row r="652" spans="2:61" s="22" customFormat="1" x14ac:dyDescent="0.2">
      <c r="B652" s="23">
        <f t="shared" si="47"/>
        <v>2006</v>
      </c>
      <c r="C652" s="23">
        <f t="shared" si="48"/>
        <v>3</v>
      </c>
      <c r="D652" s="24" t="s">
        <v>736</v>
      </c>
      <c r="E652" s="25">
        <v>38784</v>
      </c>
      <c r="H652" s="22" t="s">
        <v>84</v>
      </c>
      <c r="J652" s="22" t="str">
        <f t="shared" si="49"/>
        <v xml:space="preserve">Fjäturen </v>
      </c>
      <c r="K652" s="22">
        <v>3</v>
      </c>
      <c r="O652" s="22">
        <v>3</v>
      </c>
      <c r="P652" s="22">
        <v>6.1</v>
      </c>
      <c r="Q652" s="22">
        <v>45</v>
      </c>
      <c r="BI652" s="27"/>
    </row>
    <row r="653" spans="2:61" s="22" customFormat="1" x14ac:dyDescent="0.2">
      <c r="B653" s="23">
        <f t="shared" si="47"/>
        <v>2006</v>
      </c>
      <c r="C653" s="23">
        <f t="shared" si="48"/>
        <v>3</v>
      </c>
      <c r="D653" s="24" t="s">
        <v>736</v>
      </c>
      <c r="E653" s="25">
        <v>38784</v>
      </c>
      <c r="H653" s="22" t="s">
        <v>84</v>
      </c>
      <c r="J653" s="22" t="str">
        <f t="shared" si="49"/>
        <v xml:space="preserve">Fjäturen </v>
      </c>
      <c r="K653" s="22">
        <v>2</v>
      </c>
      <c r="O653" s="22">
        <v>2.4</v>
      </c>
      <c r="P653" s="22">
        <v>7.9</v>
      </c>
      <c r="Q653" s="22">
        <v>57</v>
      </c>
      <c r="BI653" s="27"/>
    </row>
    <row r="654" spans="2:61" s="22" customFormat="1" x14ac:dyDescent="0.2">
      <c r="B654" s="23">
        <f t="shared" si="47"/>
        <v>2006</v>
      </c>
      <c r="C654" s="23">
        <f t="shared" si="48"/>
        <v>3</v>
      </c>
      <c r="D654" s="24" t="s">
        <v>736</v>
      </c>
      <c r="E654" s="25">
        <v>38784</v>
      </c>
      <c r="H654" s="22" t="s">
        <v>84</v>
      </c>
      <c r="J654" s="22" t="str">
        <f t="shared" si="49"/>
        <v xml:space="preserve">Fjäturen </v>
      </c>
      <c r="K654" s="22">
        <v>1</v>
      </c>
      <c r="O654" s="22">
        <v>1.2</v>
      </c>
      <c r="P654" s="22">
        <v>8.6</v>
      </c>
      <c r="Q654" s="22">
        <v>61</v>
      </c>
      <c r="BI654" s="27"/>
    </row>
    <row r="655" spans="2:61" s="22" customFormat="1" x14ac:dyDescent="0.2">
      <c r="B655" s="23">
        <f t="shared" si="47"/>
        <v>2006</v>
      </c>
      <c r="C655" s="23">
        <f t="shared" si="48"/>
        <v>3</v>
      </c>
      <c r="D655" s="24" t="s">
        <v>736</v>
      </c>
      <c r="E655" s="25">
        <v>38784</v>
      </c>
      <c r="H655" s="22" t="s">
        <v>833</v>
      </c>
      <c r="I655" s="22">
        <v>2</v>
      </c>
      <c r="J655" s="22" t="str">
        <f t="shared" si="49"/>
        <v>Norrviken 2</v>
      </c>
      <c r="K655" s="22" t="s">
        <v>739</v>
      </c>
      <c r="O655" s="22">
        <v>0.4</v>
      </c>
      <c r="P655" s="22">
        <v>9.6999999999999993</v>
      </c>
      <c r="Q655" s="22">
        <v>68</v>
      </c>
      <c r="U655" s="22">
        <v>7</v>
      </c>
      <c r="X655" s="22">
        <v>95</v>
      </c>
      <c r="AB655" s="22">
        <v>635</v>
      </c>
      <c r="AI655" s="22">
        <v>123</v>
      </c>
      <c r="AJ655" s="22">
        <v>904</v>
      </c>
      <c r="BI655" s="27"/>
    </row>
    <row r="656" spans="2:61" s="22" customFormat="1" x14ac:dyDescent="0.2">
      <c r="B656" s="23">
        <f t="shared" si="47"/>
        <v>2006</v>
      </c>
      <c r="C656" s="23">
        <f t="shared" si="48"/>
        <v>3</v>
      </c>
      <c r="D656" s="24" t="s">
        <v>736</v>
      </c>
      <c r="E656" s="25">
        <v>38784</v>
      </c>
      <c r="H656" s="22" t="s">
        <v>833</v>
      </c>
      <c r="I656" s="22">
        <v>3</v>
      </c>
      <c r="J656" s="22" t="str">
        <f t="shared" si="49"/>
        <v>Norrviken 3</v>
      </c>
      <c r="K656" s="22" t="s">
        <v>739</v>
      </c>
      <c r="O656" s="22">
        <v>0.4</v>
      </c>
      <c r="P656" s="22">
        <v>9.1999999999999993</v>
      </c>
      <c r="Q656" s="22">
        <v>64</v>
      </c>
      <c r="U656" s="22">
        <v>6</v>
      </c>
      <c r="X656" s="22">
        <v>91</v>
      </c>
      <c r="AB656" s="22">
        <v>620</v>
      </c>
      <c r="AI656" s="22">
        <v>130</v>
      </c>
      <c r="AJ656" s="22">
        <v>1277</v>
      </c>
      <c r="BI656" s="27"/>
    </row>
    <row r="657" spans="2:61" s="22" customFormat="1" x14ac:dyDescent="0.2">
      <c r="B657" s="23">
        <f t="shared" si="47"/>
        <v>2006</v>
      </c>
      <c r="C657" s="23">
        <f t="shared" si="48"/>
        <v>3</v>
      </c>
      <c r="D657" s="24" t="s">
        <v>736</v>
      </c>
      <c r="E657" s="25">
        <v>38784</v>
      </c>
      <c r="H657" s="22" t="s">
        <v>833</v>
      </c>
      <c r="I657" s="22">
        <v>1</v>
      </c>
      <c r="J657" s="22" t="str">
        <f t="shared" si="49"/>
        <v>Norrviken 1</v>
      </c>
      <c r="K657" s="22" t="s">
        <v>739</v>
      </c>
      <c r="O657" s="22">
        <v>0.3</v>
      </c>
      <c r="P657" s="22">
        <v>9.6999999999999993</v>
      </c>
      <c r="Q657" s="22">
        <v>70</v>
      </c>
      <c r="U657" s="22">
        <v>1591</v>
      </c>
      <c r="X657" s="22">
        <v>11</v>
      </c>
      <c r="AB657" s="22">
        <v>604</v>
      </c>
      <c r="AI657" s="22">
        <v>41</v>
      </c>
      <c r="AJ657" s="22">
        <v>2840</v>
      </c>
      <c r="BI657" s="27"/>
    </row>
    <row r="658" spans="2:61" s="22" customFormat="1" x14ac:dyDescent="0.2">
      <c r="B658" s="23">
        <f t="shared" si="47"/>
        <v>2006</v>
      </c>
      <c r="C658" s="23">
        <f t="shared" si="48"/>
        <v>3</v>
      </c>
      <c r="D658" s="24" t="s">
        <v>736</v>
      </c>
      <c r="E658" s="25">
        <v>38784</v>
      </c>
      <c r="H658" s="22" t="s">
        <v>833</v>
      </c>
      <c r="I658" s="22">
        <v>4</v>
      </c>
      <c r="J658" s="22" t="str">
        <f t="shared" si="49"/>
        <v>Norrviken 4</v>
      </c>
      <c r="K658" s="22" t="s">
        <v>739</v>
      </c>
      <c r="O658" s="22">
        <v>0.6</v>
      </c>
      <c r="P658" s="22">
        <v>9.8000000000000007</v>
      </c>
      <c r="Q658" s="22">
        <v>69</v>
      </c>
      <c r="U658" s="22">
        <v>10</v>
      </c>
      <c r="X658" s="22">
        <v>86</v>
      </c>
      <c r="AB658" s="22">
        <v>681</v>
      </c>
      <c r="AI658" s="22">
        <v>109</v>
      </c>
      <c r="AJ658" s="22">
        <v>1319</v>
      </c>
      <c r="BI658" s="27"/>
    </row>
    <row r="659" spans="2:61" s="22" customFormat="1" x14ac:dyDescent="0.2">
      <c r="B659" s="23">
        <f t="shared" si="47"/>
        <v>2006</v>
      </c>
      <c r="C659" s="23">
        <f t="shared" si="48"/>
        <v>3</v>
      </c>
      <c r="D659" s="24" t="s">
        <v>736</v>
      </c>
      <c r="E659" s="25">
        <v>38784</v>
      </c>
      <c r="H659" s="22" t="s">
        <v>833</v>
      </c>
      <c r="I659" s="22">
        <v>2</v>
      </c>
      <c r="J659" s="22" t="str">
        <f t="shared" si="49"/>
        <v>Norrviken 2</v>
      </c>
      <c r="K659" s="22" t="s">
        <v>785</v>
      </c>
      <c r="O659" s="22">
        <v>3.3</v>
      </c>
      <c r="P659" s="22">
        <v>2.4</v>
      </c>
      <c r="Q659" s="22">
        <v>18</v>
      </c>
      <c r="U659" s="22">
        <v>106</v>
      </c>
      <c r="X659" s="22">
        <v>62</v>
      </c>
      <c r="AB659" s="22">
        <v>751</v>
      </c>
      <c r="AI659" s="22">
        <v>83</v>
      </c>
      <c r="AJ659" s="22">
        <v>978</v>
      </c>
      <c r="BI659" s="27"/>
    </row>
    <row r="660" spans="2:61" s="22" customFormat="1" x14ac:dyDescent="0.2">
      <c r="B660" s="23">
        <f t="shared" si="47"/>
        <v>2006</v>
      </c>
      <c r="C660" s="23">
        <f t="shared" si="48"/>
        <v>3</v>
      </c>
      <c r="D660" s="24" t="s">
        <v>736</v>
      </c>
      <c r="E660" s="25">
        <v>38784</v>
      </c>
      <c r="H660" s="22" t="s">
        <v>833</v>
      </c>
      <c r="I660" s="22">
        <v>3</v>
      </c>
      <c r="J660" s="22" t="str">
        <f t="shared" si="49"/>
        <v>Norrviken 3</v>
      </c>
      <c r="K660" s="22" t="s">
        <v>785</v>
      </c>
      <c r="O660" s="22">
        <v>4.4000000000000004</v>
      </c>
      <c r="P660" s="22">
        <v>0</v>
      </c>
      <c r="Q660" s="22">
        <v>0</v>
      </c>
      <c r="U660" s="22">
        <v>568</v>
      </c>
      <c r="X660" s="22">
        <v>203</v>
      </c>
      <c r="AB660" s="22">
        <v>487</v>
      </c>
      <c r="AD660" s="22">
        <v>2.5000000000000001E-2</v>
      </c>
      <c r="AI660" s="22">
        <v>250</v>
      </c>
      <c r="AJ660" s="22">
        <v>1794</v>
      </c>
      <c r="BI660" s="27"/>
    </row>
    <row r="661" spans="2:61" s="22" customFormat="1" x14ac:dyDescent="0.2">
      <c r="B661" s="23">
        <f t="shared" si="47"/>
        <v>2006</v>
      </c>
      <c r="C661" s="23">
        <f t="shared" si="48"/>
        <v>3</v>
      </c>
      <c r="D661" s="24" t="s">
        <v>736</v>
      </c>
      <c r="E661" s="25">
        <v>38784</v>
      </c>
      <c r="H661" s="22" t="s">
        <v>833</v>
      </c>
      <c r="I661" s="22">
        <v>1</v>
      </c>
      <c r="J661" s="22" t="str">
        <f t="shared" si="49"/>
        <v>Norrviken 1</v>
      </c>
      <c r="K661" s="22" t="s">
        <v>785</v>
      </c>
      <c r="O661" s="22">
        <v>2.4</v>
      </c>
      <c r="P661" s="22">
        <v>2.7</v>
      </c>
      <c r="Q661" s="22">
        <v>20</v>
      </c>
      <c r="U661" s="22">
        <v>1042</v>
      </c>
      <c r="X661" s="22">
        <v>25</v>
      </c>
      <c r="AB661" s="22">
        <v>759</v>
      </c>
      <c r="AI661" s="22">
        <v>61</v>
      </c>
      <c r="AJ661" s="22">
        <v>2391</v>
      </c>
      <c r="BI661" s="27"/>
    </row>
    <row r="662" spans="2:61" s="22" customFormat="1" x14ac:dyDescent="0.2">
      <c r="B662" s="23">
        <f t="shared" si="47"/>
        <v>2006</v>
      </c>
      <c r="C662" s="23">
        <f t="shared" si="48"/>
        <v>3</v>
      </c>
      <c r="D662" s="24" t="s">
        <v>736</v>
      </c>
      <c r="E662" s="25">
        <v>38784</v>
      </c>
      <c r="H662" s="22" t="s">
        <v>833</v>
      </c>
      <c r="I662" s="22">
        <v>4</v>
      </c>
      <c r="J662" s="22" t="str">
        <f t="shared" si="49"/>
        <v>Norrviken 4</v>
      </c>
      <c r="K662" s="22" t="s">
        <v>785</v>
      </c>
      <c r="O662" s="22">
        <v>2.4</v>
      </c>
      <c r="P662" s="22">
        <v>9.3000000000000007</v>
      </c>
      <c r="Q662" s="22">
        <v>68</v>
      </c>
      <c r="U662" s="22">
        <v>10</v>
      </c>
      <c r="X662" s="22">
        <v>90</v>
      </c>
      <c r="AB662" s="22">
        <v>700</v>
      </c>
      <c r="AI662" s="22">
        <v>106</v>
      </c>
      <c r="AJ662" s="22">
        <v>1267</v>
      </c>
      <c r="BI662" s="27"/>
    </row>
    <row r="663" spans="2:61" s="22" customFormat="1" x14ac:dyDescent="0.2">
      <c r="B663" s="23">
        <f t="shared" si="47"/>
        <v>2006</v>
      </c>
      <c r="C663" s="23">
        <f t="shared" si="48"/>
        <v>3</v>
      </c>
      <c r="D663" s="24" t="s">
        <v>736</v>
      </c>
      <c r="E663" s="25">
        <v>38784</v>
      </c>
      <c r="H663" s="22" t="s">
        <v>833</v>
      </c>
      <c r="I663" s="22">
        <v>3</v>
      </c>
      <c r="J663" s="22" t="str">
        <f t="shared" si="49"/>
        <v>Norrviken 3</v>
      </c>
      <c r="K663" s="22">
        <v>10</v>
      </c>
      <c r="O663" s="22">
        <v>3.7</v>
      </c>
      <c r="P663" s="22">
        <v>0.2</v>
      </c>
      <c r="Q663" s="22">
        <v>1.3</v>
      </c>
      <c r="BI663" s="27"/>
    </row>
    <row r="664" spans="2:61" s="22" customFormat="1" x14ac:dyDescent="0.2">
      <c r="B664" s="23">
        <f t="shared" si="47"/>
        <v>2006</v>
      </c>
      <c r="C664" s="23">
        <f t="shared" si="48"/>
        <v>3</v>
      </c>
      <c r="D664" s="24" t="s">
        <v>736</v>
      </c>
      <c r="E664" s="25">
        <v>38784</v>
      </c>
      <c r="H664" s="22" t="s">
        <v>833</v>
      </c>
      <c r="I664" s="22">
        <v>3</v>
      </c>
      <c r="J664" s="22" t="str">
        <f t="shared" si="49"/>
        <v>Norrviken 3</v>
      </c>
      <c r="K664" s="22">
        <v>9</v>
      </c>
      <c r="O664" s="22">
        <v>3.5</v>
      </c>
      <c r="P664" s="22">
        <v>1.3</v>
      </c>
      <c r="Q664" s="22">
        <v>9.6999999999999993</v>
      </c>
      <c r="BI664" s="27"/>
    </row>
    <row r="665" spans="2:61" s="22" customFormat="1" x14ac:dyDescent="0.2">
      <c r="B665" s="23">
        <f t="shared" si="47"/>
        <v>2006</v>
      </c>
      <c r="C665" s="23">
        <f t="shared" si="48"/>
        <v>3</v>
      </c>
      <c r="D665" s="24" t="s">
        <v>736</v>
      </c>
      <c r="E665" s="25">
        <v>38784</v>
      </c>
      <c r="H665" s="22" t="s">
        <v>833</v>
      </c>
      <c r="I665" s="22">
        <v>3</v>
      </c>
      <c r="J665" s="22" t="str">
        <f t="shared" si="49"/>
        <v>Norrviken 3</v>
      </c>
      <c r="K665" s="22">
        <v>8</v>
      </c>
      <c r="O665" s="22">
        <v>3.5</v>
      </c>
      <c r="P665" s="22">
        <v>0.8</v>
      </c>
      <c r="Q665" s="22">
        <v>5.8</v>
      </c>
      <c r="BI665" s="27"/>
    </row>
    <row r="666" spans="2:61" s="22" customFormat="1" x14ac:dyDescent="0.2">
      <c r="B666" s="23">
        <f t="shared" si="47"/>
        <v>2006</v>
      </c>
      <c r="C666" s="23">
        <f t="shared" si="48"/>
        <v>3</v>
      </c>
      <c r="D666" s="24" t="s">
        <v>736</v>
      </c>
      <c r="E666" s="25">
        <v>38784</v>
      </c>
      <c r="H666" s="22" t="s">
        <v>833</v>
      </c>
      <c r="I666" s="22">
        <v>2</v>
      </c>
      <c r="J666" s="22" t="str">
        <f t="shared" si="49"/>
        <v>Norrviken 2</v>
      </c>
      <c r="K666" s="22">
        <v>7</v>
      </c>
      <c r="O666" s="22">
        <v>3.2</v>
      </c>
      <c r="P666" s="22">
        <v>4.2</v>
      </c>
      <c r="Q666" s="22">
        <v>32</v>
      </c>
      <c r="BI666" s="27"/>
    </row>
    <row r="667" spans="2:61" s="22" customFormat="1" x14ac:dyDescent="0.2">
      <c r="B667" s="23">
        <f t="shared" si="47"/>
        <v>2006</v>
      </c>
      <c r="C667" s="23">
        <f t="shared" si="48"/>
        <v>3</v>
      </c>
      <c r="D667" s="24" t="s">
        <v>736</v>
      </c>
      <c r="E667" s="25">
        <v>38784</v>
      </c>
      <c r="H667" s="22" t="s">
        <v>833</v>
      </c>
      <c r="I667" s="22">
        <v>3</v>
      </c>
      <c r="J667" s="22" t="str">
        <f t="shared" si="49"/>
        <v>Norrviken 3</v>
      </c>
      <c r="K667" s="22">
        <v>7</v>
      </c>
      <c r="O667" s="22">
        <v>3.3</v>
      </c>
      <c r="P667" s="22">
        <v>3.5</v>
      </c>
      <c r="Q667" s="22">
        <v>26</v>
      </c>
      <c r="BI667" s="27"/>
    </row>
    <row r="668" spans="2:61" s="22" customFormat="1" x14ac:dyDescent="0.2">
      <c r="B668" s="23">
        <f t="shared" si="47"/>
        <v>2006</v>
      </c>
      <c r="C668" s="23">
        <f t="shared" si="48"/>
        <v>3</v>
      </c>
      <c r="D668" s="24" t="s">
        <v>736</v>
      </c>
      <c r="E668" s="25">
        <v>38784</v>
      </c>
      <c r="H668" s="22" t="s">
        <v>833</v>
      </c>
      <c r="I668" s="22">
        <v>2</v>
      </c>
      <c r="J668" s="22" t="str">
        <f t="shared" si="49"/>
        <v>Norrviken 2</v>
      </c>
      <c r="K668" s="22">
        <v>6</v>
      </c>
      <c r="O668" s="22">
        <v>3.1</v>
      </c>
      <c r="P668" s="22">
        <v>8.3000000000000007</v>
      </c>
      <c r="Q668" s="22">
        <v>62</v>
      </c>
      <c r="BI668" s="27"/>
    </row>
    <row r="669" spans="2:61" s="22" customFormat="1" x14ac:dyDescent="0.2">
      <c r="B669" s="23">
        <f t="shared" si="47"/>
        <v>2006</v>
      </c>
      <c r="C669" s="23">
        <f t="shared" si="48"/>
        <v>3</v>
      </c>
      <c r="D669" s="24" t="s">
        <v>736</v>
      </c>
      <c r="E669" s="25">
        <v>38784</v>
      </c>
      <c r="H669" s="22" t="s">
        <v>833</v>
      </c>
      <c r="I669" s="22">
        <v>3</v>
      </c>
      <c r="J669" s="22" t="str">
        <f t="shared" si="49"/>
        <v>Norrviken 3</v>
      </c>
      <c r="K669" s="22">
        <v>6</v>
      </c>
      <c r="O669" s="22">
        <v>3.2</v>
      </c>
      <c r="P669" s="22">
        <v>5</v>
      </c>
      <c r="Q669" s="22">
        <v>37</v>
      </c>
      <c r="BI669" s="27"/>
    </row>
    <row r="670" spans="2:61" s="22" customFormat="1" x14ac:dyDescent="0.2">
      <c r="B670" s="23">
        <f t="shared" si="47"/>
        <v>2006</v>
      </c>
      <c r="C670" s="23">
        <f t="shared" si="48"/>
        <v>3</v>
      </c>
      <c r="D670" s="24" t="s">
        <v>736</v>
      </c>
      <c r="E670" s="25">
        <v>38784</v>
      </c>
      <c r="H670" s="22" t="s">
        <v>833</v>
      </c>
      <c r="I670" s="22">
        <v>2</v>
      </c>
      <c r="J670" s="22" t="str">
        <f t="shared" si="49"/>
        <v>Norrviken 2</v>
      </c>
      <c r="K670" s="22">
        <v>5</v>
      </c>
      <c r="O670" s="22">
        <v>2.8</v>
      </c>
      <c r="P670" s="22">
        <v>8.8000000000000007</v>
      </c>
      <c r="Q670" s="22">
        <v>65</v>
      </c>
      <c r="BI670" s="27"/>
    </row>
    <row r="671" spans="2:61" s="22" customFormat="1" x14ac:dyDescent="0.2">
      <c r="B671" s="23">
        <f t="shared" si="47"/>
        <v>2006</v>
      </c>
      <c r="C671" s="23">
        <f t="shared" si="48"/>
        <v>3</v>
      </c>
      <c r="D671" s="24" t="s">
        <v>736</v>
      </c>
      <c r="E671" s="25">
        <v>38784</v>
      </c>
      <c r="H671" s="22" t="s">
        <v>833</v>
      </c>
      <c r="I671" s="22">
        <v>3</v>
      </c>
      <c r="J671" s="22" t="str">
        <f t="shared" si="49"/>
        <v>Norrviken 3</v>
      </c>
      <c r="K671" s="22">
        <v>5</v>
      </c>
      <c r="O671" s="22">
        <v>3.1</v>
      </c>
      <c r="P671" s="22">
        <v>6.9</v>
      </c>
      <c r="Q671" s="22">
        <v>51</v>
      </c>
      <c r="BI671" s="27"/>
    </row>
    <row r="672" spans="2:61" s="22" customFormat="1" x14ac:dyDescent="0.2">
      <c r="B672" s="23">
        <f t="shared" si="47"/>
        <v>2006</v>
      </c>
      <c r="C672" s="23">
        <f t="shared" si="48"/>
        <v>3</v>
      </c>
      <c r="D672" s="24" t="s">
        <v>736</v>
      </c>
      <c r="E672" s="25">
        <v>38784</v>
      </c>
      <c r="H672" s="22" t="s">
        <v>833</v>
      </c>
      <c r="I672" s="22">
        <v>2</v>
      </c>
      <c r="J672" s="22" t="str">
        <f t="shared" si="49"/>
        <v>Norrviken 2</v>
      </c>
      <c r="K672" s="22">
        <v>4</v>
      </c>
      <c r="O672" s="22">
        <v>2.8</v>
      </c>
      <c r="P672" s="22">
        <v>8.8000000000000007</v>
      </c>
      <c r="Q672" s="22">
        <v>65</v>
      </c>
      <c r="BI672" s="27"/>
    </row>
    <row r="673" spans="2:61" s="22" customFormat="1" x14ac:dyDescent="0.2">
      <c r="B673" s="23">
        <f t="shared" si="47"/>
        <v>2006</v>
      </c>
      <c r="C673" s="23">
        <f t="shared" si="48"/>
        <v>3</v>
      </c>
      <c r="D673" s="24" t="s">
        <v>736</v>
      </c>
      <c r="E673" s="25">
        <v>38784</v>
      </c>
      <c r="H673" s="22" t="s">
        <v>833</v>
      </c>
      <c r="I673" s="22">
        <v>3</v>
      </c>
      <c r="J673" s="22" t="str">
        <f t="shared" si="49"/>
        <v>Norrviken 3</v>
      </c>
      <c r="K673" s="22">
        <v>4</v>
      </c>
      <c r="O673" s="22">
        <v>3</v>
      </c>
      <c r="P673" s="22">
        <v>8.1</v>
      </c>
      <c r="Q673" s="22">
        <v>60</v>
      </c>
      <c r="BI673" s="27"/>
    </row>
    <row r="674" spans="2:61" s="22" customFormat="1" x14ac:dyDescent="0.2">
      <c r="B674" s="23">
        <f t="shared" si="47"/>
        <v>2006</v>
      </c>
      <c r="C674" s="23">
        <f t="shared" si="48"/>
        <v>3</v>
      </c>
      <c r="D674" s="24" t="s">
        <v>736</v>
      </c>
      <c r="E674" s="25">
        <v>38784</v>
      </c>
      <c r="H674" s="22" t="s">
        <v>833</v>
      </c>
      <c r="I674" s="22">
        <v>2</v>
      </c>
      <c r="J674" s="22" t="str">
        <f t="shared" si="49"/>
        <v>Norrviken 2</v>
      </c>
      <c r="K674" s="22">
        <v>3</v>
      </c>
      <c r="O674" s="22">
        <v>2.7</v>
      </c>
      <c r="P674" s="22">
        <v>9</v>
      </c>
      <c r="Q674" s="22">
        <v>67</v>
      </c>
      <c r="BI674" s="27"/>
    </row>
    <row r="675" spans="2:61" s="22" customFormat="1" x14ac:dyDescent="0.2">
      <c r="B675" s="23">
        <f t="shared" si="47"/>
        <v>2006</v>
      </c>
      <c r="C675" s="23">
        <f t="shared" si="48"/>
        <v>3</v>
      </c>
      <c r="D675" s="24" t="s">
        <v>736</v>
      </c>
      <c r="E675" s="25">
        <v>38784</v>
      </c>
      <c r="H675" s="22" t="s">
        <v>833</v>
      </c>
      <c r="I675" s="22">
        <v>3</v>
      </c>
      <c r="J675" s="22" t="str">
        <f t="shared" si="49"/>
        <v>Norrviken 3</v>
      </c>
      <c r="K675" s="22">
        <v>3</v>
      </c>
      <c r="O675" s="22">
        <v>3</v>
      </c>
      <c r="P675" s="22">
        <v>8.1999999999999993</v>
      </c>
      <c r="Q675" s="22">
        <v>61</v>
      </c>
      <c r="BI675" s="27"/>
    </row>
    <row r="676" spans="2:61" s="22" customFormat="1" x14ac:dyDescent="0.2">
      <c r="B676" s="23">
        <f t="shared" si="47"/>
        <v>2006</v>
      </c>
      <c r="C676" s="23">
        <f t="shared" si="48"/>
        <v>3</v>
      </c>
      <c r="D676" s="24" t="s">
        <v>736</v>
      </c>
      <c r="E676" s="25">
        <v>38784</v>
      </c>
      <c r="H676" s="22" t="s">
        <v>833</v>
      </c>
      <c r="I676" s="22">
        <v>2</v>
      </c>
      <c r="J676" s="22" t="str">
        <f t="shared" si="49"/>
        <v>Norrviken 2</v>
      </c>
      <c r="K676" s="22">
        <v>2</v>
      </c>
      <c r="O676" s="22">
        <v>2.7</v>
      </c>
      <c r="P676" s="22">
        <v>9</v>
      </c>
      <c r="Q676" s="22">
        <v>67</v>
      </c>
      <c r="BI676" s="27"/>
    </row>
    <row r="677" spans="2:61" s="22" customFormat="1" x14ac:dyDescent="0.2">
      <c r="B677" s="23">
        <f t="shared" si="47"/>
        <v>2006</v>
      </c>
      <c r="C677" s="23">
        <f t="shared" si="48"/>
        <v>3</v>
      </c>
      <c r="D677" s="24" t="s">
        <v>736</v>
      </c>
      <c r="E677" s="25">
        <v>38784</v>
      </c>
      <c r="H677" s="22" t="s">
        <v>833</v>
      </c>
      <c r="I677" s="22">
        <v>3</v>
      </c>
      <c r="J677" s="22" t="str">
        <f t="shared" si="49"/>
        <v>Norrviken 3</v>
      </c>
      <c r="K677" s="22">
        <v>2</v>
      </c>
      <c r="O677" s="22">
        <v>2.9</v>
      </c>
      <c r="P677" s="22">
        <v>7.9</v>
      </c>
      <c r="Q677" s="22">
        <v>59</v>
      </c>
      <c r="BI677" s="27"/>
    </row>
    <row r="678" spans="2:61" s="22" customFormat="1" x14ac:dyDescent="0.2">
      <c r="B678" s="23">
        <f t="shared" si="47"/>
        <v>2006</v>
      </c>
      <c r="C678" s="23">
        <f t="shared" si="48"/>
        <v>3</v>
      </c>
      <c r="D678" s="24" t="s">
        <v>736</v>
      </c>
      <c r="E678" s="25">
        <v>38784</v>
      </c>
      <c r="H678" s="22" t="s">
        <v>833</v>
      </c>
      <c r="I678" s="22">
        <v>1</v>
      </c>
      <c r="J678" s="22" t="str">
        <f t="shared" si="49"/>
        <v>Norrviken 1</v>
      </c>
      <c r="K678" s="22">
        <v>2</v>
      </c>
      <c r="O678" s="22">
        <v>2.1</v>
      </c>
      <c r="P678" s="22">
        <v>4</v>
      </c>
      <c r="Q678" s="22">
        <v>31</v>
      </c>
      <c r="BI678" s="27"/>
    </row>
    <row r="679" spans="2:61" s="22" customFormat="1" x14ac:dyDescent="0.2">
      <c r="B679" s="23">
        <f t="shared" si="47"/>
        <v>2006</v>
      </c>
      <c r="C679" s="23">
        <f t="shared" si="48"/>
        <v>3</v>
      </c>
      <c r="D679" s="24" t="s">
        <v>736</v>
      </c>
      <c r="E679" s="25">
        <v>38784</v>
      </c>
      <c r="H679" s="22" t="s">
        <v>833</v>
      </c>
      <c r="I679" s="22">
        <v>2</v>
      </c>
      <c r="J679" s="22" t="str">
        <f t="shared" si="49"/>
        <v>Norrviken 2</v>
      </c>
      <c r="K679" s="22">
        <v>1</v>
      </c>
      <c r="O679" s="22">
        <v>2.2000000000000002</v>
      </c>
      <c r="P679" s="22">
        <v>9.1999999999999993</v>
      </c>
      <c r="Q679" s="22">
        <v>67</v>
      </c>
      <c r="BI679" s="27"/>
    </row>
    <row r="680" spans="2:61" s="22" customFormat="1" x14ac:dyDescent="0.2">
      <c r="B680" s="23">
        <f t="shared" si="47"/>
        <v>2006</v>
      </c>
      <c r="C680" s="23">
        <f t="shared" si="48"/>
        <v>3</v>
      </c>
      <c r="D680" s="24" t="s">
        <v>736</v>
      </c>
      <c r="E680" s="25">
        <v>38784</v>
      </c>
      <c r="H680" s="22" t="s">
        <v>833</v>
      </c>
      <c r="I680" s="22">
        <v>3</v>
      </c>
      <c r="J680" s="22" t="str">
        <f t="shared" si="49"/>
        <v>Norrviken 3</v>
      </c>
      <c r="K680" s="22">
        <v>1</v>
      </c>
      <c r="O680" s="22">
        <v>2.5</v>
      </c>
      <c r="P680" s="22">
        <v>8.6</v>
      </c>
      <c r="Q680" s="22">
        <v>63</v>
      </c>
      <c r="BI680" s="27"/>
    </row>
    <row r="681" spans="2:61" s="22" customFormat="1" x14ac:dyDescent="0.2">
      <c r="B681" s="23">
        <f t="shared" si="47"/>
        <v>2006</v>
      </c>
      <c r="C681" s="23">
        <f t="shared" si="48"/>
        <v>3</v>
      </c>
      <c r="D681" s="24" t="s">
        <v>736</v>
      </c>
      <c r="E681" s="25">
        <v>38784</v>
      </c>
      <c r="H681" s="22" t="s">
        <v>833</v>
      </c>
      <c r="I681" s="22">
        <v>1</v>
      </c>
      <c r="J681" s="22" t="str">
        <f t="shared" si="49"/>
        <v>Norrviken 1</v>
      </c>
      <c r="K681" s="22">
        <v>1</v>
      </c>
      <c r="O681" s="22">
        <v>0.8</v>
      </c>
      <c r="P681" s="22">
        <v>9.1</v>
      </c>
      <c r="Q681" s="22">
        <v>65</v>
      </c>
      <c r="BI681" s="27"/>
    </row>
    <row r="682" spans="2:61" s="22" customFormat="1" x14ac:dyDescent="0.2">
      <c r="B682" s="23">
        <f t="shared" si="47"/>
        <v>2006</v>
      </c>
      <c r="C682" s="23">
        <f t="shared" si="48"/>
        <v>3</v>
      </c>
      <c r="D682" s="24" t="s">
        <v>736</v>
      </c>
      <c r="E682" s="25">
        <v>38784</v>
      </c>
      <c r="H682" s="22" t="s">
        <v>833</v>
      </c>
      <c r="I682" s="22">
        <v>4</v>
      </c>
      <c r="J682" s="22" t="str">
        <f t="shared" si="49"/>
        <v>Norrviken 4</v>
      </c>
      <c r="K682" s="22">
        <v>1</v>
      </c>
      <c r="O682" s="22">
        <v>2</v>
      </c>
      <c r="P682" s="22">
        <v>9.5</v>
      </c>
      <c r="Q682" s="22">
        <v>68</v>
      </c>
      <c r="BI682" s="27"/>
    </row>
    <row r="683" spans="2:61" s="22" customFormat="1" x14ac:dyDescent="0.2">
      <c r="B683" s="23">
        <f t="shared" si="47"/>
        <v>2006</v>
      </c>
      <c r="C683" s="23">
        <f t="shared" si="48"/>
        <v>3</v>
      </c>
      <c r="D683" s="24" t="s">
        <v>736</v>
      </c>
      <c r="E683" s="25">
        <v>38784</v>
      </c>
      <c r="H683" s="22" t="s">
        <v>92</v>
      </c>
      <c r="J683" s="22" t="str">
        <f t="shared" si="49"/>
        <v xml:space="preserve">Rösjön </v>
      </c>
      <c r="K683" s="22" t="s">
        <v>739</v>
      </c>
      <c r="O683" s="22">
        <v>0.4</v>
      </c>
      <c r="P683" s="22">
        <v>9.1999999999999993</v>
      </c>
      <c r="Q683" s="22">
        <v>64</v>
      </c>
      <c r="U683" s="22">
        <v>4</v>
      </c>
      <c r="X683" s="22">
        <v>3</v>
      </c>
      <c r="AB683" s="22">
        <v>243</v>
      </c>
      <c r="AI683" s="22">
        <v>27</v>
      </c>
      <c r="AJ683" s="22">
        <v>770</v>
      </c>
      <c r="BI683" s="27"/>
    </row>
    <row r="684" spans="2:61" s="22" customFormat="1" x14ac:dyDescent="0.2">
      <c r="B684" s="23">
        <f t="shared" si="47"/>
        <v>2006</v>
      </c>
      <c r="C684" s="23">
        <f t="shared" si="48"/>
        <v>3</v>
      </c>
      <c r="D684" s="24" t="s">
        <v>736</v>
      </c>
      <c r="E684" s="25">
        <v>38784</v>
      </c>
      <c r="H684" s="22" t="s">
        <v>92</v>
      </c>
      <c r="J684" s="22" t="str">
        <f t="shared" si="49"/>
        <v xml:space="preserve">Rösjön </v>
      </c>
      <c r="K684" s="22" t="s">
        <v>785</v>
      </c>
      <c r="O684" s="22">
        <v>4.8</v>
      </c>
      <c r="P684" s="22">
        <v>0.2</v>
      </c>
      <c r="Q684" s="22">
        <v>1.4</v>
      </c>
      <c r="U684" s="22">
        <v>13</v>
      </c>
      <c r="X684" s="22">
        <v>7</v>
      </c>
      <c r="AB684" s="22">
        <v>403</v>
      </c>
      <c r="AI684" s="22">
        <v>32</v>
      </c>
      <c r="AJ684" s="22">
        <v>878</v>
      </c>
      <c r="BI684" s="27"/>
    </row>
    <row r="685" spans="2:61" s="22" customFormat="1" x14ac:dyDescent="0.2">
      <c r="B685" s="23">
        <f t="shared" si="47"/>
        <v>2006</v>
      </c>
      <c r="C685" s="23">
        <f t="shared" si="48"/>
        <v>3</v>
      </c>
      <c r="D685" s="24" t="s">
        <v>736</v>
      </c>
      <c r="E685" s="25">
        <v>38784</v>
      </c>
      <c r="H685" s="22" t="s">
        <v>92</v>
      </c>
      <c r="J685" s="22" t="str">
        <f t="shared" si="49"/>
        <v xml:space="preserve">Rösjön </v>
      </c>
      <c r="K685" s="22">
        <v>5</v>
      </c>
      <c r="O685" s="22">
        <v>4.7</v>
      </c>
      <c r="P685" s="22">
        <v>0.5</v>
      </c>
      <c r="Q685" s="22">
        <v>3.9</v>
      </c>
      <c r="BI685" s="27"/>
    </row>
    <row r="686" spans="2:61" s="22" customFormat="1" x14ac:dyDescent="0.2">
      <c r="B686" s="23">
        <f t="shared" si="47"/>
        <v>2006</v>
      </c>
      <c r="C686" s="23">
        <f t="shared" si="48"/>
        <v>3</v>
      </c>
      <c r="D686" s="24" t="s">
        <v>736</v>
      </c>
      <c r="E686" s="25">
        <v>38784</v>
      </c>
      <c r="H686" s="22" t="s">
        <v>92</v>
      </c>
      <c r="J686" s="22" t="str">
        <f t="shared" si="49"/>
        <v xml:space="preserve">Rösjön </v>
      </c>
      <c r="K686" s="22">
        <v>4</v>
      </c>
      <c r="O686" s="22">
        <v>4.0999999999999996</v>
      </c>
      <c r="P686" s="22">
        <v>1.2</v>
      </c>
      <c r="Q686" s="22">
        <v>9</v>
      </c>
      <c r="BI686" s="27"/>
    </row>
    <row r="687" spans="2:61" s="22" customFormat="1" x14ac:dyDescent="0.2">
      <c r="B687" s="23">
        <f t="shared" si="47"/>
        <v>2006</v>
      </c>
      <c r="C687" s="23">
        <f t="shared" si="48"/>
        <v>3</v>
      </c>
      <c r="D687" s="24" t="s">
        <v>736</v>
      </c>
      <c r="E687" s="25">
        <v>38784</v>
      </c>
      <c r="H687" s="22" t="s">
        <v>92</v>
      </c>
      <c r="J687" s="22" t="str">
        <f t="shared" si="49"/>
        <v xml:space="preserve">Rösjön </v>
      </c>
      <c r="K687" s="22">
        <v>3</v>
      </c>
      <c r="O687" s="22">
        <v>3</v>
      </c>
      <c r="P687" s="22">
        <v>6.5</v>
      </c>
      <c r="Q687" s="22">
        <v>48</v>
      </c>
      <c r="BI687" s="27"/>
    </row>
    <row r="688" spans="2:61" s="22" customFormat="1" x14ac:dyDescent="0.2">
      <c r="B688" s="23">
        <f t="shared" si="47"/>
        <v>2006</v>
      </c>
      <c r="C688" s="23">
        <f t="shared" si="48"/>
        <v>3</v>
      </c>
      <c r="D688" s="24" t="s">
        <v>736</v>
      </c>
      <c r="E688" s="25">
        <v>38784</v>
      </c>
      <c r="H688" s="22" t="s">
        <v>92</v>
      </c>
      <c r="J688" s="22" t="str">
        <f t="shared" si="49"/>
        <v xml:space="preserve">Rösjön </v>
      </c>
      <c r="K688" s="22">
        <v>2</v>
      </c>
      <c r="O688" s="22">
        <v>2.4</v>
      </c>
      <c r="P688" s="22">
        <v>7.9</v>
      </c>
      <c r="Q688" s="22">
        <v>58</v>
      </c>
      <c r="BI688" s="27"/>
    </row>
    <row r="689" spans="2:61" s="22" customFormat="1" x14ac:dyDescent="0.2">
      <c r="B689" s="23">
        <f t="shared" si="47"/>
        <v>2006</v>
      </c>
      <c r="C689" s="23">
        <f t="shared" si="48"/>
        <v>3</v>
      </c>
      <c r="D689" s="24" t="s">
        <v>736</v>
      </c>
      <c r="E689" s="25">
        <v>38784</v>
      </c>
      <c r="H689" s="22" t="s">
        <v>92</v>
      </c>
      <c r="J689" s="22" t="str">
        <f t="shared" si="49"/>
        <v xml:space="preserve">Rösjön </v>
      </c>
      <c r="K689" s="22">
        <v>1</v>
      </c>
      <c r="O689" s="22">
        <v>1.2</v>
      </c>
      <c r="P689" s="22">
        <v>9.1</v>
      </c>
      <c r="Q689" s="22">
        <v>64</v>
      </c>
      <c r="BI689" s="27"/>
    </row>
    <row r="690" spans="2:61" s="22" customFormat="1" x14ac:dyDescent="0.2">
      <c r="B690" s="23">
        <f t="shared" si="47"/>
        <v>2006</v>
      </c>
      <c r="C690" s="23">
        <f t="shared" si="48"/>
        <v>3</v>
      </c>
      <c r="D690" s="24" t="s">
        <v>736</v>
      </c>
      <c r="E690" s="25">
        <v>38784</v>
      </c>
      <c r="H690" s="22" t="s">
        <v>834</v>
      </c>
      <c r="J690" s="22" t="str">
        <f t="shared" si="49"/>
        <v xml:space="preserve">Snuggan </v>
      </c>
      <c r="K690" s="22" t="s">
        <v>739</v>
      </c>
      <c r="O690" s="22">
        <v>0.6</v>
      </c>
      <c r="P690" s="22">
        <v>8.6</v>
      </c>
      <c r="Q690" s="22">
        <v>60</v>
      </c>
      <c r="U690" s="22">
        <v>457</v>
      </c>
      <c r="X690" s="22">
        <v>2</v>
      </c>
      <c r="AB690" s="22">
        <v>31</v>
      </c>
      <c r="AI690" s="22">
        <v>43</v>
      </c>
      <c r="AJ690" s="22">
        <v>1462</v>
      </c>
      <c r="BI690" s="27"/>
    </row>
    <row r="691" spans="2:61" s="22" customFormat="1" x14ac:dyDescent="0.2">
      <c r="B691" s="23">
        <f t="shared" si="47"/>
        <v>2006</v>
      </c>
      <c r="C691" s="23">
        <f t="shared" si="48"/>
        <v>3</v>
      </c>
      <c r="D691" s="24" t="s">
        <v>736</v>
      </c>
      <c r="E691" s="25">
        <v>38784</v>
      </c>
      <c r="H691" s="22" t="s">
        <v>834</v>
      </c>
      <c r="J691" s="22" t="str">
        <f t="shared" si="49"/>
        <v xml:space="preserve">Snuggan </v>
      </c>
      <c r="K691" s="22" t="s">
        <v>785</v>
      </c>
      <c r="O691" s="22">
        <v>4.5999999999999996</v>
      </c>
      <c r="P691" s="22">
        <v>0.1</v>
      </c>
      <c r="Q691" s="22">
        <v>0.9</v>
      </c>
      <c r="U691" s="22">
        <v>483</v>
      </c>
      <c r="X691" s="22">
        <v>2</v>
      </c>
      <c r="AB691" s="22">
        <v>3</v>
      </c>
      <c r="AD691" s="22">
        <v>2.5000000000000001E-2</v>
      </c>
      <c r="AI691" s="22">
        <v>36</v>
      </c>
      <c r="AJ691" s="22">
        <v>1555</v>
      </c>
      <c r="BI691" s="27"/>
    </row>
    <row r="692" spans="2:61" s="22" customFormat="1" x14ac:dyDescent="0.2">
      <c r="B692" s="23">
        <f t="shared" si="47"/>
        <v>2006</v>
      </c>
      <c r="C692" s="23">
        <f t="shared" si="48"/>
        <v>3</v>
      </c>
      <c r="D692" s="24" t="s">
        <v>736</v>
      </c>
      <c r="E692" s="25">
        <v>38784</v>
      </c>
      <c r="H692" s="22" t="s">
        <v>834</v>
      </c>
      <c r="J692" s="22" t="str">
        <f t="shared" si="49"/>
        <v xml:space="preserve">Snuggan </v>
      </c>
      <c r="K692" s="22">
        <v>2</v>
      </c>
      <c r="O692" s="22">
        <v>3.9</v>
      </c>
      <c r="P692" s="22">
        <v>1.2</v>
      </c>
      <c r="Q692" s="22">
        <v>9.5</v>
      </c>
      <c r="BI692" s="27"/>
    </row>
    <row r="693" spans="2:61" s="22" customFormat="1" x14ac:dyDescent="0.2">
      <c r="B693" s="23">
        <f t="shared" si="47"/>
        <v>2006</v>
      </c>
      <c r="C693" s="23">
        <f t="shared" si="48"/>
        <v>3</v>
      </c>
      <c r="D693" s="24" t="s">
        <v>736</v>
      </c>
      <c r="E693" s="25">
        <v>38784</v>
      </c>
      <c r="H693" s="22" t="s">
        <v>834</v>
      </c>
      <c r="J693" s="22" t="str">
        <f t="shared" si="49"/>
        <v xml:space="preserve">Snuggan </v>
      </c>
      <c r="K693" s="22">
        <v>1</v>
      </c>
      <c r="O693" s="22">
        <v>2.4</v>
      </c>
      <c r="P693" s="22">
        <v>6.2</v>
      </c>
      <c r="Q693" s="22">
        <v>45</v>
      </c>
      <c r="BI693" s="27"/>
    </row>
    <row r="694" spans="2:61" s="22" customFormat="1" x14ac:dyDescent="0.2">
      <c r="B694" s="23">
        <f t="shared" si="47"/>
        <v>2006</v>
      </c>
      <c r="C694" s="23">
        <f t="shared" si="48"/>
        <v>3</v>
      </c>
      <c r="D694" s="24" t="s">
        <v>736</v>
      </c>
      <c r="E694" s="25">
        <v>38784</v>
      </c>
      <c r="H694" s="22" t="s">
        <v>95</v>
      </c>
      <c r="J694" s="22" t="str">
        <f t="shared" si="49"/>
        <v xml:space="preserve">Väsjön </v>
      </c>
      <c r="K694" s="22" t="s">
        <v>739</v>
      </c>
      <c r="O694" s="22">
        <v>1</v>
      </c>
      <c r="P694" s="22">
        <v>0.1</v>
      </c>
      <c r="Q694" s="22">
        <v>0.8</v>
      </c>
      <c r="U694" s="22">
        <v>71</v>
      </c>
      <c r="X694" s="22">
        <v>4</v>
      </c>
      <c r="AB694" s="22">
        <v>24</v>
      </c>
      <c r="AI694" s="22">
        <v>37</v>
      </c>
      <c r="AJ694" s="22">
        <v>776</v>
      </c>
      <c r="BI694" s="27"/>
    </row>
    <row r="695" spans="2:61" s="22" customFormat="1" x14ac:dyDescent="0.2">
      <c r="B695" s="23">
        <f t="shared" si="47"/>
        <v>2006</v>
      </c>
      <c r="C695" s="23">
        <f t="shared" si="48"/>
        <v>3</v>
      </c>
      <c r="D695" s="24" t="s">
        <v>736</v>
      </c>
      <c r="E695" s="25">
        <v>38784</v>
      </c>
      <c r="H695" s="22" t="s">
        <v>95</v>
      </c>
      <c r="J695" s="22" t="str">
        <f t="shared" si="49"/>
        <v xml:space="preserve">Väsjön </v>
      </c>
      <c r="K695" s="22" t="s">
        <v>785</v>
      </c>
      <c r="O695" s="22">
        <v>5.3</v>
      </c>
      <c r="P695" s="22">
        <v>0.05</v>
      </c>
      <c r="Q695" s="22">
        <v>0.2</v>
      </c>
      <c r="U695" s="22">
        <v>159</v>
      </c>
      <c r="X695" s="22">
        <v>8</v>
      </c>
      <c r="AB695" s="22">
        <v>6</v>
      </c>
      <c r="AD695" s="22">
        <v>0.19</v>
      </c>
      <c r="AI695" s="22">
        <v>44</v>
      </c>
      <c r="AJ695" s="22">
        <v>909</v>
      </c>
      <c r="BI695" s="27"/>
    </row>
    <row r="696" spans="2:61" s="22" customFormat="1" x14ac:dyDescent="0.2">
      <c r="B696" s="23">
        <f t="shared" si="47"/>
        <v>2006</v>
      </c>
      <c r="C696" s="23">
        <f t="shared" si="48"/>
        <v>3</v>
      </c>
      <c r="D696" s="24" t="s">
        <v>736</v>
      </c>
      <c r="E696" s="25">
        <v>38784</v>
      </c>
      <c r="H696" s="22" t="s">
        <v>95</v>
      </c>
      <c r="J696" s="22" t="str">
        <f t="shared" si="49"/>
        <v xml:space="preserve">Väsjön </v>
      </c>
      <c r="K696" s="22">
        <v>1</v>
      </c>
      <c r="O696" s="22">
        <v>2.2999999999999998</v>
      </c>
      <c r="P696" s="22">
        <v>0.1</v>
      </c>
      <c r="Q696" s="22">
        <v>0.4</v>
      </c>
      <c r="BI696" s="27"/>
    </row>
    <row r="697" spans="2:61" s="22" customFormat="1" x14ac:dyDescent="0.2">
      <c r="B697" s="23">
        <f t="shared" si="47"/>
        <v>2006</v>
      </c>
      <c r="C697" s="23">
        <f t="shared" si="48"/>
        <v>3</v>
      </c>
      <c r="D697" s="24" t="s">
        <v>736</v>
      </c>
      <c r="E697" s="25">
        <v>38790</v>
      </c>
      <c r="H697" s="22" t="s">
        <v>826</v>
      </c>
      <c r="J697" s="22" t="str">
        <f t="shared" si="49"/>
        <v xml:space="preserve">Fysingen </v>
      </c>
      <c r="K697" s="22" t="s">
        <v>739</v>
      </c>
      <c r="N697" s="22">
        <v>1.1000000000000001</v>
      </c>
      <c r="O697" s="22">
        <v>0.5</v>
      </c>
      <c r="T697" s="22">
        <v>2.7330000000000001</v>
      </c>
      <c r="U697" s="22">
        <v>132</v>
      </c>
      <c r="V697" s="22">
        <f t="shared" ref="V697:V698" si="50">U697 * (1/((10^((0.0901821 + (2729.92 /(273.15 + O697)))-AC697)+1)))</f>
        <v>0.29747967563508987</v>
      </c>
      <c r="W697" s="22">
        <v>2.9000000000000001E-2</v>
      </c>
      <c r="X697" s="22">
        <v>2</v>
      </c>
      <c r="Z697" s="22">
        <v>3.7</v>
      </c>
      <c r="AA697" s="22">
        <v>66.599999999999994</v>
      </c>
      <c r="AB697" s="22">
        <v>573</v>
      </c>
      <c r="AC697" s="22">
        <v>7.42</v>
      </c>
      <c r="AG697" s="22">
        <v>8.4</v>
      </c>
      <c r="AI697" s="22">
        <v>12</v>
      </c>
      <c r="AJ697" s="22">
        <v>1242</v>
      </c>
      <c r="AO697" s="22">
        <v>1.4710000000000001</v>
      </c>
      <c r="AQ697" s="22">
        <v>2.7469999999999999</v>
      </c>
      <c r="AR697" s="22">
        <v>1.24</v>
      </c>
      <c r="BI697" s="27"/>
    </row>
    <row r="698" spans="2:61" s="22" customFormat="1" x14ac:dyDescent="0.2">
      <c r="B698" s="23">
        <f t="shared" si="47"/>
        <v>2006</v>
      </c>
      <c r="C698" s="23">
        <f t="shared" si="48"/>
        <v>3</v>
      </c>
      <c r="D698" s="24" t="s">
        <v>736</v>
      </c>
      <c r="E698" s="25" t="s">
        <v>894</v>
      </c>
      <c r="F698" s="22">
        <v>6606238</v>
      </c>
      <c r="G698" s="22">
        <v>661152</v>
      </c>
      <c r="H698" s="26" t="s">
        <v>738</v>
      </c>
      <c r="J698" s="22" t="str">
        <f t="shared" si="49"/>
        <v xml:space="preserve">Oxundaån </v>
      </c>
      <c r="K698" s="22" t="s">
        <v>739</v>
      </c>
      <c r="L698" s="22">
        <v>0.5</v>
      </c>
      <c r="M698" s="22">
        <v>0.5</v>
      </c>
      <c r="O698" s="22">
        <v>0.6</v>
      </c>
      <c r="R698" s="22">
        <v>55.3</v>
      </c>
      <c r="T698" s="22">
        <v>2.96</v>
      </c>
      <c r="U698" s="22">
        <v>17</v>
      </c>
      <c r="V698" s="22">
        <f t="shared" si="50"/>
        <v>4.4342689249118959E-2</v>
      </c>
      <c r="W698" s="22">
        <v>4.2000000000000003E-2</v>
      </c>
      <c r="X698" s="22">
        <v>61</v>
      </c>
      <c r="AB698" s="22">
        <v>700</v>
      </c>
      <c r="AC698" s="22">
        <v>7.48</v>
      </c>
      <c r="AE698" s="22">
        <v>1.2</v>
      </c>
      <c r="AG698" s="22">
        <v>9.5</v>
      </c>
      <c r="AI698" s="22">
        <v>80</v>
      </c>
      <c r="AJ698" s="22">
        <v>1057</v>
      </c>
      <c r="AK698" s="22">
        <v>61.62</v>
      </c>
      <c r="AL698" s="22">
        <v>6.7000000000000004E-2</v>
      </c>
      <c r="AM698" s="22">
        <v>6.6470000000000011</v>
      </c>
      <c r="AN698" s="22">
        <v>10.139799999999999</v>
      </c>
      <c r="AO698" s="22">
        <v>50.551700000000004</v>
      </c>
      <c r="AP698" s="22">
        <v>35.924040000000005</v>
      </c>
      <c r="AQ698" s="22">
        <v>52.518649999999994</v>
      </c>
      <c r="AR698" s="22">
        <v>1.58</v>
      </c>
      <c r="AV698" s="28">
        <v>1.2E-2</v>
      </c>
      <c r="AX698" s="28">
        <v>2.6</v>
      </c>
      <c r="AY698" s="28">
        <v>2.4</v>
      </c>
      <c r="BC698" s="28">
        <v>3.4</v>
      </c>
      <c r="BE698" s="28">
        <v>0.24</v>
      </c>
      <c r="BH698" s="28">
        <v>5.9</v>
      </c>
      <c r="BI698" s="27"/>
    </row>
    <row r="699" spans="2:61" s="22" customFormat="1" x14ac:dyDescent="0.2">
      <c r="B699" s="23">
        <f t="shared" si="47"/>
        <v>2007</v>
      </c>
      <c r="C699" s="23">
        <f t="shared" si="48"/>
        <v>3</v>
      </c>
      <c r="D699" s="24" t="s">
        <v>736</v>
      </c>
      <c r="E699" s="25">
        <v>39149</v>
      </c>
      <c r="H699" s="22" t="s">
        <v>83</v>
      </c>
      <c r="J699" s="22" t="str">
        <f t="shared" si="49"/>
        <v xml:space="preserve">Edssjön </v>
      </c>
      <c r="K699" s="22" t="s">
        <v>739</v>
      </c>
      <c r="N699" s="22">
        <v>1.2</v>
      </c>
      <c r="O699" s="22">
        <v>1.8</v>
      </c>
      <c r="P699" s="22">
        <v>10</v>
      </c>
      <c r="Q699" s="22">
        <v>71</v>
      </c>
      <c r="U699" s="22">
        <v>47</v>
      </c>
      <c r="X699" s="22">
        <v>41</v>
      </c>
      <c r="AB699" s="22">
        <v>1172</v>
      </c>
      <c r="AI699" s="22">
        <v>58</v>
      </c>
      <c r="AJ699" s="22">
        <v>1752</v>
      </c>
      <c r="BI699" s="27"/>
    </row>
    <row r="700" spans="2:61" s="22" customFormat="1" x14ac:dyDescent="0.2">
      <c r="B700" s="23">
        <f t="shared" si="47"/>
        <v>2007</v>
      </c>
      <c r="C700" s="23">
        <f t="shared" si="48"/>
        <v>3</v>
      </c>
      <c r="D700" s="24" t="s">
        <v>736</v>
      </c>
      <c r="E700" s="25">
        <v>39149</v>
      </c>
      <c r="H700" s="22" t="s">
        <v>83</v>
      </c>
      <c r="J700" s="22" t="str">
        <f t="shared" si="49"/>
        <v xml:space="preserve">Edssjön </v>
      </c>
      <c r="K700" s="22" t="s">
        <v>785</v>
      </c>
      <c r="O700" s="22">
        <v>3.3</v>
      </c>
      <c r="P700" s="22">
        <v>1</v>
      </c>
      <c r="Q700" s="22">
        <v>8</v>
      </c>
      <c r="U700" s="22">
        <v>17</v>
      </c>
      <c r="X700" s="22">
        <v>67</v>
      </c>
      <c r="AB700" s="22">
        <v>968</v>
      </c>
      <c r="AD700" s="22">
        <v>2.5000000000000001E-2</v>
      </c>
      <c r="AI700" s="22">
        <v>73</v>
      </c>
      <c r="AJ700" s="22">
        <v>1547</v>
      </c>
      <c r="BI700" s="27"/>
    </row>
    <row r="701" spans="2:61" s="22" customFormat="1" x14ac:dyDescent="0.2">
      <c r="B701" s="23">
        <f t="shared" si="47"/>
        <v>2007</v>
      </c>
      <c r="C701" s="23">
        <f t="shared" si="48"/>
        <v>3</v>
      </c>
      <c r="D701" s="24" t="s">
        <v>736</v>
      </c>
      <c r="E701" s="25">
        <v>39149</v>
      </c>
      <c r="H701" s="22" t="s">
        <v>83</v>
      </c>
      <c r="J701" s="22" t="str">
        <f t="shared" si="49"/>
        <v xml:space="preserve">Edssjön </v>
      </c>
      <c r="K701" s="22" t="s">
        <v>895</v>
      </c>
      <c r="O701" s="22">
        <v>3.2</v>
      </c>
      <c r="P701" s="22">
        <v>1</v>
      </c>
      <c r="Q701" s="22">
        <v>8</v>
      </c>
      <c r="BI701" s="27"/>
    </row>
    <row r="702" spans="2:61" s="22" customFormat="1" x14ac:dyDescent="0.2">
      <c r="B702" s="23">
        <f t="shared" si="47"/>
        <v>2007</v>
      </c>
      <c r="C702" s="23">
        <f t="shared" si="48"/>
        <v>3</v>
      </c>
      <c r="D702" s="24" t="s">
        <v>736</v>
      </c>
      <c r="E702" s="25">
        <v>39149</v>
      </c>
      <c r="H702" s="22" t="s">
        <v>83</v>
      </c>
      <c r="J702" s="22" t="str">
        <f t="shared" si="49"/>
        <v xml:space="preserve">Edssjön </v>
      </c>
      <c r="K702" s="22" t="s">
        <v>896</v>
      </c>
      <c r="O702" s="22">
        <v>2.7</v>
      </c>
      <c r="P702" s="22">
        <v>3.2</v>
      </c>
      <c r="Q702" s="22">
        <v>22</v>
      </c>
      <c r="BI702" s="27"/>
    </row>
    <row r="703" spans="2:61" s="22" customFormat="1" x14ac:dyDescent="0.2">
      <c r="B703" s="23">
        <f t="shared" si="47"/>
        <v>2007</v>
      </c>
      <c r="C703" s="23">
        <f t="shared" si="48"/>
        <v>3</v>
      </c>
      <c r="D703" s="24" t="s">
        <v>736</v>
      </c>
      <c r="E703" s="25">
        <v>39149</v>
      </c>
      <c r="H703" s="22" t="s">
        <v>83</v>
      </c>
      <c r="J703" s="22" t="str">
        <f t="shared" si="49"/>
        <v xml:space="preserve">Edssjön </v>
      </c>
      <c r="K703" s="22" t="s">
        <v>897</v>
      </c>
      <c r="O703" s="22">
        <v>2</v>
      </c>
      <c r="P703" s="22">
        <v>6.3</v>
      </c>
      <c r="Q703" s="22">
        <v>45</v>
      </c>
      <c r="BI703" s="27"/>
    </row>
    <row r="704" spans="2:61" s="22" customFormat="1" x14ac:dyDescent="0.2">
      <c r="B704" s="23">
        <f t="shared" si="47"/>
        <v>2007</v>
      </c>
      <c r="C704" s="23">
        <f t="shared" si="48"/>
        <v>3</v>
      </c>
      <c r="D704" s="24" t="s">
        <v>736</v>
      </c>
      <c r="E704" s="25">
        <v>39149</v>
      </c>
      <c r="H704" s="22" t="s">
        <v>83</v>
      </c>
      <c r="J704" s="22" t="str">
        <f t="shared" si="49"/>
        <v xml:space="preserve">Edssjön </v>
      </c>
      <c r="K704" s="22" t="s">
        <v>898</v>
      </c>
      <c r="O704" s="22">
        <v>1.8</v>
      </c>
      <c r="P704" s="22">
        <v>9.8000000000000007</v>
      </c>
      <c r="Q704" s="22">
        <v>70</v>
      </c>
      <c r="BI704" s="27"/>
    </row>
    <row r="705" spans="2:61" s="22" customFormat="1" x14ac:dyDescent="0.2">
      <c r="B705" s="23">
        <f t="shared" si="47"/>
        <v>2007</v>
      </c>
      <c r="C705" s="23">
        <f t="shared" si="48"/>
        <v>3</v>
      </c>
      <c r="D705" s="24" t="s">
        <v>736</v>
      </c>
      <c r="E705" s="25">
        <v>39149</v>
      </c>
      <c r="H705" s="22" t="s">
        <v>83</v>
      </c>
      <c r="J705" s="22" t="str">
        <f t="shared" si="49"/>
        <v xml:space="preserve">Edssjön </v>
      </c>
      <c r="K705" s="22" t="s">
        <v>893</v>
      </c>
      <c r="O705" s="22">
        <v>1.8</v>
      </c>
      <c r="P705" s="22">
        <v>10</v>
      </c>
      <c r="Q705" s="22">
        <v>71</v>
      </c>
      <c r="BI705" s="27"/>
    </row>
    <row r="706" spans="2:61" s="22" customFormat="1" x14ac:dyDescent="0.2">
      <c r="B706" s="23">
        <f t="shared" ref="B706:B769" si="51">YEAR(E706)</f>
        <v>2007</v>
      </c>
      <c r="C706" s="23">
        <f t="shared" ref="C706:C769" si="52">MONTH(E706)</f>
        <v>3</v>
      </c>
      <c r="D706" s="24" t="s">
        <v>736</v>
      </c>
      <c r="E706" s="25">
        <v>39149</v>
      </c>
      <c r="H706" s="22" t="s">
        <v>84</v>
      </c>
      <c r="J706" s="22" t="str">
        <f t="shared" si="49"/>
        <v xml:space="preserve">Fjäturen </v>
      </c>
      <c r="K706" s="22" t="s">
        <v>739</v>
      </c>
      <c r="N706" s="22">
        <v>2.2000000000000002</v>
      </c>
      <c r="O706" s="22">
        <v>1.7</v>
      </c>
      <c r="P706" s="22">
        <v>12.2</v>
      </c>
      <c r="Q706" s="22">
        <v>86</v>
      </c>
      <c r="U706" s="22">
        <v>28</v>
      </c>
      <c r="X706" s="22">
        <v>2</v>
      </c>
      <c r="AB706" s="22">
        <v>741</v>
      </c>
      <c r="AI706" s="22">
        <v>9</v>
      </c>
      <c r="AJ706" s="22">
        <v>1195</v>
      </c>
      <c r="BI706" s="27"/>
    </row>
    <row r="707" spans="2:61" s="22" customFormat="1" x14ac:dyDescent="0.2">
      <c r="B707" s="23">
        <f t="shared" si="51"/>
        <v>2007</v>
      </c>
      <c r="C707" s="23">
        <f t="shared" si="52"/>
        <v>3</v>
      </c>
      <c r="D707" s="24" t="s">
        <v>736</v>
      </c>
      <c r="E707" s="25">
        <v>39149</v>
      </c>
      <c r="H707" s="22" t="s">
        <v>84</v>
      </c>
      <c r="J707" s="22" t="str">
        <f t="shared" ref="J707:J770" si="53">CONCATENATE(H707," ",I707)</f>
        <v xml:space="preserve">Fjäturen </v>
      </c>
      <c r="K707" s="22" t="s">
        <v>785</v>
      </c>
      <c r="O707" s="22">
        <v>3.1</v>
      </c>
      <c r="P707" s="22">
        <v>3.1</v>
      </c>
      <c r="Q707" s="22">
        <v>22</v>
      </c>
      <c r="U707" s="22">
        <v>75</v>
      </c>
      <c r="X707" s="22">
        <v>9</v>
      </c>
      <c r="AB707" s="22">
        <v>630</v>
      </c>
      <c r="AI707" s="22">
        <v>15</v>
      </c>
      <c r="AJ707" s="22">
        <v>1165</v>
      </c>
      <c r="BI707" s="27"/>
    </row>
    <row r="708" spans="2:61" s="22" customFormat="1" x14ac:dyDescent="0.2">
      <c r="B708" s="23">
        <f t="shared" si="51"/>
        <v>2007</v>
      </c>
      <c r="C708" s="23">
        <f t="shared" si="52"/>
        <v>3</v>
      </c>
      <c r="D708" s="24" t="s">
        <v>736</v>
      </c>
      <c r="E708" s="25">
        <v>39149</v>
      </c>
      <c r="H708" s="22" t="s">
        <v>84</v>
      </c>
      <c r="J708" s="22" t="str">
        <f t="shared" si="53"/>
        <v xml:space="preserve">Fjäturen </v>
      </c>
      <c r="K708" s="22" t="s">
        <v>899</v>
      </c>
      <c r="O708" s="22">
        <v>2.8</v>
      </c>
      <c r="P708" s="22">
        <v>5.8</v>
      </c>
      <c r="Q708" s="22">
        <v>43</v>
      </c>
      <c r="BI708" s="27"/>
    </row>
    <row r="709" spans="2:61" s="22" customFormat="1" x14ac:dyDescent="0.2">
      <c r="B709" s="23">
        <f t="shared" si="51"/>
        <v>2007</v>
      </c>
      <c r="C709" s="23">
        <f t="shared" si="52"/>
        <v>3</v>
      </c>
      <c r="D709" s="24" t="s">
        <v>736</v>
      </c>
      <c r="E709" s="25">
        <v>39149</v>
      </c>
      <c r="H709" s="22" t="s">
        <v>84</v>
      </c>
      <c r="J709" s="22" t="str">
        <f t="shared" si="53"/>
        <v xml:space="preserve">Fjäturen </v>
      </c>
      <c r="K709" s="22" t="s">
        <v>900</v>
      </c>
      <c r="O709" s="22">
        <v>2.4</v>
      </c>
      <c r="P709" s="22">
        <v>7.7</v>
      </c>
      <c r="Q709" s="22">
        <v>56</v>
      </c>
      <c r="BI709" s="27"/>
    </row>
    <row r="710" spans="2:61" s="22" customFormat="1" x14ac:dyDescent="0.2">
      <c r="B710" s="23">
        <f t="shared" si="51"/>
        <v>2007</v>
      </c>
      <c r="C710" s="23">
        <f t="shared" si="52"/>
        <v>3</v>
      </c>
      <c r="D710" s="24" t="s">
        <v>736</v>
      </c>
      <c r="E710" s="25">
        <v>39149</v>
      </c>
      <c r="H710" s="22" t="s">
        <v>84</v>
      </c>
      <c r="J710" s="22" t="str">
        <f t="shared" si="53"/>
        <v xml:space="preserve">Fjäturen </v>
      </c>
      <c r="K710" s="22" t="s">
        <v>895</v>
      </c>
      <c r="O710" s="22">
        <v>2.2999999999999998</v>
      </c>
      <c r="P710" s="22">
        <v>8.6999999999999993</v>
      </c>
      <c r="Q710" s="22">
        <v>63</v>
      </c>
      <c r="BI710" s="27"/>
    </row>
    <row r="711" spans="2:61" s="22" customFormat="1" x14ac:dyDescent="0.2">
      <c r="B711" s="23">
        <f t="shared" si="51"/>
        <v>2007</v>
      </c>
      <c r="C711" s="23">
        <f t="shared" si="52"/>
        <v>3</v>
      </c>
      <c r="D711" s="24" t="s">
        <v>736</v>
      </c>
      <c r="E711" s="25">
        <v>39149</v>
      </c>
      <c r="H711" s="22" t="s">
        <v>84</v>
      </c>
      <c r="J711" s="22" t="str">
        <f t="shared" si="53"/>
        <v xml:space="preserve">Fjäturen </v>
      </c>
      <c r="K711" s="22" t="s">
        <v>896</v>
      </c>
      <c r="O711" s="22">
        <v>2</v>
      </c>
      <c r="P711" s="22">
        <v>9.8000000000000007</v>
      </c>
      <c r="Q711" s="22">
        <v>71</v>
      </c>
      <c r="BI711" s="27"/>
    </row>
    <row r="712" spans="2:61" s="22" customFormat="1" x14ac:dyDescent="0.2">
      <c r="B712" s="23">
        <f t="shared" si="51"/>
        <v>2007</v>
      </c>
      <c r="C712" s="23">
        <f t="shared" si="52"/>
        <v>3</v>
      </c>
      <c r="D712" s="24" t="s">
        <v>736</v>
      </c>
      <c r="E712" s="25">
        <v>39149</v>
      </c>
      <c r="H712" s="22" t="s">
        <v>84</v>
      </c>
      <c r="J712" s="22" t="str">
        <f t="shared" si="53"/>
        <v xml:space="preserve">Fjäturen </v>
      </c>
      <c r="K712" s="22" t="s">
        <v>897</v>
      </c>
      <c r="O712" s="22">
        <v>1.8</v>
      </c>
      <c r="P712" s="22">
        <v>11.6</v>
      </c>
      <c r="Q712" s="22">
        <v>83</v>
      </c>
      <c r="BI712" s="27"/>
    </row>
    <row r="713" spans="2:61" s="22" customFormat="1" x14ac:dyDescent="0.2">
      <c r="B713" s="23">
        <f t="shared" si="51"/>
        <v>2007</v>
      </c>
      <c r="C713" s="23">
        <f t="shared" si="52"/>
        <v>3</v>
      </c>
      <c r="D713" s="24" t="s">
        <v>736</v>
      </c>
      <c r="E713" s="25">
        <v>39149</v>
      </c>
      <c r="H713" s="22" t="s">
        <v>84</v>
      </c>
      <c r="J713" s="22" t="str">
        <f t="shared" si="53"/>
        <v xml:space="preserve">Fjäturen </v>
      </c>
      <c r="K713" s="22" t="s">
        <v>898</v>
      </c>
      <c r="O713" s="22">
        <v>1.7</v>
      </c>
      <c r="P713" s="22">
        <v>12</v>
      </c>
      <c r="Q713" s="22">
        <v>86</v>
      </c>
      <c r="BI713" s="27"/>
    </row>
    <row r="714" spans="2:61" s="22" customFormat="1" x14ac:dyDescent="0.2">
      <c r="B714" s="23">
        <f t="shared" si="51"/>
        <v>2007</v>
      </c>
      <c r="C714" s="23">
        <f t="shared" si="52"/>
        <v>3</v>
      </c>
      <c r="D714" s="24" t="s">
        <v>736</v>
      </c>
      <c r="E714" s="25">
        <v>39149</v>
      </c>
      <c r="H714" s="22" t="s">
        <v>84</v>
      </c>
      <c r="J714" s="22" t="str">
        <f t="shared" si="53"/>
        <v xml:space="preserve">Fjäturen </v>
      </c>
      <c r="K714" s="22" t="s">
        <v>893</v>
      </c>
      <c r="O714" s="22">
        <v>1.7</v>
      </c>
      <c r="P714" s="22">
        <v>12.1</v>
      </c>
      <c r="Q714" s="22">
        <v>87</v>
      </c>
      <c r="BI714" s="27"/>
    </row>
    <row r="715" spans="2:61" s="22" customFormat="1" x14ac:dyDescent="0.2">
      <c r="B715" s="23">
        <f t="shared" si="51"/>
        <v>2007</v>
      </c>
      <c r="C715" s="23">
        <f t="shared" si="52"/>
        <v>3</v>
      </c>
      <c r="D715" s="24" t="s">
        <v>736</v>
      </c>
      <c r="E715" s="25">
        <v>39149</v>
      </c>
      <c r="H715" s="22" t="s">
        <v>85</v>
      </c>
      <c r="J715" s="22" t="str">
        <f t="shared" si="53"/>
        <v xml:space="preserve">Gullsjön </v>
      </c>
      <c r="K715" s="22" t="s">
        <v>739</v>
      </c>
      <c r="N715" s="22">
        <v>1</v>
      </c>
      <c r="O715" s="22">
        <v>1.6</v>
      </c>
      <c r="P715" s="22">
        <v>2.8</v>
      </c>
      <c r="Q715" s="22">
        <v>20</v>
      </c>
      <c r="U715" s="22">
        <v>109</v>
      </c>
      <c r="X715" s="22">
        <v>3</v>
      </c>
      <c r="AB715" s="22">
        <v>269</v>
      </c>
      <c r="AI715" s="22">
        <v>14</v>
      </c>
      <c r="AJ715" s="22">
        <v>1090</v>
      </c>
      <c r="BI715" s="27"/>
    </row>
    <row r="716" spans="2:61" s="22" customFormat="1" x14ac:dyDescent="0.2">
      <c r="B716" s="23">
        <f t="shared" si="51"/>
        <v>2007</v>
      </c>
      <c r="C716" s="23">
        <f t="shared" si="52"/>
        <v>3</v>
      </c>
      <c r="D716" s="24" t="s">
        <v>736</v>
      </c>
      <c r="E716" s="25">
        <v>39149</v>
      </c>
      <c r="H716" s="22" t="s">
        <v>85</v>
      </c>
      <c r="J716" s="22" t="str">
        <f t="shared" si="53"/>
        <v xml:space="preserve">Gullsjön </v>
      </c>
      <c r="K716" s="22" t="s">
        <v>785</v>
      </c>
      <c r="O716" s="22">
        <v>3.8</v>
      </c>
      <c r="P716" s="22">
        <v>0</v>
      </c>
      <c r="Q716" s="22">
        <v>0</v>
      </c>
      <c r="U716" s="22">
        <v>116</v>
      </c>
      <c r="X716" s="22">
        <v>2</v>
      </c>
      <c r="AB716" s="22">
        <v>170</v>
      </c>
      <c r="AD716" s="22">
        <v>2.5000000000000001E-2</v>
      </c>
      <c r="AI716" s="22">
        <v>11</v>
      </c>
      <c r="AJ716" s="22">
        <v>1026</v>
      </c>
      <c r="BI716" s="27"/>
    </row>
    <row r="717" spans="2:61" s="22" customFormat="1" x14ac:dyDescent="0.2">
      <c r="B717" s="23">
        <f t="shared" si="51"/>
        <v>2007</v>
      </c>
      <c r="C717" s="23">
        <f t="shared" si="52"/>
        <v>3</v>
      </c>
      <c r="D717" s="24" t="s">
        <v>736</v>
      </c>
      <c r="E717" s="25">
        <v>39149</v>
      </c>
      <c r="H717" s="22" t="s">
        <v>85</v>
      </c>
      <c r="J717" s="22" t="str">
        <f t="shared" si="53"/>
        <v xml:space="preserve">Gullsjön </v>
      </c>
      <c r="K717" s="22" t="s">
        <v>893</v>
      </c>
      <c r="O717" s="22">
        <v>2.4</v>
      </c>
      <c r="P717" s="22">
        <v>1.6</v>
      </c>
      <c r="Q717" s="22">
        <v>13</v>
      </c>
      <c r="BI717" s="27"/>
    </row>
    <row r="718" spans="2:61" s="22" customFormat="1" x14ac:dyDescent="0.2">
      <c r="B718" s="23">
        <f t="shared" si="51"/>
        <v>2007</v>
      </c>
      <c r="C718" s="23">
        <f t="shared" si="52"/>
        <v>3</v>
      </c>
      <c r="D718" s="24" t="s">
        <v>736</v>
      </c>
      <c r="E718" s="25">
        <v>39149</v>
      </c>
      <c r="H718" s="22" t="s">
        <v>87</v>
      </c>
      <c r="J718" s="22" t="str">
        <f t="shared" si="53"/>
        <v xml:space="preserve">Mörtsjön </v>
      </c>
      <c r="K718" s="22" t="s">
        <v>739</v>
      </c>
      <c r="N718" s="22">
        <v>1.1000000000000001</v>
      </c>
      <c r="O718" s="22">
        <v>1.4</v>
      </c>
      <c r="P718" s="22">
        <v>9.8000000000000007</v>
      </c>
      <c r="Q718" s="22">
        <v>70</v>
      </c>
      <c r="U718" s="22">
        <v>18</v>
      </c>
      <c r="X718" s="22">
        <v>2</v>
      </c>
      <c r="AB718" s="22">
        <v>725</v>
      </c>
      <c r="AI718" s="22">
        <v>12</v>
      </c>
      <c r="AJ718" s="22">
        <v>1543</v>
      </c>
      <c r="BI718" s="27"/>
    </row>
    <row r="719" spans="2:61" s="22" customFormat="1" x14ac:dyDescent="0.2">
      <c r="B719" s="23">
        <f t="shared" si="51"/>
        <v>2007</v>
      </c>
      <c r="C719" s="23">
        <f t="shared" si="52"/>
        <v>3</v>
      </c>
      <c r="D719" s="24" t="s">
        <v>736</v>
      </c>
      <c r="E719" s="25">
        <v>39149</v>
      </c>
      <c r="H719" s="22" t="s">
        <v>87</v>
      </c>
      <c r="J719" s="22" t="str">
        <f t="shared" si="53"/>
        <v xml:space="preserve">Mörtsjön </v>
      </c>
      <c r="K719" s="22" t="s">
        <v>785</v>
      </c>
      <c r="O719" s="22">
        <v>4.0999999999999996</v>
      </c>
      <c r="P719" s="22">
        <v>4</v>
      </c>
      <c r="Q719" s="22">
        <v>32</v>
      </c>
      <c r="U719" s="22">
        <v>76</v>
      </c>
      <c r="X719" s="22">
        <v>11</v>
      </c>
      <c r="AB719" s="22">
        <v>931</v>
      </c>
      <c r="AI719" s="22">
        <v>14</v>
      </c>
      <c r="AJ719" s="22">
        <v>1597</v>
      </c>
      <c r="BI719" s="27"/>
    </row>
    <row r="720" spans="2:61" s="22" customFormat="1" x14ac:dyDescent="0.2">
      <c r="B720" s="23">
        <f t="shared" si="51"/>
        <v>2007</v>
      </c>
      <c r="C720" s="23">
        <f t="shared" si="52"/>
        <v>3</v>
      </c>
      <c r="D720" s="24" t="s">
        <v>736</v>
      </c>
      <c r="E720" s="25">
        <v>39149</v>
      </c>
      <c r="H720" s="22" t="s">
        <v>87</v>
      </c>
      <c r="J720" s="22" t="str">
        <f t="shared" si="53"/>
        <v xml:space="preserve">Mörtsjön </v>
      </c>
      <c r="K720" s="22" t="s">
        <v>897</v>
      </c>
      <c r="O720" s="22">
        <v>3.7</v>
      </c>
      <c r="P720" s="22">
        <v>4.5</v>
      </c>
      <c r="Q720" s="22">
        <v>35</v>
      </c>
      <c r="BI720" s="27"/>
    </row>
    <row r="721" spans="2:61" s="22" customFormat="1" x14ac:dyDescent="0.2">
      <c r="B721" s="23">
        <f t="shared" si="51"/>
        <v>2007</v>
      </c>
      <c r="C721" s="23">
        <f t="shared" si="52"/>
        <v>3</v>
      </c>
      <c r="D721" s="24" t="s">
        <v>736</v>
      </c>
      <c r="E721" s="25">
        <v>39149</v>
      </c>
      <c r="H721" s="22" t="s">
        <v>87</v>
      </c>
      <c r="J721" s="22" t="str">
        <f t="shared" si="53"/>
        <v xml:space="preserve">Mörtsjön </v>
      </c>
      <c r="K721" s="22" t="s">
        <v>898</v>
      </c>
      <c r="O721" s="22">
        <v>2.8</v>
      </c>
      <c r="P721" s="22">
        <v>6</v>
      </c>
      <c r="Q721" s="22">
        <v>44</v>
      </c>
      <c r="BI721" s="27"/>
    </row>
    <row r="722" spans="2:61" s="22" customFormat="1" x14ac:dyDescent="0.2">
      <c r="B722" s="23">
        <f t="shared" si="51"/>
        <v>2007</v>
      </c>
      <c r="C722" s="23">
        <f t="shared" si="52"/>
        <v>3</v>
      </c>
      <c r="D722" s="24" t="s">
        <v>736</v>
      </c>
      <c r="E722" s="25">
        <v>39149</v>
      </c>
      <c r="H722" s="22" t="s">
        <v>87</v>
      </c>
      <c r="J722" s="22" t="str">
        <f t="shared" si="53"/>
        <v xml:space="preserve">Mörtsjön </v>
      </c>
      <c r="K722" s="22" t="s">
        <v>893</v>
      </c>
      <c r="O722" s="22">
        <v>1.7</v>
      </c>
      <c r="P722" s="22">
        <v>9.5</v>
      </c>
      <c r="Q722" s="22">
        <v>68</v>
      </c>
      <c r="BI722" s="27"/>
    </row>
    <row r="723" spans="2:61" s="22" customFormat="1" x14ac:dyDescent="0.2">
      <c r="B723" s="23">
        <f t="shared" si="51"/>
        <v>2007</v>
      </c>
      <c r="C723" s="23">
        <f t="shared" si="52"/>
        <v>3</v>
      </c>
      <c r="D723" s="24" t="s">
        <v>736</v>
      </c>
      <c r="E723" s="25">
        <v>39149</v>
      </c>
      <c r="H723" s="22" t="s">
        <v>833</v>
      </c>
      <c r="I723" s="22">
        <v>1</v>
      </c>
      <c r="J723" s="22" t="str">
        <f t="shared" si="53"/>
        <v>Norrviken 1</v>
      </c>
      <c r="K723" s="22" t="s">
        <v>739</v>
      </c>
      <c r="N723" s="22">
        <v>0.4</v>
      </c>
      <c r="O723" s="22">
        <v>1.5</v>
      </c>
      <c r="P723" s="22">
        <v>11.1</v>
      </c>
      <c r="Q723" s="22">
        <v>79</v>
      </c>
      <c r="U723" s="22">
        <v>296</v>
      </c>
      <c r="X723" s="22">
        <v>32</v>
      </c>
      <c r="AB723" s="22">
        <v>1927</v>
      </c>
      <c r="AI723" s="22">
        <v>87</v>
      </c>
      <c r="AJ723" s="22">
        <v>2751</v>
      </c>
      <c r="BI723" s="27"/>
    </row>
    <row r="724" spans="2:61" s="22" customFormat="1" x14ac:dyDescent="0.2">
      <c r="B724" s="23">
        <f t="shared" si="51"/>
        <v>2007</v>
      </c>
      <c r="C724" s="23">
        <f t="shared" si="52"/>
        <v>3</v>
      </c>
      <c r="D724" s="24" t="s">
        <v>736</v>
      </c>
      <c r="E724" s="25">
        <v>39149</v>
      </c>
      <c r="H724" s="22" t="s">
        <v>833</v>
      </c>
      <c r="I724" s="22">
        <v>2</v>
      </c>
      <c r="J724" s="22" t="str">
        <f t="shared" si="53"/>
        <v>Norrviken 2</v>
      </c>
      <c r="K724" s="22" t="s">
        <v>739</v>
      </c>
      <c r="N724" s="22">
        <v>2</v>
      </c>
      <c r="O724" s="22">
        <v>2.1</v>
      </c>
      <c r="P724" s="22">
        <v>11.1</v>
      </c>
      <c r="Q724" s="22">
        <v>80</v>
      </c>
      <c r="U724" s="22">
        <v>22</v>
      </c>
      <c r="X724" s="22">
        <v>48</v>
      </c>
      <c r="AB724" s="22">
        <v>990</v>
      </c>
      <c r="AI724" s="22">
        <v>56</v>
      </c>
      <c r="AJ724" s="22">
        <v>1590</v>
      </c>
      <c r="BI724" s="27"/>
    </row>
    <row r="725" spans="2:61" s="22" customFormat="1" x14ac:dyDescent="0.2">
      <c r="B725" s="23">
        <f t="shared" si="51"/>
        <v>2007</v>
      </c>
      <c r="C725" s="23">
        <f t="shared" si="52"/>
        <v>3</v>
      </c>
      <c r="D725" s="24" t="s">
        <v>736</v>
      </c>
      <c r="E725" s="25">
        <v>39149</v>
      </c>
      <c r="H725" s="22" t="s">
        <v>833</v>
      </c>
      <c r="I725" s="22">
        <v>3</v>
      </c>
      <c r="J725" s="22" t="str">
        <f t="shared" si="53"/>
        <v>Norrviken 3</v>
      </c>
      <c r="K725" s="22" t="s">
        <v>739</v>
      </c>
      <c r="N725" s="22">
        <v>3</v>
      </c>
      <c r="O725" s="22">
        <v>2.4</v>
      </c>
      <c r="P725" s="22">
        <v>10.8</v>
      </c>
      <c r="Q725" s="22">
        <v>80</v>
      </c>
      <c r="U725" s="22">
        <v>1</v>
      </c>
      <c r="X725" s="22">
        <v>63</v>
      </c>
      <c r="AB725" s="22">
        <v>976</v>
      </c>
      <c r="AI725" s="22">
        <v>65</v>
      </c>
      <c r="AJ725" s="22">
        <v>1624</v>
      </c>
      <c r="BI725" s="27"/>
    </row>
    <row r="726" spans="2:61" s="22" customFormat="1" x14ac:dyDescent="0.2">
      <c r="B726" s="23">
        <f t="shared" si="51"/>
        <v>2007</v>
      </c>
      <c r="C726" s="23">
        <f t="shared" si="52"/>
        <v>3</v>
      </c>
      <c r="D726" s="24" t="s">
        <v>736</v>
      </c>
      <c r="E726" s="25">
        <v>39149</v>
      </c>
      <c r="H726" s="22" t="s">
        <v>833</v>
      </c>
      <c r="I726" s="22">
        <v>4</v>
      </c>
      <c r="J726" s="22" t="str">
        <f t="shared" si="53"/>
        <v>Norrviken 4</v>
      </c>
      <c r="K726" s="22" t="s">
        <v>739</v>
      </c>
      <c r="N726" s="22">
        <v>1.7</v>
      </c>
      <c r="O726" s="22">
        <v>1.6</v>
      </c>
      <c r="P726" s="22">
        <v>11.3</v>
      </c>
      <c r="Q726" s="22">
        <v>81</v>
      </c>
      <c r="U726" s="22">
        <v>102</v>
      </c>
      <c r="X726" s="22">
        <v>22</v>
      </c>
      <c r="AB726" s="22">
        <v>1042</v>
      </c>
      <c r="AI726" s="22">
        <v>41</v>
      </c>
      <c r="AJ726" s="22">
        <v>1741</v>
      </c>
      <c r="BI726" s="27"/>
    </row>
    <row r="727" spans="2:61" s="22" customFormat="1" x14ac:dyDescent="0.2">
      <c r="B727" s="23">
        <f t="shared" si="51"/>
        <v>2007</v>
      </c>
      <c r="C727" s="23">
        <f t="shared" si="52"/>
        <v>3</v>
      </c>
      <c r="D727" s="24" t="s">
        <v>736</v>
      </c>
      <c r="E727" s="25">
        <v>39149</v>
      </c>
      <c r="H727" s="22" t="s">
        <v>833</v>
      </c>
      <c r="I727" s="22">
        <v>2</v>
      </c>
      <c r="J727" s="22" t="str">
        <f t="shared" si="53"/>
        <v>Norrviken 2</v>
      </c>
      <c r="K727" s="22" t="s">
        <v>785</v>
      </c>
      <c r="O727" s="22">
        <v>3</v>
      </c>
      <c r="P727" s="22">
        <v>2.5</v>
      </c>
      <c r="Q727" s="22">
        <v>19</v>
      </c>
      <c r="U727" s="22">
        <v>194</v>
      </c>
      <c r="X727" s="22">
        <v>26</v>
      </c>
      <c r="AB727" s="22">
        <v>1033</v>
      </c>
      <c r="AI727" s="22">
        <v>48</v>
      </c>
      <c r="AJ727" s="22">
        <v>1866</v>
      </c>
      <c r="BI727" s="27"/>
    </row>
    <row r="728" spans="2:61" s="22" customFormat="1" x14ac:dyDescent="0.2">
      <c r="B728" s="23">
        <f t="shared" si="51"/>
        <v>2007</v>
      </c>
      <c r="C728" s="23">
        <f t="shared" si="52"/>
        <v>3</v>
      </c>
      <c r="D728" s="24" t="s">
        <v>736</v>
      </c>
      <c r="E728" s="25">
        <v>39149</v>
      </c>
      <c r="H728" s="22" t="s">
        <v>833</v>
      </c>
      <c r="I728" s="22">
        <v>3</v>
      </c>
      <c r="J728" s="22" t="str">
        <f t="shared" si="53"/>
        <v>Norrviken 3</v>
      </c>
      <c r="K728" s="22" t="s">
        <v>785</v>
      </c>
      <c r="O728" s="22">
        <v>3.3</v>
      </c>
      <c r="P728" s="22">
        <v>0.3</v>
      </c>
      <c r="Q728" s="22">
        <v>2</v>
      </c>
      <c r="U728" s="22">
        <v>363</v>
      </c>
      <c r="X728" s="22">
        <v>89</v>
      </c>
      <c r="AB728" s="22">
        <v>933</v>
      </c>
      <c r="AI728" s="22">
        <v>101</v>
      </c>
      <c r="AJ728" s="22">
        <v>1899</v>
      </c>
      <c r="BI728" s="27"/>
    </row>
    <row r="729" spans="2:61" s="22" customFormat="1" x14ac:dyDescent="0.2">
      <c r="B729" s="23">
        <f t="shared" si="51"/>
        <v>2007</v>
      </c>
      <c r="C729" s="23">
        <f t="shared" si="52"/>
        <v>3</v>
      </c>
      <c r="D729" s="24" t="s">
        <v>736</v>
      </c>
      <c r="E729" s="25">
        <v>39149</v>
      </c>
      <c r="H729" s="22" t="s">
        <v>833</v>
      </c>
      <c r="I729" s="22">
        <v>3</v>
      </c>
      <c r="J729" s="22" t="str">
        <f t="shared" si="53"/>
        <v>Norrviken 3</v>
      </c>
      <c r="K729" s="22" t="s">
        <v>901</v>
      </c>
      <c r="O729" s="22">
        <v>2.7</v>
      </c>
      <c r="P729" s="22">
        <v>4.5</v>
      </c>
      <c r="Q729" s="22">
        <v>34</v>
      </c>
      <c r="BI729" s="27"/>
    </row>
    <row r="730" spans="2:61" s="22" customFormat="1" x14ac:dyDescent="0.2">
      <c r="B730" s="23">
        <f t="shared" si="51"/>
        <v>2007</v>
      </c>
      <c r="C730" s="23">
        <f t="shared" si="52"/>
        <v>3</v>
      </c>
      <c r="D730" s="24" t="s">
        <v>736</v>
      </c>
      <c r="E730" s="25">
        <v>39149</v>
      </c>
      <c r="H730" s="22" t="s">
        <v>833</v>
      </c>
      <c r="I730" s="22">
        <v>2</v>
      </c>
      <c r="J730" s="22" t="str">
        <f t="shared" si="53"/>
        <v>Norrviken 2</v>
      </c>
      <c r="K730" s="22" t="s">
        <v>902</v>
      </c>
      <c r="O730" s="22">
        <v>2.5</v>
      </c>
      <c r="P730" s="22">
        <v>7.1</v>
      </c>
      <c r="Q730" s="22">
        <v>52</v>
      </c>
      <c r="BI730" s="27"/>
    </row>
    <row r="731" spans="2:61" s="22" customFormat="1" x14ac:dyDescent="0.2">
      <c r="B731" s="23">
        <f t="shared" si="51"/>
        <v>2007</v>
      </c>
      <c r="C731" s="23">
        <f t="shared" si="52"/>
        <v>3</v>
      </c>
      <c r="D731" s="24" t="s">
        <v>736</v>
      </c>
      <c r="E731" s="25">
        <v>39149</v>
      </c>
      <c r="H731" s="22" t="s">
        <v>833</v>
      </c>
      <c r="I731" s="22">
        <v>3</v>
      </c>
      <c r="J731" s="22" t="str">
        <f t="shared" si="53"/>
        <v>Norrviken 3</v>
      </c>
      <c r="K731" s="22" t="s">
        <v>902</v>
      </c>
      <c r="O731" s="22">
        <v>2.6</v>
      </c>
      <c r="P731" s="22">
        <v>6</v>
      </c>
      <c r="Q731" s="22">
        <v>45</v>
      </c>
      <c r="BI731" s="27"/>
    </row>
    <row r="732" spans="2:61" s="22" customFormat="1" x14ac:dyDescent="0.2">
      <c r="B732" s="23">
        <f t="shared" si="51"/>
        <v>2007</v>
      </c>
      <c r="C732" s="23">
        <f t="shared" si="52"/>
        <v>3</v>
      </c>
      <c r="D732" s="24" t="s">
        <v>736</v>
      </c>
      <c r="E732" s="25">
        <v>39149</v>
      </c>
      <c r="H732" s="22" t="s">
        <v>833</v>
      </c>
      <c r="I732" s="22">
        <v>2</v>
      </c>
      <c r="J732" s="22" t="str">
        <f t="shared" si="53"/>
        <v>Norrviken 2</v>
      </c>
      <c r="K732" s="22" t="s">
        <v>899</v>
      </c>
      <c r="O732" s="22">
        <v>2.2999999999999998</v>
      </c>
      <c r="P732" s="22">
        <v>7.9</v>
      </c>
      <c r="Q732" s="22">
        <v>57</v>
      </c>
      <c r="BI732" s="27"/>
    </row>
    <row r="733" spans="2:61" s="22" customFormat="1" x14ac:dyDescent="0.2">
      <c r="B733" s="23">
        <f t="shared" si="51"/>
        <v>2007</v>
      </c>
      <c r="C733" s="23">
        <f t="shared" si="52"/>
        <v>3</v>
      </c>
      <c r="D733" s="24" t="s">
        <v>736</v>
      </c>
      <c r="E733" s="25">
        <v>39149</v>
      </c>
      <c r="H733" s="22" t="s">
        <v>833</v>
      </c>
      <c r="I733" s="22">
        <v>3</v>
      </c>
      <c r="J733" s="22" t="str">
        <f t="shared" si="53"/>
        <v>Norrviken 3</v>
      </c>
      <c r="K733" s="22" t="s">
        <v>899</v>
      </c>
      <c r="O733" s="22">
        <v>2.5</v>
      </c>
      <c r="P733" s="22">
        <v>7.2</v>
      </c>
      <c r="Q733" s="22">
        <v>52</v>
      </c>
      <c r="BI733" s="27"/>
    </row>
    <row r="734" spans="2:61" s="22" customFormat="1" x14ac:dyDescent="0.2">
      <c r="B734" s="23">
        <f t="shared" si="51"/>
        <v>2007</v>
      </c>
      <c r="C734" s="23">
        <f t="shared" si="52"/>
        <v>3</v>
      </c>
      <c r="D734" s="24" t="s">
        <v>736</v>
      </c>
      <c r="E734" s="25">
        <v>39149</v>
      </c>
      <c r="H734" s="22" t="s">
        <v>833</v>
      </c>
      <c r="I734" s="22">
        <v>2</v>
      </c>
      <c r="J734" s="22" t="str">
        <f t="shared" si="53"/>
        <v>Norrviken 2</v>
      </c>
      <c r="K734" s="22" t="s">
        <v>900</v>
      </c>
      <c r="O734" s="22">
        <v>2.4</v>
      </c>
      <c r="P734" s="22">
        <v>9.4</v>
      </c>
      <c r="Q734" s="22">
        <v>64</v>
      </c>
      <c r="BI734" s="27"/>
    </row>
    <row r="735" spans="2:61" s="22" customFormat="1" x14ac:dyDescent="0.2">
      <c r="B735" s="23">
        <f t="shared" si="51"/>
        <v>2007</v>
      </c>
      <c r="C735" s="23">
        <f t="shared" si="52"/>
        <v>3</v>
      </c>
      <c r="D735" s="24" t="s">
        <v>736</v>
      </c>
      <c r="E735" s="25">
        <v>39149</v>
      </c>
      <c r="H735" s="22" t="s">
        <v>833</v>
      </c>
      <c r="I735" s="22">
        <v>3</v>
      </c>
      <c r="J735" s="22" t="str">
        <f t="shared" si="53"/>
        <v>Norrviken 3</v>
      </c>
      <c r="K735" s="22" t="s">
        <v>900</v>
      </c>
      <c r="O735" s="22">
        <v>2.2999999999999998</v>
      </c>
      <c r="P735" s="22">
        <v>8.6999999999999993</v>
      </c>
      <c r="Q735" s="22">
        <v>64</v>
      </c>
      <c r="BI735" s="27"/>
    </row>
    <row r="736" spans="2:61" s="22" customFormat="1" x14ac:dyDescent="0.2">
      <c r="B736" s="23">
        <f t="shared" si="51"/>
        <v>2007</v>
      </c>
      <c r="C736" s="23">
        <f t="shared" si="52"/>
        <v>3</v>
      </c>
      <c r="D736" s="24" t="s">
        <v>736</v>
      </c>
      <c r="E736" s="25">
        <v>39149</v>
      </c>
      <c r="H736" s="22" t="s">
        <v>833</v>
      </c>
      <c r="I736" s="22">
        <v>2</v>
      </c>
      <c r="J736" s="22" t="str">
        <f t="shared" si="53"/>
        <v>Norrviken 2</v>
      </c>
      <c r="K736" s="22" t="s">
        <v>895</v>
      </c>
      <c r="O736" s="22">
        <v>2.2999999999999998</v>
      </c>
      <c r="P736" s="22">
        <v>9.5</v>
      </c>
      <c r="Q736" s="22">
        <v>64</v>
      </c>
      <c r="BI736" s="27"/>
    </row>
    <row r="737" spans="2:61" s="22" customFormat="1" x14ac:dyDescent="0.2">
      <c r="B737" s="23">
        <f t="shared" si="51"/>
        <v>2007</v>
      </c>
      <c r="C737" s="23">
        <f t="shared" si="52"/>
        <v>3</v>
      </c>
      <c r="D737" s="24" t="s">
        <v>736</v>
      </c>
      <c r="E737" s="25">
        <v>39149</v>
      </c>
      <c r="H737" s="22" t="s">
        <v>833</v>
      </c>
      <c r="I737" s="22">
        <v>3</v>
      </c>
      <c r="J737" s="22" t="str">
        <f t="shared" si="53"/>
        <v>Norrviken 3</v>
      </c>
      <c r="K737" s="22" t="s">
        <v>895</v>
      </c>
      <c r="O737" s="22">
        <v>2.2999999999999998</v>
      </c>
      <c r="P737" s="22">
        <v>9.1</v>
      </c>
      <c r="Q737" s="22">
        <v>66</v>
      </c>
      <c r="BI737" s="27"/>
    </row>
    <row r="738" spans="2:61" s="22" customFormat="1" x14ac:dyDescent="0.2">
      <c r="B738" s="23">
        <f t="shared" si="51"/>
        <v>2007</v>
      </c>
      <c r="C738" s="23">
        <f t="shared" si="52"/>
        <v>3</v>
      </c>
      <c r="D738" s="24" t="s">
        <v>736</v>
      </c>
      <c r="E738" s="25">
        <v>39149</v>
      </c>
      <c r="H738" s="22" t="s">
        <v>833</v>
      </c>
      <c r="I738" s="22">
        <v>2</v>
      </c>
      <c r="J738" s="22" t="str">
        <f t="shared" si="53"/>
        <v>Norrviken 2</v>
      </c>
      <c r="K738" s="22" t="s">
        <v>896</v>
      </c>
      <c r="O738" s="22">
        <v>2.2000000000000002</v>
      </c>
      <c r="P738" s="22">
        <v>10.3</v>
      </c>
      <c r="Q738" s="22">
        <v>74</v>
      </c>
      <c r="BI738" s="27"/>
    </row>
    <row r="739" spans="2:61" s="22" customFormat="1" x14ac:dyDescent="0.2">
      <c r="B739" s="23">
        <f t="shared" si="51"/>
        <v>2007</v>
      </c>
      <c r="C739" s="23">
        <f t="shared" si="52"/>
        <v>3</v>
      </c>
      <c r="D739" s="24" t="s">
        <v>736</v>
      </c>
      <c r="E739" s="25">
        <v>39149</v>
      </c>
      <c r="H739" s="22" t="s">
        <v>833</v>
      </c>
      <c r="I739" s="22">
        <v>3</v>
      </c>
      <c r="J739" s="22" t="str">
        <f t="shared" si="53"/>
        <v>Norrviken 3</v>
      </c>
      <c r="K739" s="22" t="s">
        <v>896</v>
      </c>
      <c r="O739" s="22">
        <v>2.4</v>
      </c>
      <c r="P739" s="22">
        <v>9.3000000000000007</v>
      </c>
      <c r="Q739" s="22">
        <v>68</v>
      </c>
      <c r="BI739" s="27"/>
    </row>
    <row r="740" spans="2:61" s="22" customFormat="1" x14ac:dyDescent="0.2">
      <c r="B740" s="23">
        <f t="shared" si="51"/>
        <v>2007</v>
      </c>
      <c r="C740" s="23">
        <f t="shared" si="52"/>
        <v>3</v>
      </c>
      <c r="D740" s="24" t="s">
        <v>736</v>
      </c>
      <c r="E740" s="25">
        <v>39149</v>
      </c>
      <c r="H740" s="22" t="s">
        <v>833</v>
      </c>
      <c r="I740" s="22">
        <v>2</v>
      </c>
      <c r="J740" s="22" t="str">
        <f t="shared" si="53"/>
        <v>Norrviken 2</v>
      </c>
      <c r="K740" s="22" t="s">
        <v>897</v>
      </c>
      <c r="O740" s="22">
        <v>2.2000000000000002</v>
      </c>
      <c r="P740" s="22">
        <v>10.9</v>
      </c>
      <c r="Q740" s="22">
        <v>79</v>
      </c>
      <c r="BI740" s="27"/>
    </row>
    <row r="741" spans="2:61" s="22" customFormat="1" x14ac:dyDescent="0.2">
      <c r="B741" s="23">
        <f t="shared" si="51"/>
        <v>2007</v>
      </c>
      <c r="C741" s="23">
        <f t="shared" si="52"/>
        <v>3</v>
      </c>
      <c r="D741" s="24" t="s">
        <v>736</v>
      </c>
      <c r="E741" s="25">
        <v>39149</v>
      </c>
      <c r="H741" s="22" t="s">
        <v>833</v>
      </c>
      <c r="I741" s="22">
        <v>3</v>
      </c>
      <c r="J741" s="22" t="str">
        <f t="shared" si="53"/>
        <v>Norrviken 3</v>
      </c>
      <c r="K741" s="22" t="s">
        <v>897</v>
      </c>
      <c r="O741" s="22">
        <v>2.4</v>
      </c>
      <c r="P741" s="22">
        <v>10.3</v>
      </c>
      <c r="Q741" s="22">
        <v>75</v>
      </c>
      <c r="BI741" s="27"/>
    </row>
    <row r="742" spans="2:61" s="22" customFormat="1" x14ac:dyDescent="0.2">
      <c r="B742" s="23">
        <f t="shared" si="51"/>
        <v>2007</v>
      </c>
      <c r="C742" s="23">
        <f t="shared" si="52"/>
        <v>3</v>
      </c>
      <c r="D742" s="24" t="s">
        <v>736</v>
      </c>
      <c r="E742" s="25">
        <v>39149</v>
      </c>
      <c r="H742" s="22" t="s">
        <v>833</v>
      </c>
      <c r="I742" s="22">
        <v>2</v>
      </c>
      <c r="J742" s="22" t="str">
        <f t="shared" si="53"/>
        <v>Norrviken 2</v>
      </c>
      <c r="K742" s="22" t="s">
        <v>898</v>
      </c>
      <c r="O742" s="22">
        <v>2.2000000000000002</v>
      </c>
      <c r="P742" s="22">
        <v>11.1</v>
      </c>
      <c r="Q742" s="22">
        <v>80</v>
      </c>
      <c r="BI742" s="27"/>
    </row>
    <row r="743" spans="2:61" s="22" customFormat="1" x14ac:dyDescent="0.2">
      <c r="B743" s="23">
        <f t="shared" si="51"/>
        <v>2007</v>
      </c>
      <c r="C743" s="23">
        <f t="shared" si="52"/>
        <v>3</v>
      </c>
      <c r="D743" s="24" t="s">
        <v>736</v>
      </c>
      <c r="E743" s="25">
        <v>39149</v>
      </c>
      <c r="H743" s="22" t="s">
        <v>833</v>
      </c>
      <c r="I743" s="22">
        <v>3</v>
      </c>
      <c r="J743" s="22" t="str">
        <f t="shared" si="53"/>
        <v>Norrviken 3</v>
      </c>
      <c r="K743" s="22" t="s">
        <v>898</v>
      </c>
      <c r="O743" s="22">
        <v>2.5</v>
      </c>
      <c r="P743" s="22">
        <v>10.6</v>
      </c>
      <c r="Q743" s="22">
        <v>77</v>
      </c>
      <c r="BI743" s="27"/>
    </row>
    <row r="744" spans="2:61" s="22" customFormat="1" x14ac:dyDescent="0.2">
      <c r="B744" s="23">
        <f t="shared" si="51"/>
        <v>2007</v>
      </c>
      <c r="C744" s="23">
        <f t="shared" si="52"/>
        <v>3</v>
      </c>
      <c r="D744" s="24" t="s">
        <v>736</v>
      </c>
      <c r="E744" s="25">
        <v>39149</v>
      </c>
      <c r="H744" s="22" t="s">
        <v>833</v>
      </c>
      <c r="I744" s="22">
        <v>2</v>
      </c>
      <c r="J744" s="22" t="str">
        <f t="shared" si="53"/>
        <v>Norrviken 2</v>
      </c>
      <c r="K744" s="22" t="s">
        <v>893</v>
      </c>
      <c r="O744" s="22">
        <v>2.2000000000000002</v>
      </c>
      <c r="P744" s="22">
        <v>11.1</v>
      </c>
      <c r="Q744" s="22">
        <v>80</v>
      </c>
      <c r="BI744" s="27"/>
    </row>
    <row r="745" spans="2:61" s="22" customFormat="1" x14ac:dyDescent="0.2">
      <c r="B745" s="23">
        <f t="shared" si="51"/>
        <v>2007</v>
      </c>
      <c r="C745" s="23">
        <f t="shared" si="52"/>
        <v>3</v>
      </c>
      <c r="D745" s="24" t="s">
        <v>736</v>
      </c>
      <c r="E745" s="25">
        <v>39149</v>
      </c>
      <c r="H745" s="22" t="s">
        <v>833</v>
      </c>
      <c r="I745" s="22">
        <v>3</v>
      </c>
      <c r="J745" s="22" t="str">
        <f t="shared" si="53"/>
        <v>Norrviken 3</v>
      </c>
      <c r="K745" s="22" t="s">
        <v>893</v>
      </c>
      <c r="O745" s="22">
        <v>2.5</v>
      </c>
      <c r="P745" s="22">
        <v>10.6</v>
      </c>
      <c r="Q745" s="22">
        <v>77</v>
      </c>
      <c r="BI745" s="27"/>
    </row>
    <row r="746" spans="2:61" s="22" customFormat="1" x14ac:dyDescent="0.2">
      <c r="B746" s="23">
        <f t="shared" si="51"/>
        <v>2007</v>
      </c>
      <c r="C746" s="23">
        <f t="shared" si="52"/>
        <v>3</v>
      </c>
      <c r="D746" s="24" t="s">
        <v>736</v>
      </c>
      <c r="E746" s="25">
        <v>39149</v>
      </c>
      <c r="H746" s="22" t="s">
        <v>833</v>
      </c>
      <c r="I746" s="22">
        <v>3</v>
      </c>
      <c r="J746" s="22" t="str">
        <f t="shared" si="53"/>
        <v>Norrviken 3</v>
      </c>
      <c r="K746" s="22" t="s">
        <v>903</v>
      </c>
      <c r="O746" s="22">
        <v>3</v>
      </c>
      <c r="P746" s="22">
        <v>1</v>
      </c>
      <c r="Q746" s="22">
        <v>7</v>
      </c>
      <c r="AD746" s="22">
        <v>2.5000000000000001E-2</v>
      </c>
      <c r="BI746" s="27"/>
    </row>
    <row r="747" spans="2:61" s="22" customFormat="1" x14ac:dyDescent="0.2">
      <c r="B747" s="23">
        <f t="shared" si="51"/>
        <v>2007</v>
      </c>
      <c r="C747" s="23">
        <f t="shared" si="52"/>
        <v>3</v>
      </c>
      <c r="D747" s="24" t="s">
        <v>736</v>
      </c>
      <c r="E747" s="25">
        <v>39149</v>
      </c>
      <c r="H747" s="22" t="s">
        <v>90</v>
      </c>
      <c r="J747" s="22" t="str">
        <f t="shared" si="53"/>
        <v xml:space="preserve">Oxundasjön </v>
      </c>
      <c r="K747" s="22" t="s">
        <v>739</v>
      </c>
      <c r="N747" s="22">
        <v>1.6</v>
      </c>
      <c r="O747" s="22">
        <v>1.5</v>
      </c>
      <c r="P747" s="22">
        <v>10.8</v>
      </c>
      <c r="Q747" s="22">
        <v>76</v>
      </c>
      <c r="U747" s="22">
        <v>90</v>
      </c>
      <c r="X747" s="22">
        <v>38</v>
      </c>
      <c r="AB747" s="22">
        <v>1254</v>
      </c>
      <c r="AI747" s="22">
        <v>65</v>
      </c>
      <c r="AJ747" s="22">
        <v>1929</v>
      </c>
      <c r="BI747" s="27"/>
    </row>
    <row r="748" spans="2:61" s="22" customFormat="1" x14ac:dyDescent="0.2">
      <c r="B748" s="23">
        <f t="shared" si="51"/>
        <v>2007</v>
      </c>
      <c r="C748" s="23">
        <f t="shared" si="52"/>
        <v>3</v>
      </c>
      <c r="D748" s="24" t="s">
        <v>736</v>
      </c>
      <c r="E748" s="25">
        <v>39149</v>
      </c>
      <c r="H748" s="22" t="s">
        <v>90</v>
      </c>
      <c r="J748" s="22" t="str">
        <f t="shared" si="53"/>
        <v xml:space="preserve">Oxundasjön </v>
      </c>
      <c r="K748" s="22" t="s">
        <v>785</v>
      </c>
      <c r="O748" s="22">
        <v>3.6</v>
      </c>
      <c r="P748" s="22">
        <v>1.5</v>
      </c>
      <c r="Q748" s="22">
        <v>11</v>
      </c>
      <c r="U748" s="22">
        <v>6</v>
      </c>
      <c r="X748" s="22">
        <v>32</v>
      </c>
      <c r="AB748" s="22">
        <v>1407</v>
      </c>
      <c r="AD748" s="22">
        <v>2.5000000000000001E-2</v>
      </c>
      <c r="AI748" s="22">
        <v>38</v>
      </c>
      <c r="AJ748" s="22">
        <v>1905</v>
      </c>
      <c r="BI748" s="27"/>
    </row>
    <row r="749" spans="2:61" s="22" customFormat="1" x14ac:dyDescent="0.2">
      <c r="B749" s="23">
        <f t="shared" si="51"/>
        <v>2007</v>
      </c>
      <c r="C749" s="23">
        <f t="shared" si="52"/>
        <v>3</v>
      </c>
      <c r="D749" s="24" t="s">
        <v>736</v>
      </c>
      <c r="E749" s="25">
        <v>39149</v>
      </c>
      <c r="H749" s="22" t="s">
        <v>90</v>
      </c>
      <c r="J749" s="22" t="str">
        <f t="shared" si="53"/>
        <v xml:space="preserve">Oxundasjön </v>
      </c>
      <c r="K749" s="22" t="s">
        <v>895</v>
      </c>
      <c r="O749" s="22">
        <v>3.1</v>
      </c>
      <c r="P749" s="22">
        <v>2.4</v>
      </c>
      <c r="Q749" s="22">
        <v>18</v>
      </c>
      <c r="BI749" s="27"/>
    </row>
    <row r="750" spans="2:61" s="22" customFormat="1" x14ac:dyDescent="0.2">
      <c r="B750" s="23">
        <f t="shared" si="51"/>
        <v>2007</v>
      </c>
      <c r="C750" s="23">
        <f t="shared" si="52"/>
        <v>3</v>
      </c>
      <c r="D750" s="24" t="s">
        <v>736</v>
      </c>
      <c r="E750" s="25">
        <v>39149</v>
      </c>
      <c r="H750" s="22" t="s">
        <v>90</v>
      </c>
      <c r="J750" s="22" t="str">
        <f t="shared" si="53"/>
        <v xml:space="preserve">Oxundasjön </v>
      </c>
      <c r="K750" s="22" t="s">
        <v>896</v>
      </c>
      <c r="O750" s="22">
        <v>2.4</v>
      </c>
      <c r="P750" s="22">
        <v>7.4</v>
      </c>
      <c r="Q750" s="22">
        <v>53</v>
      </c>
      <c r="BI750" s="27"/>
    </row>
    <row r="751" spans="2:61" s="22" customFormat="1" x14ac:dyDescent="0.2">
      <c r="B751" s="23">
        <f t="shared" si="51"/>
        <v>2007</v>
      </c>
      <c r="C751" s="23">
        <f t="shared" si="52"/>
        <v>3</v>
      </c>
      <c r="D751" s="24" t="s">
        <v>736</v>
      </c>
      <c r="E751" s="25">
        <v>39149</v>
      </c>
      <c r="H751" s="22" t="s">
        <v>90</v>
      </c>
      <c r="J751" s="22" t="str">
        <f t="shared" si="53"/>
        <v xml:space="preserve">Oxundasjön </v>
      </c>
      <c r="K751" s="22" t="s">
        <v>897</v>
      </c>
      <c r="O751" s="22">
        <v>1.6</v>
      </c>
      <c r="P751" s="22">
        <v>8.6999999999999993</v>
      </c>
      <c r="Q751" s="22">
        <v>62</v>
      </c>
      <c r="BI751" s="27"/>
    </row>
    <row r="752" spans="2:61" s="22" customFormat="1" x14ac:dyDescent="0.2">
      <c r="B752" s="23">
        <f t="shared" si="51"/>
        <v>2007</v>
      </c>
      <c r="C752" s="23">
        <f t="shared" si="52"/>
        <v>3</v>
      </c>
      <c r="D752" s="24" t="s">
        <v>736</v>
      </c>
      <c r="E752" s="25">
        <v>39149</v>
      </c>
      <c r="H752" s="22" t="s">
        <v>90</v>
      </c>
      <c r="J752" s="22" t="str">
        <f t="shared" si="53"/>
        <v xml:space="preserve">Oxundasjön </v>
      </c>
      <c r="K752" s="22" t="s">
        <v>898</v>
      </c>
      <c r="O752" s="22">
        <v>1.4</v>
      </c>
      <c r="P752" s="22">
        <v>9.8000000000000007</v>
      </c>
      <c r="Q752" s="22">
        <v>69</v>
      </c>
      <c r="BI752" s="27"/>
    </row>
    <row r="753" spans="2:61" s="22" customFormat="1" x14ac:dyDescent="0.2">
      <c r="B753" s="23">
        <f t="shared" si="51"/>
        <v>2007</v>
      </c>
      <c r="C753" s="23">
        <f t="shared" si="52"/>
        <v>3</v>
      </c>
      <c r="D753" s="24" t="s">
        <v>736</v>
      </c>
      <c r="E753" s="25">
        <v>39149</v>
      </c>
      <c r="H753" s="22" t="s">
        <v>90</v>
      </c>
      <c r="J753" s="22" t="str">
        <f t="shared" si="53"/>
        <v xml:space="preserve">Oxundasjön </v>
      </c>
      <c r="K753" s="22" t="s">
        <v>893</v>
      </c>
      <c r="O753" s="22">
        <v>1.6</v>
      </c>
      <c r="P753" s="22">
        <v>10.199999999999999</v>
      </c>
      <c r="Q753" s="22">
        <v>73</v>
      </c>
      <c r="BI753" s="27"/>
    </row>
    <row r="754" spans="2:61" s="22" customFormat="1" x14ac:dyDescent="0.2">
      <c r="B754" s="23">
        <f t="shared" si="51"/>
        <v>2007</v>
      </c>
      <c r="C754" s="23">
        <f t="shared" si="52"/>
        <v>3</v>
      </c>
      <c r="D754" s="24" t="s">
        <v>736</v>
      </c>
      <c r="E754" s="25">
        <v>39149</v>
      </c>
      <c r="H754" s="22" t="s">
        <v>91</v>
      </c>
      <c r="J754" s="22" t="str">
        <f t="shared" si="53"/>
        <v xml:space="preserve">Ravalen </v>
      </c>
      <c r="K754" s="22" t="s">
        <v>739</v>
      </c>
      <c r="N754" s="22">
        <v>0.4</v>
      </c>
      <c r="O754" s="22">
        <v>2.2999999999999998</v>
      </c>
      <c r="P754" s="22">
        <v>6.8</v>
      </c>
      <c r="Q754" s="22">
        <v>49</v>
      </c>
      <c r="U754" s="22">
        <v>548</v>
      </c>
      <c r="X754" s="22">
        <v>43</v>
      </c>
      <c r="AB754" s="22">
        <v>776</v>
      </c>
      <c r="AI754" s="22">
        <v>130</v>
      </c>
      <c r="AJ754" s="22">
        <v>2209</v>
      </c>
      <c r="BI754" s="27"/>
    </row>
    <row r="755" spans="2:61" s="22" customFormat="1" x14ac:dyDescent="0.2">
      <c r="B755" s="23">
        <f t="shared" si="51"/>
        <v>2007</v>
      </c>
      <c r="C755" s="23">
        <f t="shared" si="52"/>
        <v>3</v>
      </c>
      <c r="D755" s="24" t="s">
        <v>736</v>
      </c>
      <c r="E755" s="25">
        <v>39149</v>
      </c>
      <c r="H755" s="22" t="s">
        <v>91</v>
      </c>
      <c r="J755" s="22" t="str">
        <f t="shared" si="53"/>
        <v xml:space="preserve">Ravalen </v>
      </c>
      <c r="K755" s="22" t="s">
        <v>785</v>
      </c>
      <c r="O755" s="22">
        <v>2.7</v>
      </c>
      <c r="P755" s="22">
        <v>1.1000000000000001</v>
      </c>
      <c r="Q755" s="22">
        <v>9</v>
      </c>
      <c r="U755" s="22">
        <v>355</v>
      </c>
      <c r="X755" s="22">
        <v>29</v>
      </c>
      <c r="AB755" s="22">
        <v>576</v>
      </c>
      <c r="AD755" s="22">
        <v>2.5000000000000001E-2</v>
      </c>
      <c r="AI755" s="22">
        <v>90</v>
      </c>
      <c r="AJ755" s="22">
        <v>1816</v>
      </c>
      <c r="BI755" s="27"/>
    </row>
    <row r="756" spans="2:61" s="22" customFormat="1" x14ac:dyDescent="0.2">
      <c r="B756" s="23">
        <f t="shared" si="51"/>
        <v>2007</v>
      </c>
      <c r="C756" s="23">
        <f t="shared" si="52"/>
        <v>3</v>
      </c>
      <c r="D756" s="24" t="s">
        <v>736</v>
      </c>
      <c r="E756" s="25">
        <v>39149</v>
      </c>
      <c r="H756" s="22" t="s">
        <v>91</v>
      </c>
      <c r="J756" s="22" t="str">
        <f t="shared" si="53"/>
        <v xml:space="preserve">Ravalen </v>
      </c>
      <c r="K756" s="22" t="s">
        <v>893</v>
      </c>
      <c r="O756" s="22">
        <v>2.2999999999999998</v>
      </c>
      <c r="P756" s="22">
        <v>4.3</v>
      </c>
      <c r="Q756" s="22">
        <v>31</v>
      </c>
      <c r="BI756" s="27"/>
    </row>
    <row r="757" spans="2:61" s="22" customFormat="1" x14ac:dyDescent="0.2">
      <c r="B757" s="23">
        <f t="shared" si="51"/>
        <v>2007</v>
      </c>
      <c r="C757" s="23">
        <f t="shared" si="52"/>
        <v>3</v>
      </c>
      <c r="D757" s="24" t="s">
        <v>736</v>
      </c>
      <c r="E757" s="25">
        <v>39149</v>
      </c>
      <c r="H757" s="22" t="s">
        <v>92</v>
      </c>
      <c r="J757" s="22" t="str">
        <f t="shared" si="53"/>
        <v xml:space="preserve">Rösjön </v>
      </c>
      <c r="K757" s="22" t="s">
        <v>739</v>
      </c>
      <c r="N757" s="22">
        <v>3</v>
      </c>
      <c r="O757" s="22">
        <v>1.3</v>
      </c>
      <c r="P757" s="22">
        <v>12.7</v>
      </c>
      <c r="Q757" s="22">
        <v>90</v>
      </c>
      <c r="U757" s="22">
        <v>10</v>
      </c>
      <c r="X757" s="22">
        <v>5</v>
      </c>
      <c r="AB757" s="22">
        <v>260</v>
      </c>
      <c r="AI757" s="22">
        <v>11</v>
      </c>
      <c r="AJ757" s="22">
        <v>750</v>
      </c>
      <c r="BI757" s="27"/>
    </row>
    <row r="758" spans="2:61" s="22" customFormat="1" x14ac:dyDescent="0.2">
      <c r="B758" s="23">
        <f t="shared" si="51"/>
        <v>2007</v>
      </c>
      <c r="C758" s="23">
        <f t="shared" si="52"/>
        <v>3</v>
      </c>
      <c r="D758" s="24" t="s">
        <v>736</v>
      </c>
      <c r="E758" s="25">
        <v>39149</v>
      </c>
      <c r="H758" s="22" t="s">
        <v>92</v>
      </c>
      <c r="J758" s="22" t="str">
        <f t="shared" si="53"/>
        <v xml:space="preserve">Rösjön </v>
      </c>
      <c r="K758" s="22" t="s">
        <v>785</v>
      </c>
      <c r="O758" s="22">
        <v>3.9</v>
      </c>
      <c r="P758" s="22">
        <v>1.1000000000000001</v>
      </c>
      <c r="Q758" s="22">
        <v>9</v>
      </c>
      <c r="U758" s="22">
        <v>6</v>
      </c>
      <c r="X758" s="22">
        <v>10</v>
      </c>
      <c r="AB758" s="22">
        <v>397</v>
      </c>
      <c r="AD758" s="22">
        <v>2.5000000000000001E-2</v>
      </c>
      <c r="AI758" s="22">
        <v>15</v>
      </c>
      <c r="AJ758" s="22">
        <v>888</v>
      </c>
      <c r="BI758" s="27"/>
    </row>
    <row r="759" spans="2:61" s="22" customFormat="1" x14ac:dyDescent="0.2">
      <c r="B759" s="23">
        <f t="shared" si="51"/>
        <v>2007</v>
      </c>
      <c r="C759" s="23">
        <f t="shared" si="52"/>
        <v>3</v>
      </c>
      <c r="D759" s="24" t="s">
        <v>736</v>
      </c>
      <c r="E759" s="25">
        <v>39149</v>
      </c>
      <c r="H759" s="22" t="s">
        <v>92</v>
      </c>
      <c r="J759" s="22" t="str">
        <f t="shared" si="53"/>
        <v xml:space="preserve">Rösjön </v>
      </c>
      <c r="K759" s="22" t="s">
        <v>895</v>
      </c>
      <c r="O759" s="22">
        <v>3.3</v>
      </c>
      <c r="P759" s="22">
        <v>3.2</v>
      </c>
      <c r="Q759" s="22">
        <v>23</v>
      </c>
      <c r="BI759" s="27"/>
    </row>
    <row r="760" spans="2:61" s="22" customFormat="1" x14ac:dyDescent="0.2">
      <c r="B760" s="23">
        <f t="shared" si="51"/>
        <v>2007</v>
      </c>
      <c r="C760" s="23">
        <f t="shared" si="52"/>
        <v>3</v>
      </c>
      <c r="D760" s="24" t="s">
        <v>736</v>
      </c>
      <c r="E760" s="25">
        <v>39149</v>
      </c>
      <c r="H760" s="22" t="s">
        <v>92</v>
      </c>
      <c r="J760" s="22" t="str">
        <f t="shared" si="53"/>
        <v xml:space="preserve">Rösjön </v>
      </c>
      <c r="K760" s="22" t="s">
        <v>896</v>
      </c>
      <c r="O760" s="22">
        <v>2.8</v>
      </c>
      <c r="P760" s="22">
        <v>7.2</v>
      </c>
      <c r="Q760" s="22">
        <v>54</v>
      </c>
      <c r="BI760" s="27"/>
    </row>
    <row r="761" spans="2:61" s="22" customFormat="1" x14ac:dyDescent="0.2">
      <c r="B761" s="23">
        <f t="shared" si="51"/>
        <v>2007</v>
      </c>
      <c r="C761" s="23">
        <f t="shared" si="52"/>
        <v>3</v>
      </c>
      <c r="D761" s="24" t="s">
        <v>736</v>
      </c>
      <c r="E761" s="25">
        <v>39149</v>
      </c>
      <c r="H761" s="22" t="s">
        <v>92</v>
      </c>
      <c r="J761" s="22" t="str">
        <f t="shared" si="53"/>
        <v xml:space="preserve">Rösjön </v>
      </c>
      <c r="K761" s="22" t="s">
        <v>897</v>
      </c>
      <c r="O761" s="22">
        <v>2</v>
      </c>
      <c r="P761" s="22">
        <v>11.2</v>
      </c>
      <c r="Q761" s="22">
        <v>83</v>
      </c>
      <c r="BI761" s="27"/>
    </row>
    <row r="762" spans="2:61" s="22" customFormat="1" x14ac:dyDescent="0.2">
      <c r="B762" s="23">
        <f t="shared" si="51"/>
        <v>2007</v>
      </c>
      <c r="C762" s="23">
        <f t="shared" si="52"/>
        <v>3</v>
      </c>
      <c r="D762" s="24" t="s">
        <v>736</v>
      </c>
      <c r="E762" s="25">
        <v>39149</v>
      </c>
      <c r="H762" s="22" t="s">
        <v>92</v>
      </c>
      <c r="J762" s="22" t="str">
        <f t="shared" si="53"/>
        <v xml:space="preserve">Rösjön </v>
      </c>
      <c r="K762" s="22" t="s">
        <v>898</v>
      </c>
      <c r="O762" s="22">
        <v>1.8</v>
      </c>
      <c r="P762" s="22">
        <v>12</v>
      </c>
      <c r="Q762" s="22">
        <v>87</v>
      </c>
      <c r="BI762" s="27"/>
    </row>
    <row r="763" spans="2:61" s="22" customFormat="1" x14ac:dyDescent="0.2">
      <c r="B763" s="23">
        <f t="shared" si="51"/>
        <v>2007</v>
      </c>
      <c r="C763" s="23">
        <f t="shared" si="52"/>
        <v>3</v>
      </c>
      <c r="D763" s="24" t="s">
        <v>736</v>
      </c>
      <c r="E763" s="25">
        <v>39149</v>
      </c>
      <c r="H763" s="22" t="s">
        <v>92</v>
      </c>
      <c r="J763" s="22" t="str">
        <f t="shared" si="53"/>
        <v xml:space="preserve">Rösjön </v>
      </c>
      <c r="K763" s="22" t="s">
        <v>893</v>
      </c>
      <c r="O763" s="22">
        <v>1.5</v>
      </c>
      <c r="P763" s="22">
        <v>12.3</v>
      </c>
      <c r="Q763" s="22">
        <v>89</v>
      </c>
      <c r="BI763" s="27"/>
    </row>
    <row r="764" spans="2:61" s="22" customFormat="1" x14ac:dyDescent="0.2">
      <c r="B764" s="23">
        <f t="shared" si="51"/>
        <v>2007</v>
      </c>
      <c r="C764" s="23">
        <f t="shared" si="52"/>
        <v>3</v>
      </c>
      <c r="D764" s="24" t="s">
        <v>736</v>
      </c>
      <c r="E764" s="25">
        <v>39149</v>
      </c>
      <c r="H764" s="22" t="s">
        <v>834</v>
      </c>
      <c r="J764" s="22" t="str">
        <f t="shared" si="53"/>
        <v xml:space="preserve">Snuggan </v>
      </c>
      <c r="K764" s="22" t="s">
        <v>739</v>
      </c>
      <c r="N764" s="22">
        <v>0.6</v>
      </c>
      <c r="O764" s="22">
        <v>1.4</v>
      </c>
      <c r="P764" s="22">
        <v>11.4</v>
      </c>
      <c r="Q764" s="22">
        <v>81</v>
      </c>
      <c r="U764" s="22">
        <v>390</v>
      </c>
      <c r="X764" s="22">
        <v>4</v>
      </c>
      <c r="AB764" s="22">
        <v>48</v>
      </c>
      <c r="AI764" s="22">
        <v>18</v>
      </c>
      <c r="AJ764" s="22">
        <v>1310</v>
      </c>
      <c r="BI764" s="27"/>
    </row>
    <row r="765" spans="2:61" s="22" customFormat="1" x14ac:dyDescent="0.2">
      <c r="B765" s="23">
        <f t="shared" si="51"/>
        <v>2007</v>
      </c>
      <c r="C765" s="23">
        <f t="shared" si="52"/>
        <v>3</v>
      </c>
      <c r="D765" s="24" t="s">
        <v>736</v>
      </c>
      <c r="E765" s="25">
        <v>39149</v>
      </c>
      <c r="H765" s="22" t="s">
        <v>834</v>
      </c>
      <c r="J765" s="22" t="str">
        <f t="shared" si="53"/>
        <v xml:space="preserve">Snuggan </v>
      </c>
      <c r="K765" s="22" t="s">
        <v>785</v>
      </c>
      <c r="O765" s="22">
        <v>3.3</v>
      </c>
      <c r="P765" s="22">
        <v>2.6</v>
      </c>
      <c r="Q765" s="22">
        <v>20</v>
      </c>
      <c r="U765" s="22">
        <v>449</v>
      </c>
      <c r="X765" s="22">
        <v>0.1</v>
      </c>
      <c r="AB765" s="22">
        <v>22</v>
      </c>
      <c r="AI765" s="22">
        <v>11</v>
      </c>
      <c r="AJ765" s="22">
        <v>1332</v>
      </c>
      <c r="BI765" s="27"/>
    </row>
    <row r="766" spans="2:61" s="22" customFormat="1" x14ac:dyDescent="0.2">
      <c r="B766" s="23">
        <f t="shared" si="51"/>
        <v>2007</v>
      </c>
      <c r="C766" s="23">
        <f t="shared" si="52"/>
        <v>3</v>
      </c>
      <c r="D766" s="24" t="s">
        <v>736</v>
      </c>
      <c r="E766" s="25">
        <v>39149</v>
      </c>
      <c r="H766" s="22" t="s">
        <v>834</v>
      </c>
      <c r="J766" s="22" t="str">
        <f t="shared" si="53"/>
        <v xml:space="preserve">Snuggan </v>
      </c>
      <c r="K766" s="22" t="s">
        <v>898</v>
      </c>
      <c r="O766" s="22">
        <v>2.5</v>
      </c>
      <c r="P766" s="22">
        <v>5.9</v>
      </c>
      <c r="Q766" s="22">
        <v>43</v>
      </c>
      <c r="BI766" s="27"/>
    </row>
    <row r="767" spans="2:61" s="22" customFormat="1" x14ac:dyDescent="0.2">
      <c r="B767" s="23">
        <f t="shared" si="51"/>
        <v>2007</v>
      </c>
      <c r="C767" s="23">
        <f t="shared" si="52"/>
        <v>3</v>
      </c>
      <c r="D767" s="24" t="s">
        <v>736</v>
      </c>
      <c r="E767" s="25">
        <v>39149</v>
      </c>
      <c r="H767" s="22" t="s">
        <v>834</v>
      </c>
      <c r="J767" s="22" t="str">
        <f t="shared" si="53"/>
        <v xml:space="preserve">Snuggan </v>
      </c>
      <c r="K767" s="22" t="s">
        <v>893</v>
      </c>
      <c r="O767" s="22">
        <v>1.4</v>
      </c>
      <c r="P767" s="22">
        <v>11.3</v>
      </c>
      <c r="Q767" s="22">
        <v>81</v>
      </c>
      <c r="BI767" s="27"/>
    </row>
    <row r="768" spans="2:61" s="22" customFormat="1" x14ac:dyDescent="0.2">
      <c r="B768" s="23">
        <f t="shared" si="51"/>
        <v>2007</v>
      </c>
      <c r="C768" s="23">
        <f t="shared" si="52"/>
        <v>3</v>
      </c>
      <c r="D768" s="24" t="s">
        <v>736</v>
      </c>
      <c r="E768" s="25">
        <v>39149</v>
      </c>
      <c r="H768" s="22" t="s">
        <v>94</v>
      </c>
      <c r="I768" s="22">
        <v>1</v>
      </c>
      <c r="J768" s="22" t="str">
        <f t="shared" si="53"/>
        <v>Vallentunasjön 1</v>
      </c>
      <c r="K768" s="22" t="s">
        <v>739</v>
      </c>
      <c r="N768" s="22">
        <v>1.6</v>
      </c>
      <c r="O768" s="22">
        <v>2</v>
      </c>
      <c r="P768" s="22">
        <v>16.100000000000001</v>
      </c>
      <c r="Q768" s="22">
        <v>116</v>
      </c>
      <c r="U768" s="22">
        <v>453</v>
      </c>
      <c r="X768" s="22">
        <v>1</v>
      </c>
      <c r="AB768" s="22">
        <v>485</v>
      </c>
      <c r="AI768" s="22">
        <v>11</v>
      </c>
      <c r="AJ768" s="22">
        <v>1439</v>
      </c>
      <c r="BI768" s="27"/>
    </row>
    <row r="769" spans="2:61" s="22" customFormat="1" x14ac:dyDescent="0.2">
      <c r="B769" s="23">
        <f t="shared" si="51"/>
        <v>2007</v>
      </c>
      <c r="C769" s="23">
        <f t="shared" si="52"/>
        <v>3</v>
      </c>
      <c r="D769" s="24" t="s">
        <v>736</v>
      </c>
      <c r="E769" s="25">
        <v>39149</v>
      </c>
      <c r="H769" s="22" t="s">
        <v>94</v>
      </c>
      <c r="I769" s="22">
        <v>2</v>
      </c>
      <c r="J769" s="22" t="str">
        <f t="shared" si="53"/>
        <v>Vallentunasjön 2</v>
      </c>
      <c r="K769" s="22" t="s">
        <v>739</v>
      </c>
      <c r="N769" s="22">
        <v>1.6</v>
      </c>
      <c r="O769" s="22">
        <v>2.1</v>
      </c>
      <c r="P769" s="22">
        <v>14.8</v>
      </c>
      <c r="Q769" s="22">
        <v>106</v>
      </c>
      <c r="U769" s="22">
        <v>430</v>
      </c>
      <c r="X769" s="22">
        <v>0.1</v>
      </c>
      <c r="AB769" s="22">
        <v>470</v>
      </c>
      <c r="AI769" s="22">
        <v>14</v>
      </c>
      <c r="AJ769" s="22">
        <v>1396</v>
      </c>
      <c r="BI769" s="27"/>
    </row>
    <row r="770" spans="2:61" s="22" customFormat="1" x14ac:dyDescent="0.2">
      <c r="B770" s="23">
        <f t="shared" ref="B770:B833" si="54">YEAR(E770)</f>
        <v>2007</v>
      </c>
      <c r="C770" s="23">
        <f t="shared" ref="C770:C833" si="55">MONTH(E770)</f>
        <v>3</v>
      </c>
      <c r="D770" s="24" t="s">
        <v>736</v>
      </c>
      <c r="E770" s="25">
        <v>39149</v>
      </c>
      <c r="H770" s="22" t="s">
        <v>94</v>
      </c>
      <c r="I770" s="22">
        <v>1</v>
      </c>
      <c r="J770" s="22" t="str">
        <f t="shared" si="53"/>
        <v>Vallentunasjön 1</v>
      </c>
      <c r="K770" s="22" t="s">
        <v>785</v>
      </c>
      <c r="O770" s="22">
        <v>2.7</v>
      </c>
      <c r="P770" s="22">
        <v>11</v>
      </c>
      <c r="Q770" s="22">
        <v>80</v>
      </c>
      <c r="U770" s="22">
        <v>452</v>
      </c>
      <c r="X770" s="22">
        <v>3</v>
      </c>
      <c r="AB770" s="22">
        <v>495</v>
      </c>
      <c r="AI770" s="22">
        <v>16</v>
      </c>
      <c r="AJ770" s="22">
        <v>1492</v>
      </c>
      <c r="BI770" s="27"/>
    </row>
    <row r="771" spans="2:61" s="22" customFormat="1" x14ac:dyDescent="0.2">
      <c r="B771" s="23">
        <f t="shared" si="54"/>
        <v>2007</v>
      </c>
      <c r="C771" s="23">
        <f t="shared" si="55"/>
        <v>3</v>
      </c>
      <c r="D771" s="24" t="s">
        <v>736</v>
      </c>
      <c r="E771" s="25">
        <v>39149</v>
      </c>
      <c r="H771" s="22" t="s">
        <v>94</v>
      </c>
      <c r="I771" s="22">
        <v>2</v>
      </c>
      <c r="J771" s="22" t="str">
        <f t="shared" ref="J771:J834" si="56">CONCATENATE(H771," ",I771)</f>
        <v>Vallentunasjön 2</v>
      </c>
      <c r="K771" s="22" t="s">
        <v>785</v>
      </c>
      <c r="O771" s="22">
        <v>3.3</v>
      </c>
      <c r="P771" s="22">
        <v>3</v>
      </c>
      <c r="Q771" s="22">
        <v>20</v>
      </c>
      <c r="U771" s="22">
        <v>581</v>
      </c>
      <c r="X771" s="22">
        <v>2</v>
      </c>
      <c r="AB771" s="22">
        <v>432</v>
      </c>
      <c r="AI771" s="22">
        <v>29</v>
      </c>
      <c r="AJ771" s="22">
        <v>1633</v>
      </c>
      <c r="BI771" s="27"/>
    </row>
    <row r="772" spans="2:61" s="22" customFormat="1" x14ac:dyDescent="0.2">
      <c r="B772" s="23">
        <f t="shared" si="54"/>
        <v>2007</v>
      </c>
      <c r="C772" s="23">
        <f t="shared" si="55"/>
        <v>3</v>
      </c>
      <c r="D772" s="24" t="s">
        <v>736</v>
      </c>
      <c r="E772" s="25">
        <v>39149</v>
      </c>
      <c r="H772" s="22" t="s">
        <v>94</v>
      </c>
      <c r="I772" s="22">
        <v>2</v>
      </c>
      <c r="J772" s="22" t="str">
        <f t="shared" si="56"/>
        <v>Vallentunasjön 2</v>
      </c>
      <c r="K772" s="22" t="s">
        <v>897</v>
      </c>
      <c r="O772" s="22">
        <v>3</v>
      </c>
      <c r="P772" s="22">
        <v>4.5</v>
      </c>
      <c r="Q772" s="22">
        <v>33</v>
      </c>
      <c r="BI772" s="27"/>
    </row>
    <row r="773" spans="2:61" s="22" customFormat="1" x14ac:dyDescent="0.2">
      <c r="B773" s="23">
        <f t="shared" si="54"/>
        <v>2007</v>
      </c>
      <c r="C773" s="23">
        <f t="shared" si="55"/>
        <v>3</v>
      </c>
      <c r="D773" s="24" t="s">
        <v>736</v>
      </c>
      <c r="E773" s="25">
        <v>39149</v>
      </c>
      <c r="H773" s="22" t="s">
        <v>94</v>
      </c>
      <c r="I773" s="22">
        <v>2</v>
      </c>
      <c r="J773" s="22" t="str">
        <f t="shared" si="56"/>
        <v>Vallentunasjön 2</v>
      </c>
      <c r="K773" s="22" t="s">
        <v>898</v>
      </c>
      <c r="O773" s="22">
        <v>2.4</v>
      </c>
      <c r="P773" s="22">
        <v>10</v>
      </c>
      <c r="Q773" s="22">
        <v>73</v>
      </c>
      <c r="BI773" s="27"/>
    </row>
    <row r="774" spans="2:61" s="22" customFormat="1" x14ac:dyDescent="0.2">
      <c r="B774" s="23">
        <f t="shared" si="54"/>
        <v>2007</v>
      </c>
      <c r="C774" s="23">
        <f t="shared" si="55"/>
        <v>3</v>
      </c>
      <c r="D774" s="24" t="s">
        <v>736</v>
      </c>
      <c r="E774" s="25">
        <v>39149</v>
      </c>
      <c r="H774" s="22" t="s">
        <v>94</v>
      </c>
      <c r="I774" s="22">
        <v>1</v>
      </c>
      <c r="J774" s="22" t="str">
        <f t="shared" si="56"/>
        <v>Vallentunasjön 1</v>
      </c>
      <c r="K774" s="22" t="s">
        <v>893</v>
      </c>
      <c r="O774" s="22">
        <v>2.1</v>
      </c>
      <c r="P774" s="22">
        <v>16.100000000000001</v>
      </c>
      <c r="Q774" s="22">
        <v>116</v>
      </c>
      <c r="BI774" s="27"/>
    </row>
    <row r="775" spans="2:61" s="22" customFormat="1" x14ac:dyDescent="0.2">
      <c r="B775" s="23">
        <f t="shared" si="54"/>
        <v>2007</v>
      </c>
      <c r="C775" s="23">
        <f t="shared" si="55"/>
        <v>3</v>
      </c>
      <c r="D775" s="24" t="s">
        <v>736</v>
      </c>
      <c r="E775" s="25">
        <v>39149</v>
      </c>
      <c r="H775" s="22" t="s">
        <v>94</v>
      </c>
      <c r="I775" s="22">
        <v>2</v>
      </c>
      <c r="J775" s="22" t="str">
        <f t="shared" si="56"/>
        <v>Vallentunasjön 2</v>
      </c>
      <c r="K775" s="22" t="s">
        <v>893</v>
      </c>
      <c r="O775" s="22">
        <v>2.2000000000000002</v>
      </c>
      <c r="P775" s="22">
        <v>14.8</v>
      </c>
      <c r="Q775" s="22">
        <v>107</v>
      </c>
      <c r="BI775" s="27"/>
    </row>
    <row r="776" spans="2:61" s="22" customFormat="1" x14ac:dyDescent="0.2">
      <c r="B776" s="23">
        <f t="shared" si="54"/>
        <v>2007</v>
      </c>
      <c r="C776" s="23">
        <f t="shared" si="55"/>
        <v>3</v>
      </c>
      <c r="D776" s="24" t="s">
        <v>736</v>
      </c>
      <c r="E776" s="25">
        <v>39149</v>
      </c>
      <c r="H776" s="22" t="s">
        <v>95</v>
      </c>
      <c r="J776" s="22" t="str">
        <f t="shared" si="56"/>
        <v xml:space="preserve">Väsjön </v>
      </c>
      <c r="K776" s="22" t="s">
        <v>739</v>
      </c>
      <c r="N776" s="22">
        <v>1.8</v>
      </c>
      <c r="O776" s="22">
        <v>1.9</v>
      </c>
      <c r="P776" s="22">
        <v>14.8</v>
      </c>
      <c r="Q776" s="22">
        <v>106</v>
      </c>
      <c r="U776" s="22">
        <v>86</v>
      </c>
      <c r="X776" s="22">
        <v>0.1</v>
      </c>
      <c r="AB776" s="22">
        <v>274</v>
      </c>
      <c r="AI776" s="22">
        <v>8</v>
      </c>
      <c r="AJ776" s="22">
        <v>843</v>
      </c>
      <c r="BI776" s="27"/>
    </row>
    <row r="777" spans="2:61" s="22" customFormat="1" x14ac:dyDescent="0.2">
      <c r="B777" s="23">
        <f t="shared" si="54"/>
        <v>2007</v>
      </c>
      <c r="C777" s="23">
        <f t="shared" si="55"/>
        <v>3</v>
      </c>
      <c r="D777" s="24" t="s">
        <v>736</v>
      </c>
      <c r="E777" s="25">
        <v>39149</v>
      </c>
      <c r="H777" s="22" t="s">
        <v>95</v>
      </c>
      <c r="J777" s="22" t="str">
        <f t="shared" si="56"/>
        <v xml:space="preserve">Väsjön </v>
      </c>
      <c r="K777" s="22" t="s">
        <v>785</v>
      </c>
      <c r="O777" s="22">
        <v>2.8</v>
      </c>
      <c r="P777" s="22">
        <v>3</v>
      </c>
      <c r="Q777" s="22">
        <v>22</v>
      </c>
      <c r="U777" s="22">
        <v>58</v>
      </c>
      <c r="X777" s="22">
        <v>2</v>
      </c>
      <c r="AB777" s="22">
        <v>156</v>
      </c>
      <c r="AI777" s="22">
        <v>12</v>
      </c>
      <c r="AJ777" s="22">
        <v>815</v>
      </c>
      <c r="BI777" s="27"/>
    </row>
    <row r="778" spans="2:61" s="22" customFormat="1" x14ac:dyDescent="0.2">
      <c r="B778" s="23">
        <f t="shared" si="54"/>
        <v>2007</v>
      </c>
      <c r="C778" s="23">
        <f t="shared" si="55"/>
        <v>3</v>
      </c>
      <c r="D778" s="24" t="s">
        <v>736</v>
      </c>
      <c r="E778" s="25">
        <v>39149</v>
      </c>
      <c r="H778" s="22" t="s">
        <v>95</v>
      </c>
      <c r="J778" s="22" t="str">
        <f t="shared" si="56"/>
        <v xml:space="preserve">Väsjön </v>
      </c>
      <c r="K778" s="22" t="s">
        <v>893</v>
      </c>
      <c r="O778" s="22">
        <v>2.1</v>
      </c>
      <c r="P778" s="22">
        <v>14.3</v>
      </c>
      <c r="Q778" s="22">
        <v>103</v>
      </c>
      <c r="BI778" s="27"/>
    </row>
    <row r="779" spans="2:61" s="22" customFormat="1" x14ac:dyDescent="0.2">
      <c r="B779" s="23">
        <f t="shared" si="54"/>
        <v>2007</v>
      </c>
      <c r="C779" s="23">
        <f t="shared" si="55"/>
        <v>3</v>
      </c>
      <c r="D779" s="24" t="s">
        <v>736</v>
      </c>
      <c r="E779" s="25">
        <v>39149</v>
      </c>
      <c r="H779" s="22" t="s">
        <v>96</v>
      </c>
      <c r="J779" s="22" t="str">
        <f t="shared" si="56"/>
        <v xml:space="preserve">Översjön </v>
      </c>
      <c r="K779" s="22" t="s">
        <v>739</v>
      </c>
      <c r="N779" s="22">
        <v>1.8</v>
      </c>
      <c r="O779" s="22">
        <v>1.9</v>
      </c>
      <c r="P779" s="22">
        <v>11.4</v>
      </c>
      <c r="Q779" s="22">
        <v>82</v>
      </c>
      <c r="U779" s="22">
        <v>228</v>
      </c>
      <c r="X779" s="22">
        <v>0.1</v>
      </c>
      <c r="AB779" s="22">
        <v>209</v>
      </c>
      <c r="AI779" s="22">
        <v>8</v>
      </c>
      <c r="AJ779" s="22">
        <v>927</v>
      </c>
      <c r="BI779" s="27"/>
    </row>
    <row r="780" spans="2:61" s="22" customFormat="1" x14ac:dyDescent="0.2">
      <c r="B780" s="23">
        <f t="shared" si="54"/>
        <v>2007</v>
      </c>
      <c r="C780" s="23">
        <f t="shared" si="55"/>
        <v>3</v>
      </c>
      <c r="D780" s="24" t="s">
        <v>736</v>
      </c>
      <c r="E780" s="25">
        <v>39149</v>
      </c>
      <c r="H780" s="22" t="s">
        <v>96</v>
      </c>
      <c r="J780" s="22" t="str">
        <f t="shared" si="56"/>
        <v xml:space="preserve">Översjön </v>
      </c>
      <c r="K780" s="22" t="s">
        <v>785</v>
      </c>
      <c r="O780" s="22">
        <v>3.3</v>
      </c>
      <c r="P780" s="22">
        <v>3.4</v>
      </c>
      <c r="Q780" s="22">
        <v>26</v>
      </c>
      <c r="U780" s="22">
        <v>144</v>
      </c>
      <c r="X780" s="22">
        <v>3</v>
      </c>
      <c r="AB780" s="22">
        <v>136</v>
      </c>
      <c r="AI780" s="22">
        <v>10</v>
      </c>
      <c r="AJ780" s="22">
        <v>972</v>
      </c>
      <c r="BI780" s="27"/>
    </row>
    <row r="781" spans="2:61" s="22" customFormat="1" x14ac:dyDescent="0.2">
      <c r="B781" s="23">
        <f t="shared" si="54"/>
        <v>2007</v>
      </c>
      <c r="C781" s="23">
        <f t="shared" si="55"/>
        <v>3</v>
      </c>
      <c r="D781" s="24" t="s">
        <v>736</v>
      </c>
      <c r="E781" s="25">
        <v>39149</v>
      </c>
      <c r="H781" s="22" t="s">
        <v>96</v>
      </c>
      <c r="J781" s="22" t="str">
        <f t="shared" si="56"/>
        <v xml:space="preserve">Översjön </v>
      </c>
      <c r="K781" s="22" t="s">
        <v>898</v>
      </c>
      <c r="O781" s="22">
        <v>2.2999999999999998</v>
      </c>
      <c r="P781" s="22">
        <v>10.4</v>
      </c>
      <c r="Q781" s="22">
        <v>76</v>
      </c>
      <c r="BI781" s="27"/>
    </row>
    <row r="782" spans="2:61" s="22" customFormat="1" x14ac:dyDescent="0.2">
      <c r="B782" s="23">
        <f t="shared" si="54"/>
        <v>2007</v>
      </c>
      <c r="C782" s="23">
        <f t="shared" si="55"/>
        <v>3</v>
      </c>
      <c r="D782" s="24" t="s">
        <v>736</v>
      </c>
      <c r="E782" s="25">
        <v>39149</v>
      </c>
      <c r="H782" s="22" t="s">
        <v>96</v>
      </c>
      <c r="J782" s="22" t="str">
        <f t="shared" si="56"/>
        <v xml:space="preserve">Översjön </v>
      </c>
      <c r="K782" s="22" t="s">
        <v>893</v>
      </c>
      <c r="O782" s="22">
        <v>2.1</v>
      </c>
      <c r="P782" s="22">
        <v>12.3</v>
      </c>
      <c r="Q782" s="22">
        <v>89</v>
      </c>
      <c r="BI782" s="27"/>
    </row>
    <row r="783" spans="2:61" s="22" customFormat="1" x14ac:dyDescent="0.2">
      <c r="B783" s="23">
        <f t="shared" si="54"/>
        <v>2007</v>
      </c>
      <c r="C783" s="23">
        <f t="shared" si="55"/>
        <v>3</v>
      </c>
      <c r="D783" s="24" t="s">
        <v>736</v>
      </c>
      <c r="E783" s="25" t="s">
        <v>904</v>
      </c>
      <c r="F783" s="22">
        <v>6606238</v>
      </c>
      <c r="G783" s="22">
        <v>661152</v>
      </c>
      <c r="H783" s="26" t="s">
        <v>738</v>
      </c>
      <c r="J783" s="22" t="str">
        <f t="shared" si="56"/>
        <v xml:space="preserve">Oxundaån </v>
      </c>
      <c r="K783" s="22" t="s">
        <v>739</v>
      </c>
      <c r="L783" s="22">
        <v>0.5</v>
      </c>
      <c r="M783" s="22">
        <v>0.5</v>
      </c>
      <c r="O783" s="22">
        <v>2.5</v>
      </c>
      <c r="R783" s="22">
        <v>45.1</v>
      </c>
      <c r="T783" s="22">
        <v>2.028</v>
      </c>
      <c r="U783" s="22">
        <v>13</v>
      </c>
      <c r="V783" s="22">
        <f t="shared" ref="V783" si="57">U783 * (1/((10^((0.0901821 + (2729.92 /(273.15 + O783)))-AC783)+1)))</f>
        <v>2.395448774326308E-2</v>
      </c>
      <c r="W783" s="22">
        <v>6.6000000000000003E-2</v>
      </c>
      <c r="X783" s="22">
        <v>17</v>
      </c>
      <c r="AB783" s="22">
        <v>991</v>
      </c>
      <c r="AC783" s="22">
        <v>7.26</v>
      </c>
      <c r="AE783" s="22">
        <v>7.7</v>
      </c>
      <c r="AG783" s="22">
        <v>10.9</v>
      </c>
      <c r="AI783" s="22">
        <v>57</v>
      </c>
      <c r="AJ783" s="22">
        <v>2184</v>
      </c>
      <c r="AK783" s="22">
        <v>51</v>
      </c>
      <c r="AL783" s="22">
        <v>0.65</v>
      </c>
      <c r="AM783" s="22">
        <v>5.4349000000000007</v>
      </c>
      <c r="AN783" s="22">
        <v>9.3412000000000006</v>
      </c>
      <c r="AO783" s="22">
        <v>35.520900000000005</v>
      </c>
      <c r="AP783" s="22">
        <v>24.476980000000001</v>
      </c>
      <c r="AQ783" s="22">
        <v>63.041599999999995</v>
      </c>
      <c r="AR783" s="22">
        <v>10.59</v>
      </c>
      <c r="AV783" s="28">
        <v>2.9000000000000001E-2</v>
      </c>
      <c r="AX783" s="28">
        <v>0.95</v>
      </c>
      <c r="AY783" s="28">
        <v>5.7</v>
      </c>
      <c r="BC783" s="28">
        <v>7.2</v>
      </c>
      <c r="BE783" s="28">
        <v>0.92</v>
      </c>
      <c r="BH783" s="28">
        <v>17</v>
      </c>
      <c r="BI783" s="27"/>
    </row>
    <row r="784" spans="2:61" s="22" customFormat="1" x14ac:dyDescent="0.2">
      <c r="B784" s="23">
        <f t="shared" si="54"/>
        <v>2008</v>
      </c>
      <c r="C784" s="23">
        <f t="shared" si="55"/>
        <v>3</v>
      </c>
      <c r="D784" s="24" t="s">
        <v>736</v>
      </c>
      <c r="E784" s="25">
        <v>39511</v>
      </c>
      <c r="H784" s="22" t="s">
        <v>83</v>
      </c>
      <c r="J784" s="22" t="str">
        <f t="shared" si="56"/>
        <v xml:space="preserve">Edssjön </v>
      </c>
      <c r="K784" s="22" t="s">
        <v>739</v>
      </c>
      <c r="N784" s="22">
        <v>1.7</v>
      </c>
      <c r="O784" s="22">
        <v>2</v>
      </c>
      <c r="P784" s="22">
        <v>14.1</v>
      </c>
      <c r="Q784" s="22">
        <v>103</v>
      </c>
      <c r="U784" s="22">
        <v>11</v>
      </c>
      <c r="X784" s="22">
        <v>3</v>
      </c>
      <c r="AA784" s="22">
        <v>49.5</v>
      </c>
      <c r="AB784" s="22">
        <v>538</v>
      </c>
      <c r="AI784" s="22">
        <v>51</v>
      </c>
      <c r="AJ784" s="22">
        <v>1332</v>
      </c>
      <c r="BI784" s="27"/>
    </row>
    <row r="785" spans="2:61" s="22" customFormat="1" x14ac:dyDescent="0.2">
      <c r="B785" s="23">
        <f t="shared" si="54"/>
        <v>2008</v>
      </c>
      <c r="C785" s="23">
        <f t="shared" si="55"/>
        <v>3</v>
      </c>
      <c r="D785" s="24" t="s">
        <v>736</v>
      </c>
      <c r="E785" s="25">
        <v>39511</v>
      </c>
      <c r="H785" s="22" t="s">
        <v>83</v>
      </c>
      <c r="J785" s="22" t="str">
        <f t="shared" si="56"/>
        <v xml:space="preserve">Edssjön </v>
      </c>
      <c r="K785" s="22" t="s">
        <v>785</v>
      </c>
      <c r="O785" s="22">
        <v>2.1</v>
      </c>
      <c r="P785" s="22">
        <v>13.8</v>
      </c>
      <c r="Q785" s="22">
        <v>100</v>
      </c>
      <c r="U785" s="22">
        <v>8</v>
      </c>
      <c r="X785" s="22">
        <v>7</v>
      </c>
      <c r="AA785" s="22">
        <v>49.5</v>
      </c>
      <c r="AB785" s="22">
        <v>528</v>
      </c>
      <c r="AI785" s="22">
        <v>51</v>
      </c>
      <c r="AJ785" s="22">
        <v>1319</v>
      </c>
      <c r="BI785" s="27"/>
    </row>
    <row r="786" spans="2:61" s="22" customFormat="1" x14ac:dyDescent="0.2">
      <c r="B786" s="23">
        <f t="shared" si="54"/>
        <v>2008</v>
      </c>
      <c r="C786" s="23">
        <f t="shared" si="55"/>
        <v>3</v>
      </c>
      <c r="D786" s="24" t="s">
        <v>736</v>
      </c>
      <c r="E786" s="25">
        <v>39511</v>
      </c>
      <c r="H786" s="22" t="s">
        <v>83</v>
      </c>
      <c r="J786" s="22" t="str">
        <f t="shared" si="56"/>
        <v xml:space="preserve">Edssjön </v>
      </c>
      <c r="K786" s="22" t="s">
        <v>895</v>
      </c>
      <c r="O786" s="22">
        <v>2.1</v>
      </c>
      <c r="P786" s="22">
        <v>14</v>
      </c>
      <c r="Q786" s="22">
        <v>102</v>
      </c>
      <c r="AA786" s="22">
        <v>49.5</v>
      </c>
      <c r="BI786" s="27"/>
    </row>
    <row r="787" spans="2:61" s="22" customFormat="1" x14ac:dyDescent="0.2">
      <c r="B787" s="23">
        <f t="shared" si="54"/>
        <v>2008</v>
      </c>
      <c r="C787" s="23">
        <f t="shared" si="55"/>
        <v>3</v>
      </c>
      <c r="D787" s="24" t="s">
        <v>736</v>
      </c>
      <c r="E787" s="25">
        <v>39511</v>
      </c>
      <c r="H787" s="22" t="s">
        <v>83</v>
      </c>
      <c r="J787" s="22" t="str">
        <f t="shared" si="56"/>
        <v xml:space="preserve">Edssjön </v>
      </c>
      <c r="K787" s="22" t="s">
        <v>896</v>
      </c>
      <c r="O787" s="22">
        <v>2.1</v>
      </c>
      <c r="P787" s="22">
        <v>14.1</v>
      </c>
      <c r="Q787" s="22">
        <v>103</v>
      </c>
      <c r="AA787" s="22">
        <v>49.5</v>
      </c>
      <c r="BI787" s="27"/>
    </row>
    <row r="788" spans="2:61" s="22" customFormat="1" x14ac:dyDescent="0.2">
      <c r="B788" s="23">
        <f t="shared" si="54"/>
        <v>2008</v>
      </c>
      <c r="C788" s="23">
        <f t="shared" si="55"/>
        <v>3</v>
      </c>
      <c r="D788" s="24" t="s">
        <v>736</v>
      </c>
      <c r="E788" s="25">
        <v>39511</v>
      </c>
      <c r="H788" s="22" t="s">
        <v>83</v>
      </c>
      <c r="J788" s="22" t="str">
        <f t="shared" si="56"/>
        <v xml:space="preserve">Edssjön </v>
      </c>
      <c r="K788" s="22" t="s">
        <v>897</v>
      </c>
      <c r="O788" s="22">
        <v>2</v>
      </c>
      <c r="P788" s="22">
        <v>14.1</v>
      </c>
      <c r="Q788" s="22">
        <v>103</v>
      </c>
      <c r="AA788" s="22">
        <v>49.5</v>
      </c>
      <c r="BI788" s="27"/>
    </row>
    <row r="789" spans="2:61" s="22" customFormat="1" x14ac:dyDescent="0.2">
      <c r="B789" s="23">
        <f t="shared" si="54"/>
        <v>2008</v>
      </c>
      <c r="C789" s="23">
        <f t="shared" si="55"/>
        <v>3</v>
      </c>
      <c r="D789" s="24" t="s">
        <v>736</v>
      </c>
      <c r="E789" s="25">
        <v>39511</v>
      </c>
      <c r="H789" s="22" t="s">
        <v>83</v>
      </c>
      <c r="J789" s="22" t="str">
        <f t="shared" si="56"/>
        <v xml:space="preserve">Edssjön </v>
      </c>
      <c r="K789" s="22" t="s">
        <v>898</v>
      </c>
      <c r="O789" s="22">
        <v>2.1</v>
      </c>
      <c r="P789" s="22">
        <v>14.1</v>
      </c>
      <c r="Q789" s="22">
        <v>103</v>
      </c>
      <c r="AA789" s="22">
        <v>49.5</v>
      </c>
      <c r="BI789" s="27"/>
    </row>
    <row r="790" spans="2:61" s="22" customFormat="1" x14ac:dyDescent="0.2">
      <c r="B790" s="23">
        <f t="shared" si="54"/>
        <v>2008</v>
      </c>
      <c r="C790" s="23">
        <f t="shared" si="55"/>
        <v>3</v>
      </c>
      <c r="D790" s="24" t="s">
        <v>736</v>
      </c>
      <c r="E790" s="25">
        <v>39511</v>
      </c>
      <c r="H790" s="22" t="s">
        <v>83</v>
      </c>
      <c r="J790" s="22" t="str">
        <f t="shared" si="56"/>
        <v xml:space="preserve">Edssjön </v>
      </c>
      <c r="K790" s="22" t="s">
        <v>893</v>
      </c>
      <c r="O790" s="22">
        <v>2</v>
      </c>
      <c r="P790" s="22">
        <v>14.1</v>
      </c>
      <c r="Q790" s="22">
        <v>103</v>
      </c>
      <c r="AA790" s="22">
        <v>49.5</v>
      </c>
      <c r="BI790" s="27"/>
    </row>
    <row r="791" spans="2:61" s="22" customFormat="1" x14ac:dyDescent="0.2">
      <c r="B791" s="23">
        <f t="shared" si="54"/>
        <v>2008</v>
      </c>
      <c r="C791" s="23">
        <f t="shared" si="55"/>
        <v>3</v>
      </c>
      <c r="D791" s="24" t="s">
        <v>736</v>
      </c>
      <c r="E791" s="25">
        <v>39511</v>
      </c>
      <c r="H791" s="22" t="s">
        <v>84</v>
      </c>
      <c r="J791" s="22" t="str">
        <f t="shared" si="56"/>
        <v xml:space="preserve">Fjäturen </v>
      </c>
      <c r="K791" s="22" t="s">
        <v>739</v>
      </c>
      <c r="N791" s="22">
        <v>2.1</v>
      </c>
      <c r="O791" s="22">
        <v>2.2999999999999998</v>
      </c>
      <c r="P791" s="22">
        <v>13.6</v>
      </c>
      <c r="Q791" s="22">
        <v>100</v>
      </c>
      <c r="U791" s="22">
        <v>7</v>
      </c>
      <c r="X791" s="22">
        <v>0.1</v>
      </c>
      <c r="AA791" s="22">
        <v>33.4</v>
      </c>
      <c r="AB791" s="22">
        <v>250</v>
      </c>
      <c r="AI791" s="22">
        <v>19</v>
      </c>
      <c r="AJ791" s="22">
        <v>791</v>
      </c>
      <c r="BI791" s="27"/>
    </row>
    <row r="792" spans="2:61" s="22" customFormat="1" x14ac:dyDescent="0.2">
      <c r="B792" s="23">
        <f t="shared" si="54"/>
        <v>2008</v>
      </c>
      <c r="C792" s="23">
        <f t="shared" si="55"/>
        <v>3</v>
      </c>
      <c r="D792" s="24" t="s">
        <v>736</v>
      </c>
      <c r="E792" s="25">
        <v>39511</v>
      </c>
      <c r="H792" s="22" t="s">
        <v>84</v>
      </c>
      <c r="J792" s="22" t="str">
        <f t="shared" si="56"/>
        <v xml:space="preserve">Fjäturen </v>
      </c>
      <c r="K792" s="22" t="s">
        <v>785</v>
      </c>
      <c r="O792" s="22">
        <v>2.2999999999999998</v>
      </c>
      <c r="P792" s="22">
        <v>13.5</v>
      </c>
      <c r="Q792" s="22">
        <v>99</v>
      </c>
      <c r="U792" s="22">
        <v>9</v>
      </c>
      <c r="X792" s="22">
        <v>1</v>
      </c>
      <c r="AA792" s="22">
        <v>33.5</v>
      </c>
      <c r="AB792" s="22">
        <v>252</v>
      </c>
      <c r="AI792" s="22">
        <v>21</v>
      </c>
      <c r="AJ792" s="22">
        <v>789</v>
      </c>
      <c r="BI792" s="27"/>
    </row>
    <row r="793" spans="2:61" s="22" customFormat="1" x14ac:dyDescent="0.2">
      <c r="B793" s="23">
        <f t="shared" si="54"/>
        <v>2008</v>
      </c>
      <c r="C793" s="23">
        <f t="shared" si="55"/>
        <v>3</v>
      </c>
      <c r="D793" s="24" t="s">
        <v>736</v>
      </c>
      <c r="E793" s="25">
        <v>39511</v>
      </c>
      <c r="H793" s="22" t="s">
        <v>84</v>
      </c>
      <c r="J793" s="22" t="str">
        <f t="shared" si="56"/>
        <v xml:space="preserve">Fjäturen </v>
      </c>
      <c r="K793" s="22" t="s">
        <v>899</v>
      </c>
      <c r="O793" s="22">
        <v>2.2999999999999998</v>
      </c>
      <c r="P793" s="22">
        <v>13.6</v>
      </c>
      <c r="Q793" s="22">
        <v>100</v>
      </c>
      <c r="AA793" s="22">
        <v>33.5</v>
      </c>
      <c r="BI793" s="27"/>
    </row>
    <row r="794" spans="2:61" s="22" customFormat="1" x14ac:dyDescent="0.2">
      <c r="B794" s="23">
        <f t="shared" si="54"/>
        <v>2008</v>
      </c>
      <c r="C794" s="23">
        <f t="shared" si="55"/>
        <v>3</v>
      </c>
      <c r="D794" s="24" t="s">
        <v>736</v>
      </c>
      <c r="E794" s="25">
        <v>39511</v>
      </c>
      <c r="H794" s="22" t="s">
        <v>84</v>
      </c>
      <c r="J794" s="22" t="str">
        <f t="shared" si="56"/>
        <v xml:space="preserve">Fjäturen </v>
      </c>
      <c r="K794" s="22" t="s">
        <v>900</v>
      </c>
      <c r="O794" s="22">
        <v>2.2999999999999998</v>
      </c>
      <c r="P794" s="22">
        <v>13.6</v>
      </c>
      <c r="Q794" s="22">
        <v>100</v>
      </c>
      <c r="AA794" s="22">
        <v>33.5</v>
      </c>
      <c r="BI794" s="27"/>
    </row>
    <row r="795" spans="2:61" s="22" customFormat="1" x14ac:dyDescent="0.2">
      <c r="B795" s="23">
        <f t="shared" si="54"/>
        <v>2008</v>
      </c>
      <c r="C795" s="23">
        <f t="shared" si="55"/>
        <v>3</v>
      </c>
      <c r="D795" s="24" t="s">
        <v>736</v>
      </c>
      <c r="E795" s="25">
        <v>39511</v>
      </c>
      <c r="H795" s="22" t="s">
        <v>84</v>
      </c>
      <c r="J795" s="22" t="str">
        <f t="shared" si="56"/>
        <v xml:space="preserve">Fjäturen </v>
      </c>
      <c r="K795" s="22" t="s">
        <v>895</v>
      </c>
      <c r="O795" s="22">
        <v>2.2999999999999998</v>
      </c>
      <c r="P795" s="22">
        <v>13.5</v>
      </c>
      <c r="Q795" s="22">
        <v>99</v>
      </c>
      <c r="AA795" s="22">
        <v>33.5</v>
      </c>
      <c r="BI795" s="27"/>
    </row>
    <row r="796" spans="2:61" s="22" customFormat="1" x14ac:dyDescent="0.2">
      <c r="B796" s="23">
        <f t="shared" si="54"/>
        <v>2008</v>
      </c>
      <c r="C796" s="23">
        <f t="shared" si="55"/>
        <v>3</v>
      </c>
      <c r="D796" s="24" t="s">
        <v>736</v>
      </c>
      <c r="E796" s="25">
        <v>39511</v>
      </c>
      <c r="H796" s="22" t="s">
        <v>84</v>
      </c>
      <c r="J796" s="22" t="str">
        <f t="shared" si="56"/>
        <v xml:space="preserve">Fjäturen </v>
      </c>
      <c r="K796" s="22" t="s">
        <v>896</v>
      </c>
      <c r="O796" s="22">
        <v>2.2999999999999998</v>
      </c>
      <c r="P796" s="22">
        <v>13.5</v>
      </c>
      <c r="Q796" s="22">
        <v>99</v>
      </c>
      <c r="AA796" s="22">
        <v>33.5</v>
      </c>
      <c r="BI796" s="27"/>
    </row>
    <row r="797" spans="2:61" s="22" customFormat="1" x14ac:dyDescent="0.2">
      <c r="B797" s="23">
        <f t="shared" si="54"/>
        <v>2008</v>
      </c>
      <c r="C797" s="23">
        <f t="shared" si="55"/>
        <v>3</v>
      </c>
      <c r="D797" s="24" t="s">
        <v>736</v>
      </c>
      <c r="E797" s="25">
        <v>39511</v>
      </c>
      <c r="H797" s="22" t="s">
        <v>84</v>
      </c>
      <c r="J797" s="22" t="str">
        <f t="shared" si="56"/>
        <v xml:space="preserve">Fjäturen </v>
      </c>
      <c r="K797" s="22" t="s">
        <v>897</v>
      </c>
      <c r="O797" s="22">
        <v>2.2999999999999998</v>
      </c>
      <c r="P797" s="22">
        <v>13.5</v>
      </c>
      <c r="Q797" s="22">
        <v>99</v>
      </c>
      <c r="AA797" s="22">
        <v>33.5</v>
      </c>
      <c r="BI797" s="27"/>
    </row>
    <row r="798" spans="2:61" s="22" customFormat="1" x14ac:dyDescent="0.2">
      <c r="B798" s="23">
        <f t="shared" si="54"/>
        <v>2008</v>
      </c>
      <c r="C798" s="23">
        <f t="shared" si="55"/>
        <v>3</v>
      </c>
      <c r="D798" s="24" t="s">
        <v>736</v>
      </c>
      <c r="E798" s="25">
        <v>39511</v>
      </c>
      <c r="H798" s="22" t="s">
        <v>84</v>
      </c>
      <c r="J798" s="22" t="str">
        <f t="shared" si="56"/>
        <v xml:space="preserve">Fjäturen </v>
      </c>
      <c r="K798" s="22" t="s">
        <v>898</v>
      </c>
      <c r="O798" s="22">
        <v>2.2999999999999998</v>
      </c>
      <c r="P798" s="22">
        <v>13.5</v>
      </c>
      <c r="Q798" s="22">
        <v>99</v>
      </c>
      <c r="AA798" s="22">
        <v>33.5</v>
      </c>
      <c r="BI798" s="27"/>
    </row>
    <row r="799" spans="2:61" s="22" customFormat="1" x14ac:dyDescent="0.2">
      <c r="B799" s="23">
        <f t="shared" si="54"/>
        <v>2008</v>
      </c>
      <c r="C799" s="23">
        <f t="shared" si="55"/>
        <v>3</v>
      </c>
      <c r="D799" s="24" t="s">
        <v>736</v>
      </c>
      <c r="E799" s="25">
        <v>39511</v>
      </c>
      <c r="H799" s="22" t="s">
        <v>84</v>
      </c>
      <c r="J799" s="22" t="str">
        <f t="shared" si="56"/>
        <v xml:space="preserve">Fjäturen </v>
      </c>
      <c r="K799" s="22" t="s">
        <v>893</v>
      </c>
      <c r="O799" s="22">
        <v>2.2999999999999998</v>
      </c>
      <c r="P799" s="22">
        <v>13.6</v>
      </c>
      <c r="Q799" s="22">
        <v>100</v>
      </c>
      <c r="AA799" s="22">
        <v>33.5</v>
      </c>
      <c r="BI799" s="27"/>
    </row>
    <row r="800" spans="2:61" s="22" customFormat="1" x14ac:dyDescent="0.2">
      <c r="B800" s="23">
        <f t="shared" si="54"/>
        <v>2008</v>
      </c>
      <c r="C800" s="23">
        <f t="shared" si="55"/>
        <v>3</v>
      </c>
      <c r="D800" s="24" t="s">
        <v>736</v>
      </c>
      <c r="E800" s="25">
        <v>39511</v>
      </c>
      <c r="H800" s="22" t="s">
        <v>85</v>
      </c>
      <c r="J800" s="22" t="str">
        <f t="shared" si="56"/>
        <v xml:space="preserve">Gullsjön </v>
      </c>
      <c r="K800" s="22" t="s">
        <v>739</v>
      </c>
      <c r="N800" s="22">
        <v>1.8</v>
      </c>
      <c r="O800" s="22">
        <v>2.7</v>
      </c>
      <c r="P800" s="22">
        <v>8.5</v>
      </c>
      <c r="Q800" s="22">
        <v>62</v>
      </c>
      <c r="U800" s="22">
        <v>28</v>
      </c>
      <c r="X800" s="22">
        <v>0.1</v>
      </c>
      <c r="AA800" s="22">
        <v>42.1</v>
      </c>
      <c r="AB800" s="22">
        <v>58</v>
      </c>
      <c r="AI800" s="22">
        <v>19</v>
      </c>
      <c r="AJ800" s="22">
        <v>697</v>
      </c>
      <c r="BI800" s="27"/>
    </row>
    <row r="801" spans="2:61" s="22" customFormat="1" x14ac:dyDescent="0.2">
      <c r="B801" s="23">
        <f t="shared" si="54"/>
        <v>2008</v>
      </c>
      <c r="C801" s="23">
        <f t="shared" si="55"/>
        <v>3</v>
      </c>
      <c r="D801" s="24" t="s">
        <v>736</v>
      </c>
      <c r="E801" s="25">
        <v>39511</v>
      </c>
      <c r="H801" s="22" t="s">
        <v>85</v>
      </c>
      <c r="J801" s="22" t="str">
        <f t="shared" si="56"/>
        <v xml:space="preserve">Gullsjön </v>
      </c>
      <c r="K801" s="22" t="s">
        <v>785</v>
      </c>
      <c r="O801" s="22">
        <v>2.6</v>
      </c>
      <c r="P801" s="22">
        <v>8.1999999999999993</v>
      </c>
      <c r="Q801" s="22">
        <v>61</v>
      </c>
      <c r="U801" s="22">
        <v>29</v>
      </c>
      <c r="X801" s="22">
        <v>7</v>
      </c>
      <c r="AA801" s="22">
        <v>42.1</v>
      </c>
      <c r="AB801" s="22">
        <v>58</v>
      </c>
      <c r="AI801" s="22">
        <v>18</v>
      </c>
      <c r="AJ801" s="22">
        <v>701</v>
      </c>
      <c r="BI801" s="27"/>
    </row>
    <row r="802" spans="2:61" s="22" customFormat="1" x14ac:dyDescent="0.2">
      <c r="B802" s="23">
        <f t="shared" si="54"/>
        <v>2008</v>
      </c>
      <c r="C802" s="23">
        <f t="shared" si="55"/>
        <v>3</v>
      </c>
      <c r="D802" s="24" t="s">
        <v>736</v>
      </c>
      <c r="E802" s="25">
        <v>39511</v>
      </c>
      <c r="H802" s="22" t="s">
        <v>85</v>
      </c>
      <c r="J802" s="22" t="str">
        <f t="shared" si="56"/>
        <v xml:space="preserve">Gullsjön </v>
      </c>
      <c r="K802" s="22" t="s">
        <v>893</v>
      </c>
      <c r="O802" s="22">
        <v>2.6</v>
      </c>
      <c r="P802" s="22">
        <v>8.3000000000000007</v>
      </c>
      <c r="Q802" s="22">
        <v>61</v>
      </c>
      <c r="AA802" s="22">
        <v>42.1</v>
      </c>
      <c r="BI802" s="27"/>
    </row>
    <row r="803" spans="2:61" s="22" customFormat="1" x14ac:dyDescent="0.2">
      <c r="B803" s="23">
        <f t="shared" si="54"/>
        <v>2008</v>
      </c>
      <c r="C803" s="23">
        <f t="shared" si="55"/>
        <v>3</v>
      </c>
      <c r="D803" s="24" t="s">
        <v>736</v>
      </c>
      <c r="E803" s="25">
        <v>39511</v>
      </c>
      <c r="H803" s="22" t="s">
        <v>87</v>
      </c>
      <c r="J803" s="22" t="str">
        <f t="shared" si="56"/>
        <v xml:space="preserve">Mörtsjön </v>
      </c>
      <c r="K803" s="22" t="s">
        <v>739</v>
      </c>
      <c r="N803" s="22">
        <v>2.5</v>
      </c>
      <c r="O803" s="22">
        <v>3.8</v>
      </c>
      <c r="P803" s="22">
        <v>10.199999999999999</v>
      </c>
      <c r="Q803" s="22">
        <v>78</v>
      </c>
      <c r="U803" s="22">
        <v>12</v>
      </c>
      <c r="X803" s="22">
        <v>2</v>
      </c>
      <c r="AA803" s="22">
        <v>34</v>
      </c>
      <c r="AB803" s="22">
        <v>712</v>
      </c>
      <c r="AI803" s="22">
        <v>24</v>
      </c>
      <c r="AJ803" s="22">
        <v>1407</v>
      </c>
      <c r="BI803" s="27"/>
    </row>
    <row r="804" spans="2:61" s="22" customFormat="1" x14ac:dyDescent="0.2">
      <c r="B804" s="23">
        <f t="shared" si="54"/>
        <v>2008</v>
      </c>
      <c r="C804" s="23">
        <f t="shared" si="55"/>
        <v>3</v>
      </c>
      <c r="D804" s="24" t="s">
        <v>736</v>
      </c>
      <c r="E804" s="25">
        <v>39511</v>
      </c>
      <c r="H804" s="22" t="s">
        <v>87</v>
      </c>
      <c r="J804" s="22" t="str">
        <f t="shared" si="56"/>
        <v xml:space="preserve">Mörtsjön </v>
      </c>
      <c r="K804" s="22" t="s">
        <v>785</v>
      </c>
      <c r="O804" s="22">
        <v>3.6</v>
      </c>
      <c r="P804" s="22">
        <v>6.2</v>
      </c>
      <c r="Q804" s="22">
        <v>47</v>
      </c>
      <c r="U804" s="22">
        <v>20</v>
      </c>
      <c r="X804" s="22">
        <v>2</v>
      </c>
      <c r="AA804" s="22">
        <v>39.6</v>
      </c>
      <c r="AB804" s="22">
        <v>796</v>
      </c>
      <c r="AI804" s="22">
        <v>22</v>
      </c>
      <c r="AJ804" s="22">
        <v>1444</v>
      </c>
      <c r="BI804" s="27"/>
    </row>
    <row r="805" spans="2:61" s="22" customFormat="1" x14ac:dyDescent="0.2">
      <c r="B805" s="23">
        <f t="shared" si="54"/>
        <v>2008</v>
      </c>
      <c r="C805" s="23">
        <f t="shared" si="55"/>
        <v>3</v>
      </c>
      <c r="D805" s="24" t="s">
        <v>736</v>
      </c>
      <c r="E805" s="25">
        <v>39511</v>
      </c>
      <c r="H805" s="22" t="s">
        <v>87</v>
      </c>
      <c r="J805" s="22" t="str">
        <f t="shared" si="56"/>
        <v xml:space="preserve">Mörtsjön </v>
      </c>
      <c r="K805" s="22" t="s">
        <v>897</v>
      </c>
      <c r="O805" s="22">
        <v>3.7</v>
      </c>
      <c r="P805" s="22">
        <v>9.9</v>
      </c>
      <c r="Q805" s="22">
        <v>76</v>
      </c>
      <c r="AA805" s="22">
        <v>34.4</v>
      </c>
      <c r="BI805" s="27"/>
    </row>
    <row r="806" spans="2:61" s="22" customFormat="1" x14ac:dyDescent="0.2">
      <c r="B806" s="23">
        <f t="shared" si="54"/>
        <v>2008</v>
      </c>
      <c r="C806" s="23">
        <f t="shared" si="55"/>
        <v>3</v>
      </c>
      <c r="D806" s="24" t="s">
        <v>736</v>
      </c>
      <c r="E806" s="25">
        <v>39511</v>
      </c>
      <c r="H806" s="22" t="s">
        <v>87</v>
      </c>
      <c r="J806" s="22" t="str">
        <f t="shared" si="56"/>
        <v xml:space="preserve">Mörtsjön </v>
      </c>
      <c r="K806" s="22" t="s">
        <v>898</v>
      </c>
      <c r="O806" s="22">
        <v>3.7</v>
      </c>
      <c r="P806" s="22">
        <v>10.1</v>
      </c>
      <c r="Q806" s="22">
        <v>77</v>
      </c>
      <c r="AA806" s="22">
        <v>34.1</v>
      </c>
      <c r="BI806" s="27"/>
    </row>
    <row r="807" spans="2:61" s="22" customFormat="1" x14ac:dyDescent="0.2">
      <c r="B807" s="23">
        <f t="shared" si="54"/>
        <v>2008</v>
      </c>
      <c r="C807" s="23">
        <f t="shared" si="55"/>
        <v>3</v>
      </c>
      <c r="D807" s="24" t="s">
        <v>736</v>
      </c>
      <c r="E807" s="25">
        <v>39511</v>
      </c>
      <c r="H807" s="22" t="s">
        <v>87</v>
      </c>
      <c r="J807" s="22" t="str">
        <f t="shared" si="56"/>
        <v xml:space="preserve">Mörtsjön </v>
      </c>
      <c r="K807" s="22" t="s">
        <v>893</v>
      </c>
      <c r="O807" s="22">
        <v>3.7</v>
      </c>
      <c r="P807" s="22">
        <v>10.1</v>
      </c>
      <c r="Q807" s="22">
        <v>78</v>
      </c>
      <c r="AA807" s="22">
        <v>34.1</v>
      </c>
      <c r="BI807" s="27"/>
    </row>
    <row r="808" spans="2:61" s="22" customFormat="1" x14ac:dyDescent="0.2">
      <c r="B808" s="23">
        <f t="shared" si="54"/>
        <v>2008</v>
      </c>
      <c r="C808" s="23">
        <f t="shared" si="55"/>
        <v>3</v>
      </c>
      <c r="D808" s="24" t="s">
        <v>736</v>
      </c>
      <c r="E808" s="25">
        <v>39511</v>
      </c>
      <c r="H808" s="22" t="s">
        <v>90</v>
      </c>
      <c r="J808" s="22" t="str">
        <f t="shared" si="56"/>
        <v xml:space="preserve">Oxundasjön </v>
      </c>
      <c r="K808" s="22" t="s">
        <v>739</v>
      </c>
      <c r="N808" s="22">
        <v>1.6</v>
      </c>
      <c r="O808" s="22">
        <v>1.8</v>
      </c>
      <c r="P808" s="22">
        <v>14.7</v>
      </c>
      <c r="Q808" s="22">
        <v>106</v>
      </c>
      <c r="U808" s="22">
        <v>0.1</v>
      </c>
      <c r="X808" s="22">
        <v>22</v>
      </c>
      <c r="AA808" s="22">
        <v>52.4</v>
      </c>
      <c r="AB808" s="22">
        <v>973</v>
      </c>
      <c r="AI808" s="22">
        <v>37</v>
      </c>
      <c r="AJ808" s="22">
        <v>1686</v>
      </c>
      <c r="BI808" s="27"/>
    </row>
    <row r="809" spans="2:61" s="22" customFormat="1" x14ac:dyDescent="0.2">
      <c r="B809" s="23">
        <f t="shared" si="54"/>
        <v>2008</v>
      </c>
      <c r="C809" s="23">
        <f t="shared" si="55"/>
        <v>3</v>
      </c>
      <c r="D809" s="24" t="s">
        <v>736</v>
      </c>
      <c r="E809" s="25">
        <v>39511</v>
      </c>
      <c r="H809" s="22" t="s">
        <v>90</v>
      </c>
      <c r="J809" s="22" t="str">
        <f t="shared" si="56"/>
        <v xml:space="preserve">Oxundasjön </v>
      </c>
      <c r="K809" s="22" t="s">
        <v>785</v>
      </c>
      <c r="O809" s="22">
        <v>2.2000000000000002</v>
      </c>
      <c r="P809" s="22">
        <v>14.6</v>
      </c>
      <c r="Q809" s="22">
        <v>105</v>
      </c>
      <c r="U809" s="22">
        <v>0.1</v>
      </c>
      <c r="X809" s="22">
        <v>11</v>
      </c>
      <c r="AA809" s="22">
        <v>52.8</v>
      </c>
      <c r="AB809" s="22">
        <v>978</v>
      </c>
      <c r="AI809" s="22">
        <v>35</v>
      </c>
      <c r="AJ809" s="22">
        <v>1654</v>
      </c>
      <c r="BI809" s="27"/>
    </row>
    <row r="810" spans="2:61" s="22" customFormat="1" x14ac:dyDescent="0.2">
      <c r="B810" s="23">
        <f t="shared" si="54"/>
        <v>2008</v>
      </c>
      <c r="C810" s="23">
        <f t="shared" si="55"/>
        <v>3</v>
      </c>
      <c r="D810" s="24" t="s">
        <v>736</v>
      </c>
      <c r="E810" s="25">
        <v>39511</v>
      </c>
      <c r="H810" s="22" t="s">
        <v>90</v>
      </c>
      <c r="J810" s="22" t="str">
        <f t="shared" si="56"/>
        <v xml:space="preserve">Oxundasjön </v>
      </c>
      <c r="K810" s="22" t="s">
        <v>895</v>
      </c>
      <c r="O810" s="22">
        <v>2</v>
      </c>
      <c r="P810" s="22">
        <v>14.8</v>
      </c>
      <c r="Q810" s="22">
        <v>107</v>
      </c>
      <c r="AA810" s="22">
        <v>52.8</v>
      </c>
      <c r="BI810" s="27"/>
    </row>
    <row r="811" spans="2:61" s="22" customFormat="1" x14ac:dyDescent="0.2">
      <c r="B811" s="23">
        <f t="shared" si="54"/>
        <v>2008</v>
      </c>
      <c r="C811" s="23">
        <f t="shared" si="55"/>
        <v>3</v>
      </c>
      <c r="D811" s="24" t="s">
        <v>736</v>
      </c>
      <c r="E811" s="25">
        <v>39511</v>
      </c>
      <c r="H811" s="22" t="s">
        <v>90</v>
      </c>
      <c r="J811" s="22" t="str">
        <f t="shared" si="56"/>
        <v xml:space="preserve">Oxundasjön </v>
      </c>
      <c r="K811" s="22" t="s">
        <v>896</v>
      </c>
      <c r="O811" s="22">
        <v>2</v>
      </c>
      <c r="P811" s="22">
        <v>14.9</v>
      </c>
      <c r="Q811" s="22">
        <v>107</v>
      </c>
      <c r="AA811" s="22">
        <v>52.8</v>
      </c>
      <c r="BI811" s="27"/>
    </row>
    <row r="812" spans="2:61" s="22" customFormat="1" x14ac:dyDescent="0.2">
      <c r="B812" s="23">
        <f t="shared" si="54"/>
        <v>2008</v>
      </c>
      <c r="C812" s="23">
        <f t="shared" si="55"/>
        <v>3</v>
      </c>
      <c r="D812" s="24" t="s">
        <v>736</v>
      </c>
      <c r="E812" s="25">
        <v>39511</v>
      </c>
      <c r="H812" s="22" t="s">
        <v>90</v>
      </c>
      <c r="J812" s="22" t="str">
        <f t="shared" si="56"/>
        <v xml:space="preserve">Oxundasjön </v>
      </c>
      <c r="K812" s="22" t="s">
        <v>897</v>
      </c>
      <c r="O812" s="22">
        <v>1.8</v>
      </c>
      <c r="P812" s="22">
        <v>14.9</v>
      </c>
      <c r="Q812" s="22">
        <v>107</v>
      </c>
      <c r="AA812" s="22">
        <v>52.8</v>
      </c>
      <c r="BI812" s="27"/>
    </row>
    <row r="813" spans="2:61" s="22" customFormat="1" x14ac:dyDescent="0.2">
      <c r="B813" s="23">
        <f t="shared" si="54"/>
        <v>2008</v>
      </c>
      <c r="C813" s="23">
        <f t="shared" si="55"/>
        <v>3</v>
      </c>
      <c r="D813" s="24" t="s">
        <v>736</v>
      </c>
      <c r="E813" s="25">
        <v>39511</v>
      </c>
      <c r="H813" s="22" t="s">
        <v>90</v>
      </c>
      <c r="J813" s="22" t="str">
        <f t="shared" si="56"/>
        <v xml:space="preserve">Oxundasjön </v>
      </c>
      <c r="K813" s="22" t="s">
        <v>898</v>
      </c>
      <c r="O813" s="22">
        <v>1.8</v>
      </c>
      <c r="P813" s="22">
        <v>14.8</v>
      </c>
      <c r="Q813" s="22">
        <v>107</v>
      </c>
      <c r="AA813" s="22">
        <v>52.9</v>
      </c>
      <c r="BI813" s="27"/>
    </row>
    <row r="814" spans="2:61" s="22" customFormat="1" x14ac:dyDescent="0.2">
      <c r="B814" s="23">
        <f t="shared" si="54"/>
        <v>2008</v>
      </c>
      <c r="C814" s="23">
        <f t="shared" si="55"/>
        <v>3</v>
      </c>
      <c r="D814" s="24" t="s">
        <v>736</v>
      </c>
      <c r="E814" s="25">
        <v>39511</v>
      </c>
      <c r="H814" s="22" t="s">
        <v>90</v>
      </c>
      <c r="J814" s="22" t="str">
        <f t="shared" si="56"/>
        <v xml:space="preserve">Oxundasjön </v>
      </c>
      <c r="K814" s="22" t="s">
        <v>893</v>
      </c>
      <c r="O814" s="22">
        <v>1.8</v>
      </c>
      <c r="P814" s="22">
        <v>14.8</v>
      </c>
      <c r="Q814" s="22">
        <v>107</v>
      </c>
      <c r="AA814" s="22">
        <v>52.9</v>
      </c>
      <c r="BI814" s="27"/>
    </row>
    <row r="815" spans="2:61" s="22" customFormat="1" x14ac:dyDescent="0.2">
      <c r="B815" s="23">
        <f t="shared" si="54"/>
        <v>2008</v>
      </c>
      <c r="C815" s="23">
        <f t="shared" si="55"/>
        <v>3</v>
      </c>
      <c r="D815" s="24" t="s">
        <v>736</v>
      </c>
      <c r="E815" s="25">
        <v>39511</v>
      </c>
      <c r="H815" s="22" t="s">
        <v>91</v>
      </c>
      <c r="J815" s="22" t="str">
        <f t="shared" si="56"/>
        <v xml:space="preserve">Ravalen </v>
      </c>
      <c r="K815" s="22" t="s">
        <v>739</v>
      </c>
      <c r="N815" s="22">
        <v>1.7</v>
      </c>
      <c r="O815" s="22">
        <v>1.6</v>
      </c>
      <c r="P815" s="22">
        <v>13.6</v>
      </c>
      <c r="Q815" s="22">
        <v>98</v>
      </c>
      <c r="U815" s="22">
        <v>4</v>
      </c>
      <c r="X815" s="22">
        <v>2</v>
      </c>
      <c r="AA815" s="22">
        <v>56.3</v>
      </c>
      <c r="AB815" s="22">
        <v>35</v>
      </c>
      <c r="AI815" s="22">
        <v>32</v>
      </c>
      <c r="AJ815" s="22">
        <v>706</v>
      </c>
      <c r="BI815" s="27"/>
    </row>
    <row r="816" spans="2:61" s="22" customFormat="1" x14ac:dyDescent="0.2">
      <c r="B816" s="23">
        <f t="shared" si="54"/>
        <v>2008</v>
      </c>
      <c r="C816" s="23">
        <f t="shared" si="55"/>
        <v>3</v>
      </c>
      <c r="D816" s="24" t="s">
        <v>736</v>
      </c>
      <c r="E816" s="25">
        <v>39511</v>
      </c>
      <c r="H816" s="22" t="s">
        <v>91</v>
      </c>
      <c r="J816" s="22" t="str">
        <f t="shared" si="56"/>
        <v xml:space="preserve">Ravalen </v>
      </c>
      <c r="K816" s="22" t="s">
        <v>785</v>
      </c>
      <c r="O816" s="22">
        <v>1.6</v>
      </c>
      <c r="P816" s="22">
        <v>13.3</v>
      </c>
      <c r="Q816" s="22">
        <v>96</v>
      </c>
      <c r="U816" s="22">
        <v>9</v>
      </c>
      <c r="X816" s="22">
        <v>4</v>
      </c>
      <c r="AA816" s="22">
        <v>56.3</v>
      </c>
      <c r="AB816" s="22">
        <v>36</v>
      </c>
      <c r="AI816" s="22">
        <v>32</v>
      </c>
      <c r="AJ816" s="22">
        <v>677</v>
      </c>
      <c r="BI816" s="27"/>
    </row>
    <row r="817" spans="2:61" s="22" customFormat="1" x14ac:dyDescent="0.2">
      <c r="B817" s="23">
        <f t="shared" si="54"/>
        <v>2008</v>
      </c>
      <c r="C817" s="23">
        <f t="shared" si="55"/>
        <v>3</v>
      </c>
      <c r="D817" s="24" t="s">
        <v>736</v>
      </c>
      <c r="E817" s="25">
        <v>39511</v>
      </c>
      <c r="H817" s="22" t="s">
        <v>91</v>
      </c>
      <c r="J817" s="22" t="str">
        <f t="shared" si="56"/>
        <v xml:space="preserve">Ravalen </v>
      </c>
      <c r="K817" s="22" t="s">
        <v>893</v>
      </c>
      <c r="O817" s="22">
        <v>1.6</v>
      </c>
      <c r="P817" s="22">
        <v>13.5</v>
      </c>
      <c r="Q817" s="22">
        <v>97</v>
      </c>
      <c r="AA817" s="22">
        <v>56.3</v>
      </c>
      <c r="BI817" s="27"/>
    </row>
    <row r="818" spans="2:61" s="22" customFormat="1" x14ac:dyDescent="0.2">
      <c r="B818" s="23">
        <f t="shared" si="54"/>
        <v>2008</v>
      </c>
      <c r="C818" s="23">
        <f t="shared" si="55"/>
        <v>3</v>
      </c>
      <c r="D818" s="24" t="s">
        <v>736</v>
      </c>
      <c r="E818" s="25">
        <v>39511</v>
      </c>
      <c r="H818" s="22" t="s">
        <v>92</v>
      </c>
      <c r="J818" s="22" t="str">
        <f t="shared" si="56"/>
        <v xml:space="preserve">Rösjön </v>
      </c>
      <c r="K818" s="22" t="s">
        <v>739</v>
      </c>
      <c r="N818" s="22">
        <v>3.5</v>
      </c>
      <c r="O818" s="22">
        <v>2.5</v>
      </c>
      <c r="P818" s="22">
        <v>13</v>
      </c>
      <c r="Q818" s="22">
        <v>96</v>
      </c>
      <c r="U818" s="22">
        <v>7</v>
      </c>
      <c r="X818" s="22">
        <v>0.1</v>
      </c>
      <c r="AA818" s="22">
        <v>26.8</v>
      </c>
      <c r="AB818" s="22">
        <v>134</v>
      </c>
      <c r="AI818" s="22">
        <v>17</v>
      </c>
      <c r="AJ818" s="22">
        <v>597</v>
      </c>
      <c r="BI818" s="27"/>
    </row>
    <row r="819" spans="2:61" s="22" customFormat="1" x14ac:dyDescent="0.2">
      <c r="B819" s="23">
        <f t="shared" si="54"/>
        <v>2008</v>
      </c>
      <c r="C819" s="23">
        <f t="shared" si="55"/>
        <v>3</v>
      </c>
      <c r="D819" s="24" t="s">
        <v>736</v>
      </c>
      <c r="E819" s="25">
        <v>39511</v>
      </c>
      <c r="H819" s="22" t="s">
        <v>92</v>
      </c>
      <c r="J819" s="22" t="str">
        <f t="shared" si="56"/>
        <v xml:space="preserve">Rösjön </v>
      </c>
      <c r="K819" s="22" t="s">
        <v>785</v>
      </c>
      <c r="O819" s="22">
        <v>2.5</v>
      </c>
      <c r="P819" s="22">
        <v>11.8</v>
      </c>
      <c r="Q819" s="22">
        <v>86</v>
      </c>
      <c r="U819" s="22">
        <v>9</v>
      </c>
      <c r="X819" s="22">
        <v>0.1</v>
      </c>
      <c r="AA819" s="22">
        <v>27</v>
      </c>
      <c r="AB819" s="22">
        <v>138</v>
      </c>
      <c r="AI819" s="22">
        <v>16</v>
      </c>
      <c r="AJ819" s="22">
        <v>625</v>
      </c>
      <c r="BI819" s="27"/>
    </row>
    <row r="820" spans="2:61" s="22" customFormat="1" x14ac:dyDescent="0.2">
      <c r="B820" s="23">
        <f t="shared" si="54"/>
        <v>2008</v>
      </c>
      <c r="C820" s="23">
        <f t="shared" si="55"/>
        <v>3</v>
      </c>
      <c r="D820" s="24" t="s">
        <v>736</v>
      </c>
      <c r="E820" s="25">
        <v>39511</v>
      </c>
      <c r="H820" s="22" t="s">
        <v>92</v>
      </c>
      <c r="J820" s="22" t="str">
        <f t="shared" si="56"/>
        <v xml:space="preserve">Rösjön </v>
      </c>
      <c r="K820" s="22" t="s">
        <v>895</v>
      </c>
      <c r="O820" s="22">
        <v>2.6</v>
      </c>
      <c r="P820" s="22">
        <v>12.9</v>
      </c>
      <c r="Q820" s="22">
        <v>95</v>
      </c>
      <c r="AA820" s="22">
        <v>26.8</v>
      </c>
      <c r="BI820" s="27"/>
    </row>
    <row r="821" spans="2:61" s="22" customFormat="1" x14ac:dyDescent="0.2">
      <c r="B821" s="23">
        <f t="shared" si="54"/>
        <v>2008</v>
      </c>
      <c r="C821" s="23">
        <f t="shared" si="55"/>
        <v>3</v>
      </c>
      <c r="D821" s="24" t="s">
        <v>736</v>
      </c>
      <c r="E821" s="25">
        <v>39511</v>
      </c>
      <c r="H821" s="22" t="s">
        <v>92</v>
      </c>
      <c r="J821" s="22" t="str">
        <f t="shared" si="56"/>
        <v xml:space="preserve">Rösjön </v>
      </c>
      <c r="K821" s="22" t="s">
        <v>896</v>
      </c>
      <c r="O821" s="22">
        <v>2.5</v>
      </c>
      <c r="P821" s="22">
        <v>12.9</v>
      </c>
      <c r="Q821" s="22">
        <v>95</v>
      </c>
      <c r="AA821" s="22">
        <v>26.8</v>
      </c>
      <c r="BI821" s="27"/>
    </row>
    <row r="822" spans="2:61" s="22" customFormat="1" x14ac:dyDescent="0.2">
      <c r="B822" s="23">
        <f t="shared" si="54"/>
        <v>2008</v>
      </c>
      <c r="C822" s="23">
        <f t="shared" si="55"/>
        <v>3</v>
      </c>
      <c r="D822" s="24" t="s">
        <v>736</v>
      </c>
      <c r="E822" s="25">
        <v>39511</v>
      </c>
      <c r="H822" s="22" t="s">
        <v>92</v>
      </c>
      <c r="J822" s="22" t="str">
        <f t="shared" si="56"/>
        <v xml:space="preserve">Rösjön </v>
      </c>
      <c r="K822" s="22" t="s">
        <v>897</v>
      </c>
      <c r="O822" s="22">
        <v>2.5</v>
      </c>
      <c r="P822" s="22">
        <v>12.9</v>
      </c>
      <c r="Q822" s="22">
        <v>95</v>
      </c>
      <c r="AA822" s="22">
        <v>26.8</v>
      </c>
      <c r="BI822" s="27"/>
    </row>
    <row r="823" spans="2:61" s="22" customFormat="1" x14ac:dyDescent="0.2">
      <c r="B823" s="23">
        <f t="shared" si="54"/>
        <v>2008</v>
      </c>
      <c r="C823" s="23">
        <f t="shared" si="55"/>
        <v>3</v>
      </c>
      <c r="D823" s="24" t="s">
        <v>736</v>
      </c>
      <c r="E823" s="25">
        <v>39511</v>
      </c>
      <c r="H823" s="22" t="s">
        <v>92</v>
      </c>
      <c r="J823" s="22" t="str">
        <f t="shared" si="56"/>
        <v xml:space="preserve">Rösjön </v>
      </c>
      <c r="K823" s="22" t="s">
        <v>898</v>
      </c>
      <c r="O823" s="22">
        <v>2.6</v>
      </c>
      <c r="P823" s="22">
        <v>12.9</v>
      </c>
      <c r="Q823" s="22">
        <v>95</v>
      </c>
      <c r="AA823" s="22">
        <v>26.8</v>
      </c>
      <c r="BI823" s="27"/>
    </row>
    <row r="824" spans="2:61" s="22" customFormat="1" x14ac:dyDescent="0.2">
      <c r="B824" s="23">
        <f t="shared" si="54"/>
        <v>2008</v>
      </c>
      <c r="C824" s="23">
        <f t="shared" si="55"/>
        <v>3</v>
      </c>
      <c r="D824" s="24" t="s">
        <v>736</v>
      </c>
      <c r="E824" s="25">
        <v>39511</v>
      </c>
      <c r="H824" s="22" t="s">
        <v>92</v>
      </c>
      <c r="J824" s="22" t="str">
        <f t="shared" si="56"/>
        <v xml:space="preserve">Rösjön </v>
      </c>
      <c r="K824" s="22" t="s">
        <v>893</v>
      </c>
      <c r="O824" s="22">
        <v>2.4</v>
      </c>
      <c r="P824" s="22">
        <v>12.9</v>
      </c>
      <c r="Q824" s="22">
        <v>95</v>
      </c>
      <c r="AA824" s="22">
        <v>26.8</v>
      </c>
      <c r="BI824" s="27"/>
    </row>
    <row r="825" spans="2:61" s="22" customFormat="1" x14ac:dyDescent="0.2">
      <c r="B825" s="23">
        <f t="shared" si="54"/>
        <v>2008</v>
      </c>
      <c r="C825" s="23">
        <f t="shared" si="55"/>
        <v>3</v>
      </c>
      <c r="D825" s="24" t="s">
        <v>736</v>
      </c>
      <c r="E825" s="25">
        <v>39511</v>
      </c>
      <c r="H825" s="22" t="s">
        <v>834</v>
      </c>
      <c r="J825" s="22" t="str">
        <f t="shared" si="56"/>
        <v xml:space="preserve">Snuggan </v>
      </c>
      <c r="K825" s="22" t="s">
        <v>739</v>
      </c>
      <c r="N825" s="22">
        <v>1.2</v>
      </c>
      <c r="O825" s="22">
        <v>4.3</v>
      </c>
      <c r="P825" s="22">
        <v>9.6999999999999993</v>
      </c>
      <c r="Q825" s="22">
        <v>76</v>
      </c>
      <c r="U825" s="22">
        <v>252</v>
      </c>
      <c r="X825" s="22">
        <v>0.1</v>
      </c>
      <c r="AA825" s="22">
        <v>5.7</v>
      </c>
      <c r="AB825" s="22">
        <v>39</v>
      </c>
      <c r="AI825" s="22">
        <v>24</v>
      </c>
      <c r="AJ825" s="22">
        <v>1018</v>
      </c>
      <c r="BI825" s="27"/>
    </row>
    <row r="826" spans="2:61" s="22" customFormat="1" x14ac:dyDescent="0.2">
      <c r="B826" s="23">
        <f t="shared" si="54"/>
        <v>2008</v>
      </c>
      <c r="C826" s="23">
        <f t="shared" si="55"/>
        <v>3</v>
      </c>
      <c r="D826" s="24" t="s">
        <v>736</v>
      </c>
      <c r="E826" s="25">
        <v>39511</v>
      </c>
      <c r="H826" s="22" t="s">
        <v>834</v>
      </c>
      <c r="J826" s="22" t="str">
        <f t="shared" si="56"/>
        <v xml:space="preserve">Snuggan </v>
      </c>
      <c r="K826" s="22" t="s">
        <v>785</v>
      </c>
      <c r="O826" s="22">
        <v>4.2</v>
      </c>
      <c r="P826" s="22">
        <v>9.6</v>
      </c>
      <c r="Q826" s="22">
        <v>75</v>
      </c>
      <c r="U826" s="22">
        <v>249</v>
      </c>
      <c r="X826" s="22">
        <v>0.1</v>
      </c>
      <c r="AA826" s="22">
        <v>5.7</v>
      </c>
      <c r="AB826" s="22">
        <v>38</v>
      </c>
      <c r="AI826" s="22">
        <v>24</v>
      </c>
      <c r="AJ826" s="22">
        <v>1008</v>
      </c>
      <c r="BI826" s="27"/>
    </row>
    <row r="827" spans="2:61" s="22" customFormat="1" x14ac:dyDescent="0.2">
      <c r="B827" s="23">
        <f t="shared" si="54"/>
        <v>2008</v>
      </c>
      <c r="C827" s="23">
        <f t="shared" si="55"/>
        <v>3</v>
      </c>
      <c r="D827" s="24" t="s">
        <v>736</v>
      </c>
      <c r="E827" s="25">
        <v>39511</v>
      </c>
      <c r="H827" s="22" t="s">
        <v>834</v>
      </c>
      <c r="J827" s="22" t="str">
        <f t="shared" si="56"/>
        <v xml:space="preserve">Snuggan </v>
      </c>
      <c r="K827" s="22" t="s">
        <v>898</v>
      </c>
      <c r="O827" s="22">
        <v>4.3</v>
      </c>
      <c r="P827" s="22">
        <v>10</v>
      </c>
      <c r="Q827" s="22">
        <v>78</v>
      </c>
      <c r="AA827" s="22">
        <v>5.7</v>
      </c>
      <c r="BI827" s="27"/>
    </row>
    <row r="828" spans="2:61" s="22" customFormat="1" x14ac:dyDescent="0.2">
      <c r="B828" s="23">
        <f t="shared" si="54"/>
        <v>2008</v>
      </c>
      <c r="C828" s="23">
        <f t="shared" si="55"/>
        <v>3</v>
      </c>
      <c r="D828" s="24" t="s">
        <v>736</v>
      </c>
      <c r="E828" s="25">
        <v>39511</v>
      </c>
      <c r="H828" s="22" t="s">
        <v>834</v>
      </c>
      <c r="J828" s="22" t="str">
        <f t="shared" si="56"/>
        <v xml:space="preserve">Snuggan </v>
      </c>
      <c r="K828" s="22" t="s">
        <v>893</v>
      </c>
      <c r="O828" s="22">
        <v>4.3</v>
      </c>
      <c r="P828" s="22">
        <v>9.6999999999999993</v>
      </c>
      <c r="Q828" s="22">
        <v>76</v>
      </c>
      <c r="AA828" s="22">
        <v>5.7</v>
      </c>
      <c r="BI828" s="27"/>
    </row>
    <row r="829" spans="2:61" s="22" customFormat="1" x14ac:dyDescent="0.2">
      <c r="B829" s="23">
        <f t="shared" si="54"/>
        <v>2008</v>
      </c>
      <c r="C829" s="23">
        <f t="shared" si="55"/>
        <v>3</v>
      </c>
      <c r="D829" s="24" t="s">
        <v>736</v>
      </c>
      <c r="E829" s="25">
        <v>39511</v>
      </c>
      <c r="H829" s="22" t="s">
        <v>95</v>
      </c>
      <c r="J829" s="22" t="str">
        <f t="shared" si="56"/>
        <v xml:space="preserve">Väsjön </v>
      </c>
      <c r="K829" s="22" t="s">
        <v>739</v>
      </c>
      <c r="N829" s="22">
        <v>2.5</v>
      </c>
      <c r="O829" s="22">
        <v>2.4</v>
      </c>
      <c r="P829" s="22">
        <v>12.5</v>
      </c>
      <c r="Q829" s="22">
        <v>92</v>
      </c>
      <c r="U829" s="22">
        <v>14</v>
      </c>
      <c r="X829" s="22">
        <v>1</v>
      </c>
      <c r="AA829" s="22">
        <v>48.6</v>
      </c>
      <c r="AB829" s="22">
        <v>57</v>
      </c>
      <c r="AI829" s="22">
        <v>24</v>
      </c>
      <c r="AJ829" s="22">
        <v>677</v>
      </c>
      <c r="BI829" s="27"/>
    </row>
    <row r="830" spans="2:61" s="22" customFormat="1" x14ac:dyDescent="0.2">
      <c r="B830" s="23">
        <f t="shared" si="54"/>
        <v>2008</v>
      </c>
      <c r="C830" s="23">
        <f t="shared" si="55"/>
        <v>3</v>
      </c>
      <c r="D830" s="24" t="s">
        <v>736</v>
      </c>
      <c r="E830" s="25">
        <v>39511</v>
      </c>
      <c r="H830" s="22" t="s">
        <v>95</v>
      </c>
      <c r="J830" s="22" t="str">
        <f t="shared" si="56"/>
        <v xml:space="preserve">Väsjön </v>
      </c>
      <c r="K830" s="22" t="s">
        <v>785</v>
      </c>
      <c r="O830" s="22">
        <v>2.7</v>
      </c>
      <c r="P830" s="22">
        <v>12.1</v>
      </c>
      <c r="Q830" s="22">
        <v>89</v>
      </c>
      <c r="U830" s="22">
        <v>10</v>
      </c>
      <c r="X830" s="22">
        <v>1</v>
      </c>
      <c r="AA830" s="22">
        <v>50</v>
      </c>
      <c r="AB830" s="22">
        <v>58</v>
      </c>
      <c r="AI830" s="22">
        <v>27</v>
      </c>
      <c r="AJ830" s="22">
        <v>714</v>
      </c>
      <c r="BI830" s="27"/>
    </row>
    <row r="831" spans="2:61" s="22" customFormat="1" x14ac:dyDescent="0.2">
      <c r="B831" s="23">
        <f t="shared" si="54"/>
        <v>2008</v>
      </c>
      <c r="C831" s="23">
        <f t="shared" si="55"/>
        <v>3</v>
      </c>
      <c r="D831" s="24" t="s">
        <v>736</v>
      </c>
      <c r="E831" s="25">
        <v>39511</v>
      </c>
      <c r="H831" s="22" t="s">
        <v>95</v>
      </c>
      <c r="J831" s="22" t="str">
        <f t="shared" si="56"/>
        <v xml:space="preserve">Väsjön </v>
      </c>
      <c r="K831" s="22" t="s">
        <v>898</v>
      </c>
      <c r="O831" s="22">
        <v>2.4</v>
      </c>
      <c r="P831" s="22">
        <v>12.3</v>
      </c>
      <c r="Q831" s="22">
        <v>90</v>
      </c>
      <c r="AA831" s="22">
        <v>48.7</v>
      </c>
      <c r="BI831" s="27"/>
    </row>
    <row r="832" spans="2:61" s="22" customFormat="1" x14ac:dyDescent="0.2">
      <c r="B832" s="23">
        <f t="shared" si="54"/>
        <v>2008</v>
      </c>
      <c r="C832" s="23">
        <f t="shared" si="55"/>
        <v>3</v>
      </c>
      <c r="D832" s="24" t="s">
        <v>736</v>
      </c>
      <c r="E832" s="25">
        <v>39511</v>
      </c>
      <c r="H832" s="22" t="s">
        <v>95</v>
      </c>
      <c r="J832" s="22" t="str">
        <f t="shared" si="56"/>
        <v xml:space="preserve">Väsjön </v>
      </c>
      <c r="K832" s="22" t="s">
        <v>893</v>
      </c>
      <c r="O832" s="22">
        <v>2.4</v>
      </c>
      <c r="P832" s="22">
        <v>12.3</v>
      </c>
      <c r="Q832" s="22">
        <v>91</v>
      </c>
      <c r="AA832" s="22">
        <v>48.6</v>
      </c>
      <c r="BI832" s="27"/>
    </row>
    <row r="833" spans="2:61" s="22" customFormat="1" x14ac:dyDescent="0.2">
      <c r="B833" s="23">
        <f t="shared" si="54"/>
        <v>2008</v>
      </c>
      <c r="C833" s="23">
        <f t="shared" si="55"/>
        <v>3</v>
      </c>
      <c r="D833" s="24" t="s">
        <v>736</v>
      </c>
      <c r="E833" s="25">
        <v>39511</v>
      </c>
      <c r="H833" s="22" t="s">
        <v>96</v>
      </c>
      <c r="J833" s="22" t="str">
        <f t="shared" si="56"/>
        <v xml:space="preserve">Översjön </v>
      </c>
      <c r="K833" s="22" t="s">
        <v>739</v>
      </c>
      <c r="N833" s="22">
        <v>2.7</v>
      </c>
      <c r="O833" s="22">
        <v>2.2999999999999998</v>
      </c>
      <c r="P833" s="22">
        <v>14.3</v>
      </c>
      <c r="Q833" s="22">
        <v>104</v>
      </c>
      <c r="U833" s="22">
        <v>16</v>
      </c>
      <c r="X833" s="22">
        <v>2</v>
      </c>
      <c r="AA833" s="22">
        <v>41.7</v>
      </c>
      <c r="AB833" s="22">
        <v>95</v>
      </c>
      <c r="AI833" s="22">
        <v>21</v>
      </c>
      <c r="AJ833" s="22">
        <v>825</v>
      </c>
      <c r="BI833" s="27"/>
    </row>
    <row r="834" spans="2:61" s="22" customFormat="1" x14ac:dyDescent="0.2">
      <c r="B834" s="23">
        <f t="shared" ref="B834:B897" si="58">YEAR(E834)</f>
        <v>2008</v>
      </c>
      <c r="C834" s="23">
        <f t="shared" ref="C834:C897" si="59">MONTH(E834)</f>
        <v>3</v>
      </c>
      <c r="D834" s="24" t="s">
        <v>736</v>
      </c>
      <c r="E834" s="25">
        <v>39511</v>
      </c>
      <c r="H834" s="22" t="s">
        <v>96</v>
      </c>
      <c r="J834" s="22" t="str">
        <f t="shared" si="56"/>
        <v xml:space="preserve">Översjön </v>
      </c>
      <c r="K834" s="22" t="s">
        <v>785</v>
      </c>
      <c r="O834" s="22">
        <v>2.5</v>
      </c>
      <c r="P834" s="22">
        <v>14.3</v>
      </c>
      <c r="Q834" s="22">
        <v>104</v>
      </c>
      <c r="U834" s="22">
        <v>14</v>
      </c>
      <c r="X834" s="22">
        <v>5</v>
      </c>
      <c r="AA834" s="22">
        <v>41.6</v>
      </c>
      <c r="AB834" s="22">
        <v>96</v>
      </c>
      <c r="AI834" s="22">
        <v>23</v>
      </c>
      <c r="AJ834" s="22">
        <v>811</v>
      </c>
      <c r="BI834" s="27"/>
    </row>
    <row r="835" spans="2:61" s="22" customFormat="1" x14ac:dyDescent="0.2">
      <c r="B835" s="23">
        <f t="shared" si="58"/>
        <v>2008</v>
      </c>
      <c r="C835" s="23">
        <f t="shared" si="59"/>
        <v>3</v>
      </c>
      <c r="D835" s="24" t="s">
        <v>736</v>
      </c>
      <c r="E835" s="25">
        <v>39511</v>
      </c>
      <c r="H835" s="22" t="s">
        <v>96</v>
      </c>
      <c r="J835" s="22" t="str">
        <f t="shared" ref="J835:J898" si="60">CONCATENATE(H835," ",I835)</f>
        <v xml:space="preserve">Översjön </v>
      </c>
      <c r="K835" s="22" t="s">
        <v>898</v>
      </c>
      <c r="O835" s="22">
        <v>2.4</v>
      </c>
      <c r="P835" s="22">
        <v>14.3</v>
      </c>
      <c r="Q835" s="22">
        <v>104</v>
      </c>
      <c r="AA835" s="22">
        <v>41.6</v>
      </c>
      <c r="BI835" s="27"/>
    </row>
    <row r="836" spans="2:61" s="22" customFormat="1" x14ac:dyDescent="0.2">
      <c r="B836" s="23">
        <f t="shared" si="58"/>
        <v>2008</v>
      </c>
      <c r="C836" s="23">
        <f t="shared" si="59"/>
        <v>3</v>
      </c>
      <c r="D836" s="24" t="s">
        <v>736</v>
      </c>
      <c r="E836" s="25">
        <v>39511</v>
      </c>
      <c r="H836" s="22" t="s">
        <v>96</v>
      </c>
      <c r="J836" s="22" t="str">
        <f t="shared" si="60"/>
        <v xml:space="preserve">Översjön </v>
      </c>
      <c r="K836" s="22" t="s">
        <v>893</v>
      </c>
      <c r="O836" s="22">
        <v>2.2999999999999998</v>
      </c>
      <c r="P836" s="22">
        <v>14.3</v>
      </c>
      <c r="Q836" s="22">
        <v>104</v>
      </c>
      <c r="AA836" s="22">
        <v>41.8</v>
      </c>
      <c r="BI836" s="27"/>
    </row>
    <row r="837" spans="2:61" s="22" customFormat="1" x14ac:dyDescent="0.2">
      <c r="B837" s="23">
        <f t="shared" si="58"/>
        <v>2008</v>
      </c>
      <c r="C837" s="23">
        <f t="shared" si="59"/>
        <v>3</v>
      </c>
      <c r="D837" s="24" t="s">
        <v>736</v>
      </c>
      <c r="E837" s="25">
        <v>39518</v>
      </c>
      <c r="H837" s="22" t="s">
        <v>833</v>
      </c>
      <c r="I837" s="22">
        <v>1</v>
      </c>
      <c r="J837" s="22" t="str">
        <f t="shared" si="60"/>
        <v>Norrviken 1</v>
      </c>
      <c r="K837" s="22" t="s">
        <v>739</v>
      </c>
      <c r="N837" s="22">
        <v>1.2</v>
      </c>
      <c r="O837" s="22">
        <v>3.5</v>
      </c>
      <c r="P837" s="22">
        <v>11.9</v>
      </c>
      <c r="Q837" s="22">
        <v>91</v>
      </c>
      <c r="U837" s="22">
        <v>81</v>
      </c>
      <c r="X837" s="22">
        <v>1</v>
      </c>
      <c r="AB837" s="22">
        <v>782</v>
      </c>
      <c r="AI837" s="22">
        <v>45</v>
      </c>
      <c r="AJ837" s="22">
        <v>1707</v>
      </c>
      <c r="BI837" s="27"/>
    </row>
    <row r="838" spans="2:61" s="22" customFormat="1" x14ac:dyDescent="0.2">
      <c r="B838" s="23">
        <f t="shared" si="58"/>
        <v>2008</v>
      </c>
      <c r="C838" s="23">
        <f t="shared" si="59"/>
        <v>3</v>
      </c>
      <c r="D838" s="24" t="s">
        <v>736</v>
      </c>
      <c r="E838" s="25">
        <v>39518</v>
      </c>
      <c r="H838" s="22" t="s">
        <v>833</v>
      </c>
      <c r="I838" s="22">
        <v>2</v>
      </c>
      <c r="J838" s="22" t="str">
        <f t="shared" si="60"/>
        <v>Norrviken 2</v>
      </c>
      <c r="K838" s="22" t="s">
        <v>739</v>
      </c>
      <c r="N838" s="22">
        <v>2.2000000000000002</v>
      </c>
      <c r="O838" s="22">
        <v>3</v>
      </c>
      <c r="P838" s="22">
        <v>12.9</v>
      </c>
      <c r="Q838" s="22">
        <v>97</v>
      </c>
      <c r="U838" s="22">
        <v>8</v>
      </c>
      <c r="X838" s="22">
        <v>28</v>
      </c>
      <c r="AB838" s="22">
        <v>667</v>
      </c>
      <c r="AI838" s="22">
        <v>62</v>
      </c>
      <c r="AJ838" s="22">
        <v>1345</v>
      </c>
      <c r="BI838" s="27"/>
    </row>
    <row r="839" spans="2:61" s="22" customFormat="1" x14ac:dyDescent="0.2">
      <c r="B839" s="23">
        <f t="shared" si="58"/>
        <v>2008</v>
      </c>
      <c r="C839" s="23">
        <f t="shared" si="59"/>
        <v>3</v>
      </c>
      <c r="D839" s="24" t="s">
        <v>736</v>
      </c>
      <c r="E839" s="25">
        <v>39518</v>
      </c>
      <c r="H839" s="22" t="s">
        <v>833</v>
      </c>
      <c r="I839" s="22">
        <v>3</v>
      </c>
      <c r="J839" s="22" t="str">
        <f t="shared" si="60"/>
        <v>Norrviken 3</v>
      </c>
      <c r="K839" s="22" t="s">
        <v>739</v>
      </c>
      <c r="N839" s="22">
        <v>2.5</v>
      </c>
      <c r="O839" s="22">
        <v>2.9</v>
      </c>
      <c r="P839" s="22">
        <v>12.8</v>
      </c>
      <c r="Q839" s="22">
        <v>96</v>
      </c>
      <c r="U839" s="22">
        <v>14</v>
      </c>
      <c r="X839" s="22">
        <v>39</v>
      </c>
      <c r="AB839" s="22">
        <v>695</v>
      </c>
      <c r="AI839" s="22">
        <v>67</v>
      </c>
      <c r="AJ839" s="22">
        <v>1356</v>
      </c>
      <c r="BI839" s="27"/>
    </row>
    <row r="840" spans="2:61" s="22" customFormat="1" x14ac:dyDescent="0.2">
      <c r="B840" s="23">
        <f t="shared" si="58"/>
        <v>2008</v>
      </c>
      <c r="C840" s="23">
        <f t="shared" si="59"/>
        <v>3</v>
      </c>
      <c r="D840" s="24" t="s">
        <v>736</v>
      </c>
      <c r="E840" s="25">
        <v>39518</v>
      </c>
      <c r="H840" s="22" t="s">
        <v>833</v>
      </c>
      <c r="I840" s="22">
        <v>4</v>
      </c>
      <c r="J840" s="22" t="str">
        <f t="shared" si="60"/>
        <v>Norrviken 4</v>
      </c>
      <c r="K840" s="22" t="s">
        <v>739</v>
      </c>
      <c r="N840" s="22">
        <v>1.7</v>
      </c>
      <c r="O840" s="22">
        <v>3.1</v>
      </c>
      <c r="P840" s="22">
        <v>12.9</v>
      </c>
      <c r="Q840" s="22">
        <v>98</v>
      </c>
      <c r="U840" s="22">
        <v>12</v>
      </c>
      <c r="X840" s="22">
        <v>24</v>
      </c>
      <c r="AB840" s="22">
        <v>697</v>
      </c>
      <c r="AI840" s="22">
        <v>59</v>
      </c>
      <c r="AJ840" s="22">
        <v>1313</v>
      </c>
      <c r="BI840" s="27"/>
    </row>
    <row r="841" spans="2:61" s="22" customFormat="1" x14ac:dyDescent="0.2">
      <c r="B841" s="23">
        <f t="shared" si="58"/>
        <v>2008</v>
      </c>
      <c r="C841" s="23">
        <f t="shared" si="59"/>
        <v>3</v>
      </c>
      <c r="D841" s="24" t="s">
        <v>736</v>
      </c>
      <c r="E841" s="25">
        <v>39518</v>
      </c>
      <c r="H841" s="22" t="s">
        <v>833</v>
      </c>
      <c r="I841" s="22">
        <v>1</v>
      </c>
      <c r="J841" s="22" t="str">
        <f t="shared" si="60"/>
        <v>Norrviken 1</v>
      </c>
      <c r="K841" s="22" t="s">
        <v>785</v>
      </c>
      <c r="O841" s="22">
        <v>3.4</v>
      </c>
      <c r="P841" s="22">
        <v>11.7</v>
      </c>
      <c r="Q841" s="22">
        <v>89</v>
      </c>
      <c r="BI841" s="27"/>
    </row>
    <row r="842" spans="2:61" s="22" customFormat="1" x14ac:dyDescent="0.2">
      <c r="B842" s="23">
        <f t="shared" si="58"/>
        <v>2008</v>
      </c>
      <c r="C842" s="23">
        <f t="shared" si="59"/>
        <v>3</v>
      </c>
      <c r="D842" s="24" t="s">
        <v>736</v>
      </c>
      <c r="E842" s="25">
        <v>39518</v>
      </c>
      <c r="H842" s="22" t="s">
        <v>833</v>
      </c>
      <c r="I842" s="22">
        <v>2</v>
      </c>
      <c r="J842" s="22" t="str">
        <f t="shared" si="60"/>
        <v>Norrviken 2</v>
      </c>
      <c r="K842" s="22" t="s">
        <v>785</v>
      </c>
      <c r="O842" s="22">
        <v>2.8</v>
      </c>
      <c r="P842" s="22">
        <v>12.9</v>
      </c>
      <c r="Q842" s="22">
        <v>96</v>
      </c>
      <c r="U842" s="22">
        <v>10</v>
      </c>
      <c r="X842" s="22">
        <v>27</v>
      </c>
      <c r="AB842" s="22">
        <v>656</v>
      </c>
      <c r="AI842" s="22">
        <v>62</v>
      </c>
      <c r="AJ842" s="22">
        <v>1403</v>
      </c>
      <c r="BI842" s="27"/>
    </row>
    <row r="843" spans="2:61" s="22" customFormat="1" x14ac:dyDescent="0.2">
      <c r="B843" s="23">
        <f t="shared" si="58"/>
        <v>2008</v>
      </c>
      <c r="C843" s="23">
        <f t="shared" si="59"/>
        <v>3</v>
      </c>
      <c r="D843" s="24" t="s">
        <v>736</v>
      </c>
      <c r="E843" s="25">
        <v>39518</v>
      </c>
      <c r="H843" s="22" t="s">
        <v>833</v>
      </c>
      <c r="I843" s="22">
        <v>3</v>
      </c>
      <c r="J843" s="22" t="str">
        <f t="shared" si="60"/>
        <v>Norrviken 3</v>
      </c>
      <c r="K843" s="22" t="s">
        <v>785</v>
      </c>
      <c r="O843" s="22">
        <v>2.8</v>
      </c>
      <c r="P843" s="22">
        <v>12</v>
      </c>
      <c r="Q843" s="22">
        <v>90</v>
      </c>
      <c r="U843" s="22">
        <v>14</v>
      </c>
      <c r="X843" s="22">
        <v>35</v>
      </c>
      <c r="AB843" s="22">
        <v>667</v>
      </c>
      <c r="AI843" s="22">
        <v>68</v>
      </c>
      <c r="AJ843" s="22">
        <v>1356</v>
      </c>
      <c r="BI843" s="27"/>
    </row>
    <row r="844" spans="2:61" s="22" customFormat="1" x14ac:dyDescent="0.2">
      <c r="B844" s="23">
        <f t="shared" si="58"/>
        <v>2008</v>
      </c>
      <c r="C844" s="23">
        <f t="shared" si="59"/>
        <v>3</v>
      </c>
      <c r="D844" s="24" t="s">
        <v>736</v>
      </c>
      <c r="E844" s="25">
        <v>39518</v>
      </c>
      <c r="H844" s="22" t="s">
        <v>833</v>
      </c>
      <c r="I844" s="22">
        <v>3</v>
      </c>
      <c r="J844" s="22" t="str">
        <f t="shared" si="60"/>
        <v>Norrviken 3</v>
      </c>
      <c r="K844" s="22" t="s">
        <v>901</v>
      </c>
      <c r="O844" s="22">
        <v>2.8</v>
      </c>
      <c r="P844" s="22">
        <v>12.7</v>
      </c>
      <c r="Q844" s="22">
        <v>95</v>
      </c>
      <c r="BI844" s="27"/>
    </row>
    <row r="845" spans="2:61" s="22" customFormat="1" x14ac:dyDescent="0.2">
      <c r="B845" s="23">
        <f t="shared" si="58"/>
        <v>2008</v>
      </c>
      <c r="C845" s="23">
        <f t="shared" si="59"/>
        <v>3</v>
      </c>
      <c r="D845" s="24" t="s">
        <v>736</v>
      </c>
      <c r="E845" s="25">
        <v>39518</v>
      </c>
      <c r="H845" s="22" t="s">
        <v>833</v>
      </c>
      <c r="I845" s="22">
        <v>3</v>
      </c>
      <c r="J845" s="22" t="str">
        <f t="shared" si="60"/>
        <v>Norrviken 3</v>
      </c>
      <c r="K845" s="22" t="s">
        <v>902</v>
      </c>
      <c r="O845" s="22">
        <v>2.8</v>
      </c>
      <c r="P845" s="22">
        <v>12.7</v>
      </c>
      <c r="Q845" s="22">
        <v>95</v>
      </c>
      <c r="BI845" s="27"/>
    </row>
    <row r="846" spans="2:61" s="22" customFormat="1" x14ac:dyDescent="0.2">
      <c r="B846" s="23">
        <f t="shared" si="58"/>
        <v>2008</v>
      </c>
      <c r="C846" s="23">
        <f t="shared" si="59"/>
        <v>3</v>
      </c>
      <c r="D846" s="24" t="s">
        <v>736</v>
      </c>
      <c r="E846" s="25">
        <v>39518</v>
      </c>
      <c r="H846" s="22" t="s">
        <v>833</v>
      </c>
      <c r="I846" s="22">
        <v>2</v>
      </c>
      <c r="J846" s="22" t="str">
        <f t="shared" si="60"/>
        <v>Norrviken 2</v>
      </c>
      <c r="K846" s="22" t="s">
        <v>899</v>
      </c>
      <c r="O846" s="22">
        <v>2.8</v>
      </c>
      <c r="P846" s="22">
        <v>12.9</v>
      </c>
      <c r="Q846" s="22">
        <v>96</v>
      </c>
      <c r="BI846" s="27"/>
    </row>
    <row r="847" spans="2:61" s="22" customFormat="1" x14ac:dyDescent="0.2">
      <c r="B847" s="23">
        <f t="shared" si="58"/>
        <v>2008</v>
      </c>
      <c r="C847" s="23">
        <f t="shared" si="59"/>
        <v>3</v>
      </c>
      <c r="D847" s="24" t="s">
        <v>736</v>
      </c>
      <c r="E847" s="25">
        <v>39518</v>
      </c>
      <c r="H847" s="22" t="s">
        <v>833</v>
      </c>
      <c r="I847" s="22">
        <v>3</v>
      </c>
      <c r="J847" s="22" t="str">
        <f t="shared" si="60"/>
        <v>Norrviken 3</v>
      </c>
      <c r="K847" s="22" t="s">
        <v>899</v>
      </c>
      <c r="O847" s="22">
        <v>2.8</v>
      </c>
      <c r="P847" s="22">
        <v>12.8</v>
      </c>
      <c r="Q847" s="22">
        <v>95</v>
      </c>
      <c r="BI847" s="27"/>
    </row>
    <row r="848" spans="2:61" s="22" customFormat="1" x14ac:dyDescent="0.2">
      <c r="B848" s="23">
        <f t="shared" si="58"/>
        <v>2008</v>
      </c>
      <c r="C848" s="23">
        <f t="shared" si="59"/>
        <v>3</v>
      </c>
      <c r="D848" s="24" t="s">
        <v>736</v>
      </c>
      <c r="E848" s="25">
        <v>39518</v>
      </c>
      <c r="H848" s="22" t="s">
        <v>833</v>
      </c>
      <c r="I848" s="22">
        <v>2</v>
      </c>
      <c r="J848" s="22" t="str">
        <f t="shared" si="60"/>
        <v>Norrviken 2</v>
      </c>
      <c r="K848" s="22" t="s">
        <v>900</v>
      </c>
      <c r="O848" s="22">
        <v>2.8</v>
      </c>
      <c r="P848" s="22">
        <v>12.9</v>
      </c>
      <c r="Q848" s="22">
        <v>96</v>
      </c>
      <c r="BI848" s="27"/>
    </row>
    <row r="849" spans="2:61" s="22" customFormat="1" x14ac:dyDescent="0.2">
      <c r="B849" s="23">
        <f t="shared" si="58"/>
        <v>2008</v>
      </c>
      <c r="C849" s="23">
        <f t="shared" si="59"/>
        <v>3</v>
      </c>
      <c r="D849" s="24" t="s">
        <v>736</v>
      </c>
      <c r="E849" s="25">
        <v>39518</v>
      </c>
      <c r="H849" s="22" t="s">
        <v>833</v>
      </c>
      <c r="I849" s="22">
        <v>3</v>
      </c>
      <c r="J849" s="22" t="str">
        <f t="shared" si="60"/>
        <v>Norrviken 3</v>
      </c>
      <c r="K849" s="22" t="s">
        <v>900</v>
      </c>
      <c r="O849" s="22">
        <v>2.8</v>
      </c>
      <c r="P849" s="22">
        <v>12.8</v>
      </c>
      <c r="Q849" s="22">
        <v>95</v>
      </c>
      <c r="BI849" s="27"/>
    </row>
    <row r="850" spans="2:61" s="22" customFormat="1" x14ac:dyDescent="0.2">
      <c r="B850" s="23">
        <f t="shared" si="58"/>
        <v>2008</v>
      </c>
      <c r="C850" s="23">
        <f t="shared" si="59"/>
        <v>3</v>
      </c>
      <c r="D850" s="24" t="s">
        <v>736</v>
      </c>
      <c r="E850" s="25">
        <v>39518</v>
      </c>
      <c r="H850" s="22" t="s">
        <v>833</v>
      </c>
      <c r="I850" s="22">
        <v>2</v>
      </c>
      <c r="J850" s="22" t="str">
        <f t="shared" si="60"/>
        <v>Norrviken 2</v>
      </c>
      <c r="K850" s="22" t="s">
        <v>895</v>
      </c>
      <c r="O850" s="22">
        <v>2.8</v>
      </c>
      <c r="P850" s="22">
        <v>12.9</v>
      </c>
      <c r="Q850" s="22">
        <v>97</v>
      </c>
      <c r="BI850" s="27"/>
    </row>
    <row r="851" spans="2:61" s="22" customFormat="1" x14ac:dyDescent="0.2">
      <c r="B851" s="23">
        <f t="shared" si="58"/>
        <v>2008</v>
      </c>
      <c r="C851" s="23">
        <f t="shared" si="59"/>
        <v>3</v>
      </c>
      <c r="D851" s="24" t="s">
        <v>736</v>
      </c>
      <c r="E851" s="25">
        <v>39518</v>
      </c>
      <c r="H851" s="22" t="s">
        <v>833</v>
      </c>
      <c r="I851" s="22">
        <v>3</v>
      </c>
      <c r="J851" s="22" t="str">
        <f t="shared" si="60"/>
        <v>Norrviken 3</v>
      </c>
      <c r="K851" s="22" t="s">
        <v>895</v>
      </c>
      <c r="O851" s="22">
        <v>2.8</v>
      </c>
      <c r="P851" s="22">
        <v>12.8</v>
      </c>
      <c r="Q851" s="22">
        <v>96</v>
      </c>
      <c r="BI851" s="27"/>
    </row>
    <row r="852" spans="2:61" s="22" customFormat="1" x14ac:dyDescent="0.2">
      <c r="B852" s="23">
        <f t="shared" si="58"/>
        <v>2008</v>
      </c>
      <c r="C852" s="23">
        <f t="shared" si="59"/>
        <v>3</v>
      </c>
      <c r="D852" s="24" t="s">
        <v>736</v>
      </c>
      <c r="E852" s="25">
        <v>39518</v>
      </c>
      <c r="H852" s="22" t="s">
        <v>833</v>
      </c>
      <c r="I852" s="22">
        <v>2</v>
      </c>
      <c r="J852" s="22" t="str">
        <f t="shared" si="60"/>
        <v>Norrviken 2</v>
      </c>
      <c r="K852" s="22" t="s">
        <v>896</v>
      </c>
      <c r="O852" s="22">
        <v>2.8</v>
      </c>
      <c r="P852" s="22">
        <v>12.9</v>
      </c>
      <c r="Q852" s="22">
        <v>97</v>
      </c>
      <c r="BI852" s="27"/>
    </row>
    <row r="853" spans="2:61" s="22" customFormat="1" x14ac:dyDescent="0.2">
      <c r="B853" s="23">
        <f t="shared" si="58"/>
        <v>2008</v>
      </c>
      <c r="C853" s="23">
        <f t="shared" si="59"/>
        <v>3</v>
      </c>
      <c r="D853" s="24" t="s">
        <v>736</v>
      </c>
      <c r="E853" s="25">
        <v>39518</v>
      </c>
      <c r="H853" s="22" t="s">
        <v>833</v>
      </c>
      <c r="I853" s="22">
        <v>3</v>
      </c>
      <c r="J853" s="22" t="str">
        <f t="shared" si="60"/>
        <v>Norrviken 3</v>
      </c>
      <c r="K853" s="22" t="s">
        <v>896</v>
      </c>
      <c r="O853" s="22">
        <v>2.8</v>
      </c>
      <c r="P853" s="22">
        <v>12.8</v>
      </c>
      <c r="Q853" s="22">
        <v>95</v>
      </c>
      <c r="BI853" s="27"/>
    </row>
    <row r="854" spans="2:61" s="22" customFormat="1" x14ac:dyDescent="0.2">
      <c r="B854" s="23">
        <f t="shared" si="58"/>
        <v>2008</v>
      </c>
      <c r="C854" s="23">
        <f t="shared" si="59"/>
        <v>3</v>
      </c>
      <c r="D854" s="24" t="s">
        <v>736</v>
      </c>
      <c r="E854" s="25">
        <v>39518</v>
      </c>
      <c r="H854" s="22" t="s">
        <v>833</v>
      </c>
      <c r="I854" s="22">
        <v>2</v>
      </c>
      <c r="J854" s="22" t="str">
        <f t="shared" si="60"/>
        <v>Norrviken 2</v>
      </c>
      <c r="K854" s="22" t="s">
        <v>897</v>
      </c>
      <c r="O854" s="22">
        <v>2.8</v>
      </c>
      <c r="P854" s="22">
        <v>12.9</v>
      </c>
      <c r="Q854" s="22">
        <v>97</v>
      </c>
      <c r="BI854" s="27"/>
    </row>
    <row r="855" spans="2:61" s="22" customFormat="1" x14ac:dyDescent="0.2">
      <c r="B855" s="23">
        <f t="shared" si="58"/>
        <v>2008</v>
      </c>
      <c r="C855" s="23">
        <f t="shared" si="59"/>
        <v>3</v>
      </c>
      <c r="D855" s="24" t="s">
        <v>736</v>
      </c>
      <c r="E855" s="25">
        <v>39518</v>
      </c>
      <c r="H855" s="22" t="s">
        <v>833</v>
      </c>
      <c r="I855" s="22">
        <v>3</v>
      </c>
      <c r="J855" s="22" t="str">
        <f t="shared" si="60"/>
        <v>Norrviken 3</v>
      </c>
      <c r="K855" s="22" t="s">
        <v>897</v>
      </c>
      <c r="O855" s="22">
        <v>2.8</v>
      </c>
      <c r="P855" s="22">
        <v>12.8</v>
      </c>
      <c r="Q855" s="22">
        <v>96</v>
      </c>
      <c r="BI855" s="27"/>
    </row>
    <row r="856" spans="2:61" s="22" customFormat="1" x14ac:dyDescent="0.2">
      <c r="B856" s="23">
        <f t="shared" si="58"/>
        <v>2008</v>
      </c>
      <c r="C856" s="23">
        <f t="shared" si="59"/>
        <v>3</v>
      </c>
      <c r="D856" s="24" t="s">
        <v>736</v>
      </c>
      <c r="E856" s="25">
        <v>39518</v>
      </c>
      <c r="H856" s="22" t="s">
        <v>833</v>
      </c>
      <c r="I856" s="22">
        <v>1</v>
      </c>
      <c r="J856" s="22" t="str">
        <f t="shared" si="60"/>
        <v>Norrviken 1</v>
      </c>
      <c r="K856" s="22" t="s">
        <v>898</v>
      </c>
      <c r="O856" s="22">
        <v>3.4</v>
      </c>
      <c r="P856" s="22">
        <v>11.8</v>
      </c>
      <c r="Q856" s="22">
        <v>90</v>
      </c>
      <c r="BI856" s="27"/>
    </row>
    <row r="857" spans="2:61" s="22" customFormat="1" x14ac:dyDescent="0.2">
      <c r="B857" s="23">
        <f t="shared" si="58"/>
        <v>2008</v>
      </c>
      <c r="C857" s="23">
        <f t="shared" si="59"/>
        <v>3</v>
      </c>
      <c r="D857" s="24" t="s">
        <v>736</v>
      </c>
      <c r="E857" s="25">
        <v>39518</v>
      </c>
      <c r="H857" s="22" t="s">
        <v>833</v>
      </c>
      <c r="I857" s="22">
        <v>2</v>
      </c>
      <c r="J857" s="22" t="str">
        <f t="shared" si="60"/>
        <v>Norrviken 2</v>
      </c>
      <c r="K857" s="22" t="s">
        <v>898</v>
      </c>
      <c r="O857" s="22">
        <v>2.8</v>
      </c>
      <c r="P857" s="22">
        <v>12.9</v>
      </c>
      <c r="Q857" s="22">
        <v>97</v>
      </c>
      <c r="BI857" s="27"/>
    </row>
    <row r="858" spans="2:61" s="22" customFormat="1" x14ac:dyDescent="0.2">
      <c r="B858" s="23">
        <f t="shared" si="58"/>
        <v>2008</v>
      </c>
      <c r="C858" s="23">
        <f t="shared" si="59"/>
        <v>3</v>
      </c>
      <c r="D858" s="24" t="s">
        <v>736</v>
      </c>
      <c r="E858" s="25">
        <v>39518</v>
      </c>
      <c r="H858" s="22" t="s">
        <v>833</v>
      </c>
      <c r="I858" s="22">
        <v>3</v>
      </c>
      <c r="J858" s="22" t="str">
        <f t="shared" si="60"/>
        <v>Norrviken 3</v>
      </c>
      <c r="K858" s="22" t="s">
        <v>898</v>
      </c>
      <c r="O858" s="22">
        <v>2.8</v>
      </c>
      <c r="P858" s="22">
        <v>12.8</v>
      </c>
      <c r="Q858" s="22">
        <v>95</v>
      </c>
      <c r="BI858" s="27"/>
    </row>
    <row r="859" spans="2:61" s="22" customFormat="1" x14ac:dyDescent="0.2">
      <c r="B859" s="23">
        <f t="shared" si="58"/>
        <v>2008</v>
      </c>
      <c r="C859" s="23">
        <f t="shared" si="59"/>
        <v>3</v>
      </c>
      <c r="D859" s="24" t="s">
        <v>736</v>
      </c>
      <c r="E859" s="25">
        <v>39518</v>
      </c>
      <c r="H859" s="22" t="s">
        <v>833</v>
      </c>
      <c r="I859" s="22">
        <v>1</v>
      </c>
      <c r="J859" s="22" t="str">
        <f t="shared" si="60"/>
        <v>Norrviken 1</v>
      </c>
      <c r="K859" s="22" t="s">
        <v>893</v>
      </c>
      <c r="O859" s="22">
        <v>3.4</v>
      </c>
      <c r="P859" s="22">
        <v>11.9</v>
      </c>
      <c r="Q859" s="22">
        <v>91</v>
      </c>
      <c r="BI859" s="27"/>
    </row>
    <row r="860" spans="2:61" s="22" customFormat="1" x14ac:dyDescent="0.2">
      <c r="B860" s="23">
        <f t="shared" si="58"/>
        <v>2008</v>
      </c>
      <c r="C860" s="23">
        <f t="shared" si="59"/>
        <v>3</v>
      </c>
      <c r="D860" s="24" t="s">
        <v>736</v>
      </c>
      <c r="E860" s="25">
        <v>39518</v>
      </c>
      <c r="H860" s="22" t="s">
        <v>833</v>
      </c>
      <c r="I860" s="22">
        <v>2</v>
      </c>
      <c r="J860" s="22" t="str">
        <f t="shared" si="60"/>
        <v>Norrviken 2</v>
      </c>
      <c r="K860" s="22" t="s">
        <v>893</v>
      </c>
      <c r="O860" s="22">
        <v>2.8</v>
      </c>
      <c r="P860" s="22">
        <v>13</v>
      </c>
      <c r="Q860" s="22">
        <v>97</v>
      </c>
      <c r="BI860" s="27"/>
    </row>
    <row r="861" spans="2:61" s="22" customFormat="1" x14ac:dyDescent="0.2">
      <c r="B861" s="23">
        <f t="shared" si="58"/>
        <v>2008</v>
      </c>
      <c r="C861" s="23">
        <f t="shared" si="59"/>
        <v>3</v>
      </c>
      <c r="D861" s="24" t="s">
        <v>736</v>
      </c>
      <c r="E861" s="25">
        <v>39518</v>
      </c>
      <c r="H861" s="22" t="s">
        <v>833</v>
      </c>
      <c r="I861" s="22">
        <v>3</v>
      </c>
      <c r="J861" s="22" t="str">
        <f t="shared" si="60"/>
        <v>Norrviken 3</v>
      </c>
      <c r="K861" s="22" t="s">
        <v>893</v>
      </c>
      <c r="O861" s="22">
        <v>2.9</v>
      </c>
      <c r="P861" s="22">
        <v>12.8</v>
      </c>
      <c r="Q861" s="22">
        <v>96</v>
      </c>
      <c r="BI861" s="27"/>
    </row>
    <row r="862" spans="2:61" s="22" customFormat="1" x14ac:dyDescent="0.2">
      <c r="B862" s="23">
        <f t="shared" si="58"/>
        <v>2008</v>
      </c>
      <c r="C862" s="23">
        <f t="shared" si="59"/>
        <v>3</v>
      </c>
      <c r="D862" s="24" t="s">
        <v>736</v>
      </c>
      <c r="E862" s="25">
        <v>39518</v>
      </c>
      <c r="H862" s="22" t="s">
        <v>833</v>
      </c>
      <c r="I862" s="22">
        <v>3</v>
      </c>
      <c r="J862" s="22" t="str">
        <f t="shared" si="60"/>
        <v>Norrviken 3</v>
      </c>
      <c r="K862" s="22" t="s">
        <v>905</v>
      </c>
      <c r="O862" s="22">
        <v>2.8</v>
      </c>
      <c r="P862" s="22">
        <v>12.7</v>
      </c>
      <c r="Q862" s="22">
        <v>95</v>
      </c>
      <c r="BI862" s="27"/>
    </row>
    <row r="863" spans="2:61" s="22" customFormat="1" x14ac:dyDescent="0.2">
      <c r="B863" s="23">
        <f t="shared" si="58"/>
        <v>2008</v>
      </c>
      <c r="C863" s="23">
        <f t="shared" si="59"/>
        <v>3</v>
      </c>
      <c r="D863" s="24" t="s">
        <v>736</v>
      </c>
      <c r="E863" s="25">
        <v>39518</v>
      </c>
      <c r="H863" s="22" t="s">
        <v>833</v>
      </c>
      <c r="I863" s="22">
        <v>3</v>
      </c>
      <c r="J863" s="22" t="str">
        <f t="shared" si="60"/>
        <v>Norrviken 3</v>
      </c>
      <c r="K863" s="22" t="s">
        <v>903</v>
      </c>
      <c r="O863" s="22">
        <v>2.8</v>
      </c>
      <c r="P863" s="22">
        <v>12.7</v>
      </c>
      <c r="Q863" s="22">
        <v>95</v>
      </c>
      <c r="BI863" s="27"/>
    </row>
    <row r="864" spans="2:61" s="22" customFormat="1" x14ac:dyDescent="0.2">
      <c r="B864" s="23">
        <f t="shared" si="58"/>
        <v>2008</v>
      </c>
      <c r="C864" s="23">
        <f t="shared" si="59"/>
        <v>3</v>
      </c>
      <c r="D864" s="24" t="s">
        <v>736</v>
      </c>
      <c r="E864" s="25" t="s">
        <v>906</v>
      </c>
      <c r="F864" s="22">
        <v>6606238</v>
      </c>
      <c r="G864" s="22">
        <v>661152</v>
      </c>
      <c r="H864" s="26" t="s">
        <v>738</v>
      </c>
      <c r="J864" s="22" t="str">
        <f t="shared" si="60"/>
        <v xml:space="preserve">Oxundaån </v>
      </c>
      <c r="K864" s="22" t="s">
        <v>739</v>
      </c>
      <c r="L864" s="22">
        <v>0.5</v>
      </c>
      <c r="M864" s="22">
        <v>0.5</v>
      </c>
      <c r="O864" s="22">
        <v>4</v>
      </c>
      <c r="R864" s="22">
        <v>50.3</v>
      </c>
      <c r="T864" s="22">
        <v>2.2559999999999998</v>
      </c>
      <c r="U864" s="22">
        <v>21</v>
      </c>
      <c r="V864" s="22">
        <f t="shared" ref="V864:V866" si="61">U864 * (1/((10^((0.0901821 + (2729.92 /(273.15 + O864)))-AC864)+1)))</f>
        <v>0.32017819600279146</v>
      </c>
      <c r="W864" s="22">
        <v>4.9000000000000002E-2</v>
      </c>
      <c r="X864" s="22">
        <v>8</v>
      </c>
      <c r="AB864" s="22">
        <v>673</v>
      </c>
      <c r="AC864" s="22">
        <v>8.1300000000000008</v>
      </c>
      <c r="AG864" s="22">
        <v>10.1</v>
      </c>
      <c r="AI864" s="22">
        <v>38</v>
      </c>
      <c r="AJ864" s="22">
        <v>1389</v>
      </c>
      <c r="AK864" s="22">
        <v>58.52</v>
      </c>
      <c r="AM864" s="22">
        <v>5.5912999999999995</v>
      </c>
      <c r="AN864" s="22">
        <v>10.817399999999999</v>
      </c>
      <c r="AO864" s="22">
        <v>37.896050000000002</v>
      </c>
      <c r="AP864" s="22">
        <v>27.390360000000001</v>
      </c>
      <c r="AQ864" s="22">
        <v>74.909949999999995</v>
      </c>
      <c r="AR864" s="22">
        <v>3.61</v>
      </c>
      <c r="BI864" s="27"/>
    </row>
    <row r="865" spans="2:61" s="22" customFormat="1" x14ac:dyDescent="0.2">
      <c r="B865" s="23">
        <f t="shared" si="58"/>
        <v>2008</v>
      </c>
      <c r="C865" s="23">
        <f t="shared" si="59"/>
        <v>3</v>
      </c>
      <c r="D865" s="24" t="s">
        <v>736</v>
      </c>
      <c r="E865" s="25">
        <v>39538</v>
      </c>
      <c r="H865" s="22" t="s">
        <v>826</v>
      </c>
      <c r="J865" s="22" t="str">
        <f t="shared" si="60"/>
        <v xml:space="preserve">Fysingen </v>
      </c>
      <c r="K865" s="22" t="s">
        <v>739</v>
      </c>
      <c r="O865" s="22">
        <v>5.2</v>
      </c>
      <c r="T865" s="22">
        <v>1.7190000000000001</v>
      </c>
      <c r="U865" s="22">
        <v>9</v>
      </c>
      <c r="V865" s="22">
        <f t="shared" si="61"/>
        <v>6.3602159632599159E-2</v>
      </c>
      <c r="W865" s="22">
        <v>3.4000000000000002E-2</v>
      </c>
      <c r="X865" s="22">
        <v>7</v>
      </c>
      <c r="Z865" s="22">
        <v>5.0999999999999996</v>
      </c>
      <c r="AA865" s="22">
        <v>54.1</v>
      </c>
      <c r="AB865" s="22">
        <v>1349</v>
      </c>
      <c r="AC865" s="22">
        <v>7.75</v>
      </c>
      <c r="AG865" s="22">
        <v>9.3000000000000007</v>
      </c>
      <c r="AI865" s="22">
        <v>30</v>
      </c>
      <c r="AJ865" s="22">
        <v>2193</v>
      </c>
      <c r="AO865" s="22">
        <v>1.0489999999999999</v>
      </c>
      <c r="AQ865" s="22">
        <v>2.6070000000000002</v>
      </c>
      <c r="AR865" s="22">
        <v>6.51</v>
      </c>
      <c r="BI865" s="27"/>
    </row>
    <row r="866" spans="2:61" s="22" customFormat="1" x14ac:dyDescent="0.2">
      <c r="B866" s="23">
        <f t="shared" si="58"/>
        <v>2009</v>
      </c>
      <c r="C866" s="23">
        <f t="shared" si="59"/>
        <v>3</v>
      </c>
      <c r="D866" s="24" t="s">
        <v>736</v>
      </c>
      <c r="E866" s="25" t="s">
        <v>907</v>
      </c>
      <c r="F866" s="22">
        <v>6606238</v>
      </c>
      <c r="G866" s="22">
        <v>661152</v>
      </c>
      <c r="H866" s="26" t="s">
        <v>738</v>
      </c>
      <c r="J866" s="22" t="str">
        <f t="shared" si="60"/>
        <v xml:space="preserve">Oxundaån </v>
      </c>
      <c r="K866" s="22" t="s">
        <v>739</v>
      </c>
      <c r="L866" s="22">
        <v>0.5</v>
      </c>
      <c r="M866" s="22">
        <v>0.5</v>
      </c>
      <c r="O866" s="22">
        <v>2</v>
      </c>
      <c r="R866" s="22">
        <v>51.6</v>
      </c>
      <c r="T866" s="22">
        <v>2.661</v>
      </c>
      <c r="U866" s="22">
        <v>7</v>
      </c>
      <c r="V866" s="22">
        <f t="shared" si="61"/>
        <v>3.3980715542967145E-2</v>
      </c>
      <c r="W866" s="22">
        <v>6.9000000000000006E-2</v>
      </c>
      <c r="X866" s="22">
        <v>9</v>
      </c>
      <c r="AB866" s="22">
        <v>509</v>
      </c>
      <c r="AC866" s="22">
        <v>7.7</v>
      </c>
      <c r="AG866" s="22">
        <v>16.600000000000001</v>
      </c>
      <c r="AI866" s="22">
        <v>51</v>
      </c>
      <c r="AJ866" s="22">
        <v>1297</v>
      </c>
      <c r="AK866" s="22">
        <v>59.56</v>
      </c>
      <c r="AM866" s="22">
        <v>5.9823000000000004</v>
      </c>
      <c r="AN866" s="22">
        <v>10.018799999999999</v>
      </c>
      <c r="AO866" s="22">
        <v>42.788150000000009</v>
      </c>
      <c r="AP866" s="22">
        <v>29.386140000000001</v>
      </c>
      <c r="AQ866" s="22">
        <v>55.786049999999996</v>
      </c>
      <c r="AR866" s="22">
        <v>1.89</v>
      </c>
      <c r="BI866" s="27"/>
    </row>
    <row r="867" spans="2:61" s="22" customFormat="1" x14ac:dyDescent="0.2">
      <c r="B867" s="23">
        <f t="shared" si="58"/>
        <v>2010</v>
      </c>
      <c r="C867" s="23">
        <f t="shared" si="59"/>
        <v>3</v>
      </c>
      <c r="D867" s="24" t="s">
        <v>736</v>
      </c>
      <c r="E867" s="25">
        <v>40245</v>
      </c>
      <c r="H867" s="22" t="s">
        <v>83</v>
      </c>
      <c r="J867" s="22" t="str">
        <f t="shared" si="60"/>
        <v xml:space="preserve">Edssjön </v>
      </c>
      <c r="K867" s="22" t="s">
        <v>739</v>
      </c>
      <c r="N867" s="22">
        <v>2.9</v>
      </c>
      <c r="O867" s="22">
        <v>0.3</v>
      </c>
      <c r="P867" s="22">
        <v>8.3000000000000007</v>
      </c>
      <c r="Q867" s="22">
        <v>56</v>
      </c>
      <c r="U867" s="22">
        <v>60</v>
      </c>
      <c r="X867" s="22">
        <v>49</v>
      </c>
      <c r="AB867" s="22">
        <v>400</v>
      </c>
      <c r="AI867" s="22">
        <v>70</v>
      </c>
      <c r="AJ867" s="22">
        <v>1200</v>
      </c>
      <c r="BI867" s="27"/>
    </row>
    <row r="868" spans="2:61" s="22" customFormat="1" x14ac:dyDescent="0.2">
      <c r="B868" s="23">
        <f t="shared" si="58"/>
        <v>2010</v>
      </c>
      <c r="C868" s="23">
        <f t="shared" si="59"/>
        <v>3</v>
      </c>
      <c r="D868" s="24" t="s">
        <v>736</v>
      </c>
      <c r="E868" s="25">
        <v>40245</v>
      </c>
      <c r="H868" s="22" t="s">
        <v>83</v>
      </c>
      <c r="J868" s="22" t="str">
        <f t="shared" si="60"/>
        <v xml:space="preserve">Edssjön </v>
      </c>
      <c r="K868" s="22" t="s">
        <v>785</v>
      </c>
      <c r="O868" s="22">
        <v>4</v>
      </c>
      <c r="P868" s="22">
        <v>0.2</v>
      </c>
      <c r="Q868" s="22">
        <v>1.2</v>
      </c>
      <c r="U868" s="22">
        <v>70</v>
      </c>
      <c r="X868" s="22">
        <v>51</v>
      </c>
      <c r="AB868" s="22">
        <v>450</v>
      </c>
      <c r="AI868" s="22">
        <v>69</v>
      </c>
      <c r="AJ868" s="22">
        <v>1300</v>
      </c>
      <c r="BI868" s="27"/>
    </row>
    <row r="869" spans="2:61" s="22" customFormat="1" x14ac:dyDescent="0.2">
      <c r="B869" s="23">
        <f t="shared" si="58"/>
        <v>2010</v>
      </c>
      <c r="C869" s="23">
        <f t="shared" si="59"/>
        <v>3</v>
      </c>
      <c r="D869" s="24" t="s">
        <v>736</v>
      </c>
      <c r="E869" s="25">
        <v>40245</v>
      </c>
      <c r="H869" s="22" t="s">
        <v>84</v>
      </c>
      <c r="J869" s="22" t="str">
        <f t="shared" si="60"/>
        <v xml:space="preserve">Fjäturen </v>
      </c>
      <c r="K869" s="22" t="s">
        <v>739</v>
      </c>
      <c r="N869" s="22">
        <v>3.9</v>
      </c>
      <c r="O869" s="22">
        <v>0.5</v>
      </c>
      <c r="P869" s="22">
        <v>10.3</v>
      </c>
      <c r="Q869" s="22">
        <v>71</v>
      </c>
      <c r="U869" s="22">
        <v>20</v>
      </c>
      <c r="X869" s="22">
        <v>8</v>
      </c>
      <c r="AB869" s="22">
        <v>260</v>
      </c>
      <c r="AI869" s="22">
        <v>20</v>
      </c>
      <c r="AJ869" s="22">
        <v>800</v>
      </c>
      <c r="BI869" s="27"/>
    </row>
    <row r="870" spans="2:61" s="22" customFormat="1" x14ac:dyDescent="0.2">
      <c r="B870" s="23">
        <f t="shared" si="58"/>
        <v>2010</v>
      </c>
      <c r="C870" s="23">
        <f t="shared" si="59"/>
        <v>3</v>
      </c>
      <c r="D870" s="24" t="s">
        <v>736</v>
      </c>
      <c r="E870" s="25">
        <v>40245</v>
      </c>
      <c r="H870" s="22" t="s">
        <v>84</v>
      </c>
      <c r="J870" s="22" t="str">
        <f t="shared" si="60"/>
        <v xml:space="preserve">Fjäturen </v>
      </c>
      <c r="K870" s="22" t="s">
        <v>785</v>
      </c>
      <c r="O870" s="22">
        <v>3.6</v>
      </c>
      <c r="P870" s="22">
        <v>0.7</v>
      </c>
      <c r="Q870" s="22">
        <v>5</v>
      </c>
      <c r="U870" s="22">
        <v>110</v>
      </c>
      <c r="X870" s="22">
        <v>21</v>
      </c>
      <c r="AB870" s="22">
        <v>320</v>
      </c>
      <c r="AI870" s="22">
        <v>38</v>
      </c>
      <c r="AJ870" s="22">
        <v>940</v>
      </c>
      <c r="BI870" s="27"/>
    </row>
    <row r="871" spans="2:61" s="22" customFormat="1" x14ac:dyDescent="0.2">
      <c r="B871" s="23">
        <f t="shared" si="58"/>
        <v>2010</v>
      </c>
      <c r="C871" s="23">
        <f t="shared" si="59"/>
        <v>3</v>
      </c>
      <c r="D871" s="24" t="s">
        <v>736</v>
      </c>
      <c r="E871" s="25">
        <v>40245</v>
      </c>
      <c r="H871" s="22" t="s">
        <v>85</v>
      </c>
      <c r="J871" s="22" t="str">
        <f t="shared" si="60"/>
        <v xml:space="preserve">Gullsjön </v>
      </c>
      <c r="K871" s="22" t="s">
        <v>739</v>
      </c>
      <c r="N871" s="22">
        <v>1.3</v>
      </c>
      <c r="O871" s="22">
        <v>0.7</v>
      </c>
      <c r="P871" s="22">
        <v>0.9</v>
      </c>
      <c r="Q871" s="22">
        <v>6</v>
      </c>
      <c r="U871" s="22">
        <v>190</v>
      </c>
      <c r="X871" s="22">
        <v>1.5</v>
      </c>
      <c r="AB871" s="22">
        <v>0</v>
      </c>
      <c r="AI871" s="22">
        <v>26</v>
      </c>
      <c r="AJ871" s="22">
        <v>870</v>
      </c>
      <c r="BI871" s="27"/>
    </row>
    <row r="872" spans="2:61" s="22" customFormat="1" x14ac:dyDescent="0.2">
      <c r="B872" s="23">
        <f t="shared" si="58"/>
        <v>2010</v>
      </c>
      <c r="C872" s="23">
        <f t="shared" si="59"/>
        <v>3</v>
      </c>
      <c r="D872" s="24" t="s">
        <v>736</v>
      </c>
      <c r="E872" s="25">
        <v>40245</v>
      </c>
      <c r="H872" s="22" t="s">
        <v>85</v>
      </c>
      <c r="J872" s="22" t="str">
        <f t="shared" si="60"/>
        <v xml:space="preserve">Gullsjön </v>
      </c>
      <c r="K872" s="22" t="s">
        <v>785</v>
      </c>
      <c r="O872" s="22">
        <v>2.6</v>
      </c>
      <c r="P872" s="22">
        <v>0.2</v>
      </c>
      <c r="Q872" s="22">
        <v>2</v>
      </c>
      <c r="U872" s="22">
        <v>270</v>
      </c>
      <c r="X872" s="22">
        <v>6</v>
      </c>
      <c r="AB872" s="22">
        <v>0</v>
      </c>
      <c r="AI872" s="22">
        <v>31</v>
      </c>
      <c r="AJ872" s="22">
        <v>960</v>
      </c>
      <c r="BI872" s="27"/>
    </row>
    <row r="873" spans="2:61" s="22" customFormat="1" x14ac:dyDescent="0.2">
      <c r="B873" s="23">
        <f t="shared" si="58"/>
        <v>2010</v>
      </c>
      <c r="C873" s="23">
        <f t="shared" si="59"/>
        <v>3</v>
      </c>
      <c r="D873" s="24" t="s">
        <v>736</v>
      </c>
      <c r="E873" s="25">
        <v>40245</v>
      </c>
      <c r="H873" s="22" t="s">
        <v>87</v>
      </c>
      <c r="J873" s="22" t="str">
        <f t="shared" si="60"/>
        <v xml:space="preserve">Mörtsjön </v>
      </c>
      <c r="K873" s="22" t="s">
        <v>739</v>
      </c>
      <c r="N873" s="22">
        <v>2.1</v>
      </c>
      <c r="O873" s="22">
        <v>0.5</v>
      </c>
      <c r="P873" s="22">
        <v>5.4</v>
      </c>
      <c r="Q873" s="22">
        <v>37</v>
      </c>
      <c r="U873" s="22">
        <v>18</v>
      </c>
      <c r="X873" s="22">
        <v>10</v>
      </c>
      <c r="AB873" s="22">
        <v>500</v>
      </c>
      <c r="AI873" s="22">
        <v>22</v>
      </c>
      <c r="AJ873" s="22">
        <v>1000</v>
      </c>
      <c r="BI873" s="27"/>
    </row>
    <row r="874" spans="2:61" s="22" customFormat="1" x14ac:dyDescent="0.2">
      <c r="B874" s="23">
        <f t="shared" si="58"/>
        <v>2010</v>
      </c>
      <c r="C874" s="23">
        <f t="shared" si="59"/>
        <v>3</v>
      </c>
      <c r="D874" s="24" t="s">
        <v>736</v>
      </c>
      <c r="E874" s="25">
        <v>40245</v>
      </c>
      <c r="H874" s="22" t="s">
        <v>87</v>
      </c>
      <c r="J874" s="22" t="str">
        <f t="shared" si="60"/>
        <v xml:space="preserve">Mörtsjön </v>
      </c>
      <c r="K874" s="22" t="s">
        <v>785</v>
      </c>
      <c r="O874" s="22">
        <v>3.9</v>
      </c>
      <c r="P874" s="22">
        <v>0.3</v>
      </c>
      <c r="Q874" s="22">
        <v>2</v>
      </c>
      <c r="U874" s="22">
        <v>230</v>
      </c>
      <c r="X874" s="22">
        <v>37</v>
      </c>
      <c r="AB874" s="22">
        <v>390</v>
      </c>
      <c r="AI874" s="22">
        <v>56</v>
      </c>
      <c r="AJ874" s="22">
        <v>1100</v>
      </c>
      <c r="BI874" s="27"/>
    </row>
    <row r="875" spans="2:61" s="22" customFormat="1" x14ac:dyDescent="0.2">
      <c r="B875" s="23">
        <f t="shared" si="58"/>
        <v>2010</v>
      </c>
      <c r="C875" s="23">
        <f t="shared" si="59"/>
        <v>3</v>
      </c>
      <c r="D875" s="24" t="s">
        <v>736</v>
      </c>
      <c r="E875" s="25">
        <v>40245</v>
      </c>
      <c r="H875" s="22" t="s">
        <v>833</v>
      </c>
      <c r="I875" s="22">
        <v>1</v>
      </c>
      <c r="J875" s="22" t="str">
        <f t="shared" si="60"/>
        <v>Norrviken 1</v>
      </c>
      <c r="K875" s="22" t="s">
        <v>739</v>
      </c>
      <c r="N875" s="22">
        <v>1.4</v>
      </c>
      <c r="O875" s="22">
        <v>0.2</v>
      </c>
      <c r="P875" s="22">
        <v>8</v>
      </c>
      <c r="Q875" s="22">
        <v>54</v>
      </c>
      <c r="U875" s="22">
        <v>510</v>
      </c>
      <c r="X875" s="22">
        <v>8</v>
      </c>
      <c r="AB875" s="22">
        <v>380</v>
      </c>
      <c r="AI875" s="22">
        <v>33</v>
      </c>
      <c r="AJ875" s="22">
        <v>1600</v>
      </c>
      <c r="BI875" s="27"/>
    </row>
    <row r="876" spans="2:61" s="22" customFormat="1" x14ac:dyDescent="0.2">
      <c r="B876" s="23">
        <f t="shared" si="58"/>
        <v>2010</v>
      </c>
      <c r="C876" s="23">
        <f t="shared" si="59"/>
        <v>3</v>
      </c>
      <c r="D876" s="24" t="s">
        <v>736</v>
      </c>
      <c r="E876" s="25">
        <v>40245</v>
      </c>
      <c r="H876" s="22" t="s">
        <v>833</v>
      </c>
      <c r="I876" s="22">
        <v>2</v>
      </c>
      <c r="J876" s="22" t="str">
        <f t="shared" si="60"/>
        <v>Norrviken 2</v>
      </c>
      <c r="K876" s="22" t="s">
        <v>739</v>
      </c>
      <c r="N876" s="22">
        <v>4.2</v>
      </c>
      <c r="O876" s="22">
        <v>0.9</v>
      </c>
      <c r="P876" s="22">
        <v>9.1999999999999993</v>
      </c>
      <c r="Q876" s="22">
        <v>64</v>
      </c>
      <c r="U876" s="22">
        <v>17</v>
      </c>
      <c r="X876" s="22">
        <v>55</v>
      </c>
      <c r="AB876" s="22">
        <v>540</v>
      </c>
      <c r="AI876" s="22">
        <v>73</v>
      </c>
      <c r="AJ876" s="22">
        <v>1100</v>
      </c>
      <c r="BI876" s="27"/>
    </row>
    <row r="877" spans="2:61" s="22" customFormat="1" x14ac:dyDescent="0.2">
      <c r="B877" s="23">
        <f t="shared" si="58"/>
        <v>2010</v>
      </c>
      <c r="C877" s="23">
        <f t="shared" si="59"/>
        <v>3</v>
      </c>
      <c r="D877" s="24" t="s">
        <v>736</v>
      </c>
      <c r="E877" s="25">
        <v>40245</v>
      </c>
      <c r="H877" s="22" t="s">
        <v>833</v>
      </c>
      <c r="I877" s="22">
        <v>3</v>
      </c>
      <c r="J877" s="22" t="str">
        <f t="shared" si="60"/>
        <v>Norrviken 3</v>
      </c>
      <c r="K877" s="22" t="s">
        <v>739</v>
      </c>
      <c r="N877" s="22">
        <v>5</v>
      </c>
      <c r="O877" s="22">
        <v>1.5</v>
      </c>
      <c r="P877" s="22">
        <v>8.8000000000000007</v>
      </c>
      <c r="Q877" s="22">
        <v>63</v>
      </c>
      <c r="U877" s="22">
        <v>0</v>
      </c>
      <c r="X877" s="22">
        <v>57</v>
      </c>
      <c r="AB877" s="22">
        <v>490</v>
      </c>
      <c r="AI877" s="22">
        <v>79</v>
      </c>
      <c r="AJ877" s="22">
        <v>1100</v>
      </c>
      <c r="BI877" s="27"/>
    </row>
    <row r="878" spans="2:61" s="22" customFormat="1" x14ac:dyDescent="0.2">
      <c r="B878" s="23">
        <f t="shared" si="58"/>
        <v>2010</v>
      </c>
      <c r="C878" s="23">
        <f t="shared" si="59"/>
        <v>3</v>
      </c>
      <c r="D878" s="24" t="s">
        <v>736</v>
      </c>
      <c r="E878" s="25">
        <v>40245</v>
      </c>
      <c r="H878" s="22" t="s">
        <v>833</v>
      </c>
      <c r="I878" s="22">
        <v>4</v>
      </c>
      <c r="J878" s="22" t="str">
        <f t="shared" si="60"/>
        <v>Norrviken 4</v>
      </c>
      <c r="K878" s="22" t="s">
        <v>739</v>
      </c>
      <c r="N878" s="22">
        <v>2</v>
      </c>
      <c r="O878" s="22">
        <v>0.7</v>
      </c>
      <c r="P878" s="22">
        <v>9.1</v>
      </c>
      <c r="Q878" s="22">
        <v>63</v>
      </c>
      <c r="U878" s="22">
        <v>30</v>
      </c>
      <c r="X878" s="22">
        <v>47</v>
      </c>
      <c r="AB878" s="22">
        <v>590</v>
      </c>
      <c r="AI878" s="22">
        <v>68</v>
      </c>
      <c r="AJ878" s="22">
        <v>1200</v>
      </c>
      <c r="BI878" s="27"/>
    </row>
    <row r="879" spans="2:61" s="22" customFormat="1" x14ac:dyDescent="0.2">
      <c r="B879" s="23">
        <f t="shared" si="58"/>
        <v>2010</v>
      </c>
      <c r="C879" s="23">
        <f t="shared" si="59"/>
        <v>3</v>
      </c>
      <c r="D879" s="24" t="s">
        <v>736</v>
      </c>
      <c r="E879" s="25">
        <v>40245</v>
      </c>
      <c r="H879" s="22" t="s">
        <v>833</v>
      </c>
      <c r="I879" s="22">
        <v>1</v>
      </c>
      <c r="J879" s="22" t="str">
        <f t="shared" si="60"/>
        <v>Norrviken 1</v>
      </c>
      <c r="K879" s="22" t="s">
        <v>785</v>
      </c>
      <c r="O879" s="22">
        <v>2.2000000000000002</v>
      </c>
      <c r="P879" s="22">
        <v>2.6</v>
      </c>
      <c r="Q879" s="22">
        <v>19</v>
      </c>
      <c r="U879" s="22">
        <v>430</v>
      </c>
      <c r="X879" s="22">
        <v>26</v>
      </c>
      <c r="AB879" s="22">
        <v>440</v>
      </c>
      <c r="AI879" s="22">
        <v>51</v>
      </c>
      <c r="AJ879" s="22">
        <v>1500</v>
      </c>
      <c r="BI879" s="27"/>
    </row>
    <row r="880" spans="2:61" s="22" customFormat="1" x14ac:dyDescent="0.2">
      <c r="B880" s="23">
        <f t="shared" si="58"/>
        <v>2010</v>
      </c>
      <c r="C880" s="23">
        <f t="shared" si="59"/>
        <v>3</v>
      </c>
      <c r="D880" s="24" t="s">
        <v>736</v>
      </c>
      <c r="E880" s="25">
        <v>40245</v>
      </c>
      <c r="H880" s="22" t="s">
        <v>833</v>
      </c>
      <c r="I880" s="22">
        <v>2</v>
      </c>
      <c r="J880" s="22" t="str">
        <f t="shared" si="60"/>
        <v>Norrviken 2</v>
      </c>
      <c r="K880" s="22" t="s">
        <v>785</v>
      </c>
      <c r="O880" s="22">
        <v>4</v>
      </c>
      <c r="P880" s="22">
        <v>0.2</v>
      </c>
      <c r="Q880" s="22">
        <v>1.7</v>
      </c>
      <c r="U880" s="22">
        <v>100</v>
      </c>
      <c r="X880" s="22">
        <v>46</v>
      </c>
      <c r="AB880" s="22">
        <v>510</v>
      </c>
      <c r="AI880" s="22">
        <v>69</v>
      </c>
      <c r="AJ880" s="22">
        <v>1200</v>
      </c>
      <c r="BI880" s="27"/>
    </row>
    <row r="881" spans="2:61" s="22" customFormat="1" x14ac:dyDescent="0.2">
      <c r="B881" s="23">
        <f t="shared" si="58"/>
        <v>2010</v>
      </c>
      <c r="C881" s="23">
        <f t="shared" si="59"/>
        <v>3</v>
      </c>
      <c r="D881" s="24" t="s">
        <v>736</v>
      </c>
      <c r="E881" s="25">
        <v>40245</v>
      </c>
      <c r="H881" s="22" t="s">
        <v>833</v>
      </c>
      <c r="I881" s="22">
        <v>3</v>
      </c>
      <c r="J881" s="22" t="str">
        <f t="shared" si="60"/>
        <v>Norrviken 3</v>
      </c>
      <c r="K881" s="22" t="s">
        <v>785</v>
      </c>
      <c r="O881" s="22">
        <v>4.5</v>
      </c>
      <c r="P881" s="22">
        <v>0.1</v>
      </c>
      <c r="Q881" s="22">
        <v>1</v>
      </c>
      <c r="U881" s="22">
        <v>280</v>
      </c>
      <c r="X881" s="22">
        <v>89</v>
      </c>
      <c r="AB881" s="22">
        <v>550</v>
      </c>
      <c r="AI881" s="22">
        <v>120</v>
      </c>
      <c r="AJ881" s="22">
        <v>1400</v>
      </c>
      <c r="BI881" s="27"/>
    </row>
    <row r="882" spans="2:61" s="22" customFormat="1" x14ac:dyDescent="0.2">
      <c r="B882" s="23">
        <f t="shared" si="58"/>
        <v>2010</v>
      </c>
      <c r="C882" s="23">
        <f t="shared" si="59"/>
        <v>3</v>
      </c>
      <c r="D882" s="24" t="s">
        <v>736</v>
      </c>
      <c r="E882" s="25">
        <v>40245</v>
      </c>
      <c r="H882" s="22" t="s">
        <v>833</v>
      </c>
      <c r="I882" s="22">
        <v>4</v>
      </c>
      <c r="J882" s="22" t="str">
        <f t="shared" si="60"/>
        <v>Norrviken 4</v>
      </c>
      <c r="K882" s="22" t="s">
        <v>785</v>
      </c>
      <c r="O882" s="22">
        <v>1.7</v>
      </c>
      <c r="P882" s="22">
        <v>8.1999999999999993</v>
      </c>
      <c r="Q882" s="22">
        <v>58</v>
      </c>
      <c r="U882" s="22">
        <v>34</v>
      </c>
      <c r="X882" s="22">
        <v>50</v>
      </c>
      <c r="AB882" s="22">
        <v>540</v>
      </c>
      <c r="AI882" s="22">
        <v>66</v>
      </c>
      <c r="AJ882" s="22">
        <v>1100</v>
      </c>
      <c r="BI882" s="27"/>
    </row>
    <row r="883" spans="2:61" s="22" customFormat="1" x14ac:dyDescent="0.2">
      <c r="B883" s="23">
        <f t="shared" si="58"/>
        <v>2010</v>
      </c>
      <c r="C883" s="23">
        <f t="shared" si="59"/>
        <v>3</v>
      </c>
      <c r="D883" s="24" t="s">
        <v>736</v>
      </c>
      <c r="E883" s="25">
        <v>40245</v>
      </c>
      <c r="H883" s="22" t="s">
        <v>90</v>
      </c>
      <c r="J883" s="22" t="str">
        <f t="shared" si="60"/>
        <v xml:space="preserve">Oxundasjön </v>
      </c>
      <c r="K883" s="22" t="s">
        <v>739</v>
      </c>
      <c r="N883" s="22">
        <v>3.3</v>
      </c>
      <c r="O883" s="22">
        <v>0.4</v>
      </c>
      <c r="P883" s="22">
        <v>7.8</v>
      </c>
      <c r="Q883" s="22">
        <v>53</v>
      </c>
      <c r="U883" s="22">
        <v>18</v>
      </c>
      <c r="X883" s="22">
        <v>49</v>
      </c>
      <c r="AB883" s="22">
        <v>510</v>
      </c>
      <c r="AI883" s="22">
        <v>67</v>
      </c>
      <c r="AJ883" s="22">
        <v>1300</v>
      </c>
      <c r="BI883" s="27"/>
    </row>
    <row r="884" spans="2:61" s="22" customFormat="1" x14ac:dyDescent="0.2">
      <c r="B884" s="23">
        <f t="shared" si="58"/>
        <v>2010</v>
      </c>
      <c r="C884" s="23">
        <f t="shared" si="59"/>
        <v>3</v>
      </c>
      <c r="D884" s="24" t="s">
        <v>736</v>
      </c>
      <c r="E884" s="25">
        <v>40245</v>
      </c>
      <c r="H884" s="22" t="s">
        <v>90</v>
      </c>
      <c r="J884" s="22" t="str">
        <f t="shared" si="60"/>
        <v xml:space="preserve">Oxundasjön </v>
      </c>
      <c r="K884" s="22" t="s">
        <v>785</v>
      </c>
      <c r="O884" s="22">
        <v>3.8</v>
      </c>
      <c r="P884" s="22">
        <v>1.3</v>
      </c>
      <c r="Q884" s="22">
        <v>10</v>
      </c>
      <c r="U884" s="22">
        <v>26</v>
      </c>
      <c r="X884" s="22">
        <v>30</v>
      </c>
      <c r="AB884" s="22">
        <v>560</v>
      </c>
      <c r="AI884" s="22">
        <v>51</v>
      </c>
      <c r="AJ884" s="22">
        <v>1300</v>
      </c>
      <c r="BI884" s="27"/>
    </row>
    <row r="885" spans="2:61" s="22" customFormat="1" x14ac:dyDescent="0.2">
      <c r="B885" s="23">
        <f t="shared" si="58"/>
        <v>2010</v>
      </c>
      <c r="C885" s="23">
        <f t="shared" si="59"/>
        <v>3</v>
      </c>
      <c r="D885" s="24" t="s">
        <v>736</v>
      </c>
      <c r="E885" s="25">
        <v>40245</v>
      </c>
      <c r="H885" s="22" t="s">
        <v>91</v>
      </c>
      <c r="J885" s="22" t="str">
        <f t="shared" si="60"/>
        <v xml:space="preserve">Ravalen </v>
      </c>
      <c r="K885" s="22" t="s">
        <v>739</v>
      </c>
      <c r="N885" s="22">
        <v>1.5</v>
      </c>
      <c r="O885" s="22">
        <v>0.7</v>
      </c>
      <c r="P885" s="22">
        <v>0.4</v>
      </c>
      <c r="Q885" s="22">
        <v>3</v>
      </c>
      <c r="U885" s="22">
        <v>940</v>
      </c>
      <c r="X885" s="22">
        <v>46</v>
      </c>
      <c r="AB885" s="22">
        <v>0</v>
      </c>
      <c r="AI885" s="22">
        <v>79</v>
      </c>
      <c r="AJ885" s="22">
        <v>1700</v>
      </c>
      <c r="BI885" s="27"/>
    </row>
    <row r="886" spans="2:61" s="22" customFormat="1" x14ac:dyDescent="0.2">
      <c r="B886" s="23">
        <f t="shared" si="58"/>
        <v>2010</v>
      </c>
      <c r="C886" s="23">
        <f t="shared" si="59"/>
        <v>3</v>
      </c>
      <c r="D886" s="24" t="s">
        <v>736</v>
      </c>
      <c r="E886" s="25">
        <v>40245</v>
      </c>
      <c r="H886" s="22" t="s">
        <v>91</v>
      </c>
      <c r="J886" s="22" t="str">
        <f t="shared" si="60"/>
        <v xml:space="preserve">Ravalen </v>
      </c>
      <c r="K886" s="22" t="s">
        <v>785</v>
      </c>
      <c r="O886" s="22">
        <v>3.6</v>
      </c>
      <c r="P886" s="22">
        <v>0.1</v>
      </c>
      <c r="Q886" s="22">
        <v>1</v>
      </c>
      <c r="U886" s="22">
        <v>2100</v>
      </c>
      <c r="X886" s="22">
        <v>97</v>
      </c>
      <c r="AB886" s="22">
        <v>0</v>
      </c>
      <c r="AI886" s="22">
        <v>120</v>
      </c>
      <c r="AJ886" s="22">
        <v>2600</v>
      </c>
      <c r="BI886" s="27"/>
    </row>
    <row r="887" spans="2:61" s="22" customFormat="1" x14ac:dyDescent="0.2">
      <c r="B887" s="23">
        <f t="shared" si="58"/>
        <v>2010</v>
      </c>
      <c r="C887" s="23">
        <f t="shared" si="59"/>
        <v>3</v>
      </c>
      <c r="D887" s="24" t="s">
        <v>736</v>
      </c>
      <c r="E887" s="25">
        <v>40245</v>
      </c>
      <c r="H887" s="22" t="s">
        <v>92</v>
      </c>
      <c r="J887" s="22" t="str">
        <f t="shared" si="60"/>
        <v xml:space="preserve">Rösjön </v>
      </c>
      <c r="K887" s="22" t="s">
        <v>739</v>
      </c>
      <c r="N887" s="22">
        <v>4.9000000000000004</v>
      </c>
      <c r="O887" s="22">
        <v>0.5</v>
      </c>
      <c r="P887" s="22">
        <v>11</v>
      </c>
      <c r="Q887" s="22">
        <v>75</v>
      </c>
      <c r="U887" s="22">
        <v>15</v>
      </c>
      <c r="X887" s="22">
        <v>10</v>
      </c>
      <c r="AB887" s="22">
        <v>230</v>
      </c>
      <c r="AI887" s="22">
        <v>21</v>
      </c>
      <c r="AJ887" s="22">
        <v>690</v>
      </c>
      <c r="BI887" s="27"/>
    </row>
    <row r="888" spans="2:61" s="22" customFormat="1" x14ac:dyDescent="0.2">
      <c r="B888" s="23">
        <f t="shared" si="58"/>
        <v>2010</v>
      </c>
      <c r="C888" s="23">
        <f t="shared" si="59"/>
        <v>3</v>
      </c>
      <c r="D888" s="24" t="s">
        <v>736</v>
      </c>
      <c r="E888" s="25">
        <v>40245</v>
      </c>
      <c r="H888" s="22" t="s">
        <v>92</v>
      </c>
      <c r="J888" s="22" t="str">
        <f t="shared" si="60"/>
        <v xml:space="preserve">Rösjön </v>
      </c>
      <c r="K888" s="22" t="s">
        <v>785</v>
      </c>
      <c r="O888" s="22">
        <v>4.5</v>
      </c>
      <c r="P888" s="22">
        <v>0.3</v>
      </c>
      <c r="Q888" s="22">
        <v>3</v>
      </c>
      <c r="U888" s="22">
        <v>300</v>
      </c>
      <c r="X888" s="22">
        <v>89</v>
      </c>
      <c r="AB888" s="22">
        <v>200</v>
      </c>
      <c r="AI888" s="22">
        <v>110</v>
      </c>
      <c r="AJ888" s="22">
        <v>930</v>
      </c>
      <c r="BI888" s="27"/>
    </row>
    <row r="889" spans="2:61" s="22" customFormat="1" x14ac:dyDescent="0.2">
      <c r="B889" s="23">
        <f t="shared" si="58"/>
        <v>2010</v>
      </c>
      <c r="C889" s="23">
        <f t="shared" si="59"/>
        <v>3</v>
      </c>
      <c r="D889" s="24" t="s">
        <v>736</v>
      </c>
      <c r="E889" s="25">
        <v>40245</v>
      </c>
      <c r="H889" s="22" t="s">
        <v>834</v>
      </c>
      <c r="J889" s="22" t="str">
        <f t="shared" si="60"/>
        <v xml:space="preserve">Snuggan </v>
      </c>
      <c r="K889" s="22" t="s">
        <v>739</v>
      </c>
      <c r="N889" s="22">
        <v>0.6</v>
      </c>
      <c r="O889" s="22">
        <v>0.5</v>
      </c>
      <c r="P889" s="22">
        <v>8.3000000000000007</v>
      </c>
      <c r="Q889" s="22">
        <v>57</v>
      </c>
      <c r="U889" s="22">
        <v>600</v>
      </c>
      <c r="X889" s="22">
        <v>1.5</v>
      </c>
      <c r="AB889" s="22">
        <v>62</v>
      </c>
      <c r="AG889" s="22">
        <v>30.2</v>
      </c>
      <c r="AI889" s="22">
        <v>27</v>
      </c>
      <c r="AJ889" s="22">
        <v>1500</v>
      </c>
      <c r="AK889" s="22">
        <v>4.29</v>
      </c>
      <c r="AM889" s="22">
        <v>0.67300000000000004</v>
      </c>
      <c r="AN889" s="22">
        <v>0.93899999999999995</v>
      </c>
      <c r="AO889" s="22">
        <v>6.37</v>
      </c>
      <c r="AP889" s="22">
        <v>5.23</v>
      </c>
      <c r="AQ889" s="22">
        <v>2.5</v>
      </c>
      <c r="BI889" s="27"/>
    </row>
    <row r="890" spans="2:61" s="22" customFormat="1" x14ac:dyDescent="0.2">
      <c r="B890" s="23">
        <f t="shared" si="58"/>
        <v>2010</v>
      </c>
      <c r="C890" s="23">
        <f t="shared" si="59"/>
        <v>3</v>
      </c>
      <c r="D890" s="24" t="s">
        <v>736</v>
      </c>
      <c r="E890" s="25">
        <v>40245</v>
      </c>
      <c r="H890" s="22" t="s">
        <v>834</v>
      </c>
      <c r="J890" s="22" t="str">
        <f t="shared" si="60"/>
        <v xml:space="preserve">Snuggan </v>
      </c>
      <c r="K890" s="22" t="s">
        <v>785</v>
      </c>
      <c r="O890" s="22">
        <v>3.2</v>
      </c>
      <c r="P890" s="22">
        <v>1.5</v>
      </c>
      <c r="Q890" s="22">
        <v>11</v>
      </c>
      <c r="U890" s="22">
        <v>640</v>
      </c>
      <c r="X890" s="22">
        <v>3</v>
      </c>
      <c r="AB890" s="22">
        <v>63</v>
      </c>
      <c r="AG890" s="22">
        <v>31.8</v>
      </c>
      <c r="AI890" s="22">
        <v>31</v>
      </c>
      <c r="AJ890" s="22">
        <v>1600</v>
      </c>
      <c r="AK890" s="22">
        <v>4.3600000000000003</v>
      </c>
      <c r="AM890" s="22">
        <v>0.72599999999999998</v>
      </c>
      <c r="AN890" s="22">
        <v>0.94699999999999995</v>
      </c>
      <c r="AO890" s="22">
        <v>6.18</v>
      </c>
      <c r="AP890" s="22">
        <v>5.23</v>
      </c>
      <c r="AQ890" s="22">
        <v>2.5</v>
      </c>
      <c r="BI890" s="27"/>
    </row>
    <row r="891" spans="2:61" s="22" customFormat="1" x14ac:dyDescent="0.2">
      <c r="B891" s="23">
        <f t="shared" si="58"/>
        <v>2010</v>
      </c>
      <c r="C891" s="23">
        <f t="shared" si="59"/>
        <v>3</v>
      </c>
      <c r="D891" s="24" t="s">
        <v>736</v>
      </c>
      <c r="E891" s="25">
        <v>40245</v>
      </c>
      <c r="H891" s="22" t="s">
        <v>95</v>
      </c>
      <c r="J891" s="22" t="str">
        <f t="shared" si="60"/>
        <v xml:space="preserve">Väsjön </v>
      </c>
      <c r="K891" s="22" t="s">
        <v>739</v>
      </c>
      <c r="N891" s="22">
        <v>2.4</v>
      </c>
      <c r="O891" s="22">
        <v>0.7</v>
      </c>
      <c r="P891" s="22">
        <v>0.3</v>
      </c>
      <c r="Q891" s="22">
        <v>2</v>
      </c>
      <c r="U891" s="22">
        <v>170</v>
      </c>
      <c r="X891" s="22">
        <v>1.5</v>
      </c>
      <c r="AB891" s="22">
        <v>0</v>
      </c>
      <c r="AI891" s="22">
        <v>24</v>
      </c>
      <c r="AJ891" s="22">
        <v>830</v>
      </c>
      <c r="BI891" s="27"/>
    </row>
    <row r="892" spans="2:61" s="22" customFormat="1" x14ac:dyDescent="0.2">
      <c r="B892" s="23">
        <f t="shared" si="58"/>
        <v>2010</v>
      </c>
      <c r="C892" s="23">
        <f t="shared" si="59"/>
        <v>3</v>
      </c>
      <c r="D892" s="24" t="s">
        <v>736</v>
      </c>
      <c r="E892" s="25">
        <v>40245</v>
      </c>
      <c r="H892" s="22" t="s">
        <v>95</v>
      </c>
      <c r="J892" s="22" t="str">
        <f t="shared" si="60"/>
        <v xml:space="preserve">Väsjön </v>
      </c>
      <c r="K892" s="22" t="s">
        <v>785</v>
      </c>
      <c r="O892" s="22">
        <v>3.5</v>
      </c>
      <c r="P892" s="22">
        <v>0.2</v>
      </c>
      <c r="Q892" s="22">
        <v>2</v>
      </c>
      <c r="U892" s="22">
        <v>170</v>
      </c>
      <c r="X892" s="22">
        <v>1.5</v>
      </c>
      <c r="AB892" s="22">
        <v>9</v>
      </c>
      <c r="AI892" s="22">
        <v>27</v>
      </c>
      <c r="AJ892" s="22">
        <v>850</v>
      </c>
      <c r="BI892" s="27"/>
    </row>
    <row r="893" spans="2:61" s="22" customFormat="1" x14ac:dyDescent="0.2">
      <c r="B893" s="23">
        <f t="shared" si="58"/>
        <v>2010</v>
      </c>
      <c r="C893" s="23">
        <f t="shared" si="59"/>
        <v>3</v>
      </c>
      <c r="D893" s="24" t="s">
        <v>736</v>
      </c>
      <c r="E893" s="25">
        <v>40245</v>
      </c>
      <c r="H893" s="22" t="s">
        <v>96</v>
      </c>
      <c r="J893" s="22" t="str">
        <f t="shared" si="60"/>
        <v xml:space="preserve">Översjön </v>
      </c>
      <c r="K893" s="22" t="s">
        <v>739</v>
      </c>
      <c r="N893" s="22">
        <v>3.5</v>
      </c>
      <c r="O893" s="22">
        <v>0.6</v>
      </c>
      <c r="P893" s="22">
        <v>8.9</v>
      </c>
      <c r="Q893" s="22">
        <v>61</v>
      </c>
      <c r="U893" s="22">
        <v>280</v>
      </c>
      <c r="X893" s="22">
        <v>9</v>
      </c>
      <c r="AB893" s="22">
        <v>66</v>
      </c>
      <c r="AI893" s="22">
        <v>27</v>
      </c>
      <c r="AJ893" s="22">
        <v>1100</v>
      </c>
      <c r="BI893" s="27"/>
    </row>
    <row r="894" spans="2:61" s="22" customFormat="1" x14ac:dyDescent="0.2">
      <c r="B894" s="23">
        <f t="shared" si="58"/>
        <v>2010</v>
      </c>
      <c r="C894" s="23">
        <f t="shared" si="59"/>
        <v>3</v>
      </c>
      <c r="D894" s="24" t="s">
        <v>736</v>
      </c>
      <c r="E894" s="25">
        <v>40245</v>
      </c>
      <c r="H894" s="22" t="s">
        <v>96</v>
      </c>
      <c r="J894" s="22" t="str">
        <f t="shared" si="60"/>
        <v xml:space="preserve">Översjön </v>
      </c>
      <c r="K894" s="22" t="s">
        <v>785</v>
      </c>
      <c r="O894" s="22">
        <v>3.3</v>
      </c>
      <c r="P894" s="22">
        <v>0.9</v>
      </c>
      <c r="Q894" s="22">
        <v>6.7</v>
      </c>
      <c r="U894" s="22">
        <v>440</v>
      </c>
      <c r="X894" s="22">
        <v>21</v>
      </c>
      <c r="AB894" s="22">
        <v>63</v>
      </c>
      <c r="AI894" s="22">
        <v>55</v>
      </c>
      <c r="AJ894" s="22">
        <v>1300</v>
      </c>
      <c r="BI894" s="27"/>
    </row>
    <row r="895" spans="2:61" s="22" customFormat="1" x14ac:dyDescent="0.2">
      <c r="B895" s="23">
        <f t="shared" si="58"/>
        <v>2010</v>
      </c>
      <c r="C895" s="23">
        <f t="shared" si="59"/>
        <v>3</v>
      </c>
      <c r="D895" s="24" t="s">
        <v>736</v>
      </c>
      <c r="E895" s="25">
        <v>40246</v>
      </c>
      <c r="H895" s="22" t="s">
        <v>826</v>
      </c>
      <c r="J895" s="22" t="str">
        <f t="shared" si="60"/>
        <v xml:space="preserve">Fysingen </v>
      </c>
      <c r="K895" s="22" t="s">
        <v>739</v>
      </c>
      <c r="O895" s="22">
        <v>0.2</v>
      </c>
      <c r="T895" s="22">
        <v>2.5339999999999998</v>
      </c>
      <c r="U895" s="22">
        <v>27</v>
      </c>
      <c r="V895" s="22">
        <f t="shared" ref="V895:V897" si="62">U895 * (1/((10^((0.0901821 + (2729.92 /(273.15 + O895)))-AC895)+1)))</f>
        <v>4.4011879850417143E-2</v>
      </c>
      <c r="W895" s="22">
        <v>4.7E-2</v>
      </c>
      <c r="X895" s="22">
        <v>5</v>
      </c>
      <c r="Z895" s="22">
        <v>1.5</v>
      </c>
      <c r="AA895" s="22">
        <v>56.9</v>
      </c>
      <c r="AB895" s="22">
        <v>876</v>
      </c>
      <c r="AC895" s="22">
        <v>7.29</v>
      </c>
      <c r="AG895" s="22">
        <v>10.199999999999999</v>
      </c>
      <c r="AI895" s="22">
        <v>19</v>
      </c>
      <c r="AJ895" s="22">
        <v>1489</v>
      </c>
      <c r="AO895" s="22">
        <v>1.1419999999999999</v>
      </c>
      <c r="AQ895" s="22">
        <v>2.2069999999999999</v>
      </c>
      <c r="AR895" s="22">
        <v>4.29</v>
      </c>
      <c r="BI895" s="27"/>
    </row>
    <row r="896" spans="2:61" s="22" customFormat="1" x14ac:dyDescent="0.2">
      <c r="B896" s="23">
        <f t="shared" si="58"/>
        <v>2010</v>
      </c>
      <c r="C896" s="23">
        <f t="shared" si="59"/>
        <v>3</v>
      </c>
      <c r="D896" s="24" t="s">
        <v>736</v>
      </c>
      <c r="E896" s="25" t="s">
        <v>908</v>
      </c>
      <c r="F896" s="22">
        <v>6606238</v>
      </c>
      <c r="G896" s="22">
        <v>661152</v>
      </c>
      <c r="H896" s="26" t="s">
        <v>738</v>
      </c>
      <c r="J896" s="22" t="str">
        <f t="shared" si="60"/>
        <v xml:space="preserve">Oxundaån </v>
      </c>
      <c r="K896" s="22" t="s">
        <v>739</v>
      </c>
      <c r="L896" s="22">
        <v>0.5</v>
      </c>
      <c r="M896" s="22">
        <v>0.5</v>
      </c>
      <c r="O896" s="22">
        <v>2</v>
      </c>
      <c r="R896" s="22">
        <v>55.8</v>
      </c>
      <c r="T896" s="22">
        <v>2.7549999999999999</v>
      </c>
      <c r="U896" s="22">
        <v>72</v>
      </c>
      <c r="V896" s="22">
        <f t="shared" si="62"/>
        <v>0.15298771575429482</v>
      </c>
      <c r="W896" s="22">
        <v>5.1999999999999998E-2</v>
      </c>
      <c r="X896" s="22">
        <v>17</v>
      </c>
      <c r="Y896" s="22">
        <v>1.9</v>
      </c>
      <c r="AB896" s="22">
        <v>561</v>
      </c>
      <c r="AC896" s="22">
        <v>7.34</v>
      </c>
      <c r="AE896" s="22">
        <v>1.3</v>
      </c>
      <c r="AG896" s="22">
        <v>11.7</v>
      </c>
      <c r="AI896" s="22">
        <v>48</v>
      </c>
      <c r="AJ896" s="22">
        <v>1303</v>
      </c>
      <c r="AK896" s="22">
        <v>65.039999999999992</v>
      </c>
      <c r="AM896" s="22">
        <v>6.2951000000000006</v>
      </c>
      <c r="AN896" s="22">
        <v>11.507099999999999</v>
      </c>
      <c r="AO896" s="22">
        <v>42.965400000000002</v>
      </c>
      <c r="AP896" s="22">
        <v>29.66142</v>
      </c>
      <c r="AQ896" s="22">
        <v>70.537399999999991</v>
      </c>
      <c r="AR896" s="22">
        <v>3.07</v>
      </c>
      <c r="BI896" s="27"/>
    </row>
    <row r="897" spans="2:61" s="22" customFormat="1" x14ac:dyDescent="0.2">
      <c r="B897" s="23">
        <f t="shared" si="58"/>
        <v>2011</v>
      </c>
      <c r="C897" s="23">
        <f t="shared" si="59"/>
        <v>3</v>
      </c>
      <c r="D897" s="24" t="s">
        <v>736</v>
      </c>
      <c r="E897" s="25" t="s">
        <v>909</v>
      </c>
      <c r="F897" s="22">
        <v>6606238</v>
      </c>
      <c r="G897" s="22">
        <v>661152</v>
      </c>
      <c r="H897" s="26" t="s">
        <v>738</v>
      </c>
      <c r="J897" s="22" t="str">
        <f t="shared" si="60"/>
        <v xml:space="preserve">Oxundaån </v>
      </c>
      <c r="K897" s="22" t="s">
        <v>739</v>
      </c>
      <c r="L897" s="22">
        <v>0.5</v>
      </c>
      <c r="M897" s="22">
        <v>0.5</v>
      </c>
      <c r="O897" s="22">
        <v>1</v>
      </c>
      <c r="R897" s="22">
        <v>52.7</v>
      </c>
      <c r="T897" s="22">
        <v>2.7290000000000001</v>
      </c>
      <c r="U897" s="22">
        <v>31</v>
      </c>
      <c r="V897" s="22">
        <f t="shared" si="62"/>
        <v>5.78905223452311E-2</v>
      </c>
      <c r="W897" s="22">
        <v>6.4000000000000001E-2</v>
      </c>
      <c r="X897" s="22">
        <v>49</v>
      </c>
      <c r="Y897" s="22">
        <v>4</v>
      </c>
      <c r="AB897" s="22">
        <v>1020</v>
      </c>
      <c r="AC897" s="22">
        <v>7.32</v>
      </c>
      <c r="AE897" s="22">
        <v>3.3</v>
      </c>
      <c r="AG897" s="22">
        <v>12.1</v>
      </c>
      <c r="AI897" s="22">
        <v>57</v>
      </c>
      <c r="AJ897" s="22">
        <v>1577</v>
      </c>
      <c r="AK897" s="22">
        <v>61.54</v>
      </c>
      <c r="AL897" s="22">
        <v>0.23</v>
      </c>
      <c r="AM897" s="22">
        <v>5.9040999999999997</v>
      </c>
      <c r="AN897" s="22">
        <v>10.018799999999999</v>
      </c>
      <c r="AO897" s="22">
        <v>45.730500000000006</v>
      </c>
      <c r="AP897" s="22">
        <v>30.670780000000001</v>
      </c>
      <c r="AQ897" s="22">
        <v>59.149549999999998</v>
      </c>
      <c r="AR897" s="22">
        <v>4.4400000000000004</v>
      </c>
      <c r="BI897" s="27"/>
    </row>
    <row r="898" spans="2:61" s="22" customFormat="1" x14ac:dyDescent="0.2">
      <c r="B898" s="23">
        <f t="shared" ref="B898:B961" si="63">YEAR(E898)</f>
        <v>2012</v>
      </c>
      <c r="C898" s="23">
        <f t="shared" ref="C898:C961" si="64">MONTH(E898)</f>
        <v>3</v>
      </c>
      <c r="D898" s="24" t="s">
        <v>736</v>
      </c>
      <c r="E898" s="25">
        <v>40982</v>
      </c>
      <c r="H898" s="22" t="s">
        <v>83</v>
      </c>
      <c r="J898" s="22" t="str">
        <f t="shared" si="60"/>
        <v xml:space="preserve">Edssjön </v>
      </c>
      <c r="K898" s="22" t="s">
        <v>739</v>
      </c>
      <c r="N898" s="22">
        <v>3.2</v>
      </c>
      <c r="O898" s="22">
        <v>4.7</v>
      </c>
      <c r="P898" s="22">
        <v>9.8000000000000007</v>
      </c>
      <c r="Q898" s="22">
        <v>76</v>
      </c>
      <c r="U898" s="22">
        <v>8.6</v>
      </c>
      <c r="X898" s="22">
        <v>7.99</v>
      </c>
      <c r="AB898" s="22">
        <v>376.2</v>
      </c>
      <c r="AI898" s="22">
        <v>65.7</v>
      </c>
      <c r="AJ898" s="22">
        <v>844</v>
      </c>
      <c r="BI898" s="27"/>
    </row>
    <row r="899" spans="2:61" s="22" customFormat="1" x14ac:dyDescent="0.2">
      <c r="B899" s="23">
        <f t="shared" si="63"/>
        <v>2012</v>
      </c>
      <c r="C899" s="23">
        <f t="shared" si="64"/>
        <v>3</v>
      </c>
      <c r="D899" s="24" t="s">
        <v>736</v>
      </c>
      <c r="E899" s="25">
        <v>40982</v>
      </c>
      <c r="H899" s="22" t="s">
        <v>83</v>
      </c>
      <c r="J899" s="22" t="str">
        <f t="shared" ref="J899:J962" si="65">CONCATENATE(H899," ",I899)</f>
        <v xml:space="preserve">Edssjön </v>
      </c>
      <c r="K899" s="22" t="s">
        <v>785</v>
      </c>
      <c r="O899" s="22">
        <v>4.2</v>
      </c>
      <c r="P899" s="22">
        <v>8</v>
      </c>
      <c r="Q899" s="22">
        <v>61</v>
      </c>
      <c r="U899" s="22">
        <v>20</v>
      </c>
      <c r="X899" s="22">
        <v>49.74</v>
      </c>
      <c r="AB899" s="22">
        <v>719.2</v>
      </c>
      <c r="AI899" s="22">
        <v>73.400000000000006</v>
      </c>
      <c r="AJ899" s="22">
        <v>1286</v>
      </c>
      <c r="BI899" s="27"/>
    </row>
    <row r="900" spans="2:61" s="22" customFormat="1" x14ac:dyDescent="0.2">
      <c r="B900" s="23">
        <f t="shared" si="63"/>
        <v>2012</v>
      </c>
      <c r="C900" s="23">
        <f t="shared" si="64"/>
        <v>3</v>
      </c>
      <c r="D900" s="24" t="s">
        <v>736</v>
      </c>
      <c r="E900" s="25">
        <v>40982</v>
      </c>
      <c r="H900" s="22" t="s">
        <v>84</v>
      </c>
      <c r="J900" s="22" t="str">
        <f t="shared" si="65"/>
        <v xml:space="preserve">Fjäturen </v>
      </c>
      <c r="K900" s="22" t="s">
        <v>739</v>
      </c>
      <c r="N900" s="22">
        <v>3.1</v>
      </c>
      <c r="O900" s="22">
        <v>3.2</v>
      </c>
      <c r="P900" s="22">
        <v>10.1</v>
      </c>
      <c r="Q900" s="22">
        <v>75</v>
      </c>
      <c r="U900" s="22">
        <v>9.9</v>
      </c>
      <c r="X900" s="22">
        <v>2.98</v>
      </c>
      <c r="AB900" s="22">
        <v>373.2</v>
      </c>
      <c r="AI900" s="22">
        <v>18.899999999999999</v>
      </c>
      <c r="AJ900" s="22">
        <v>700</v>
      </c>
      <c r="BI900" s="27"/>
    </row>
    <row r="901" spans="2:61" s="22" customFormat="1" x14ac:dyDescent="0.2">
      <c r="B901" s="23">
        <f t="shared" si="63"/>
        <v>2012</v>
      </c>
      <c r="C901" s="23">
        <f t="shared" si="64"/>
        <v>3</v>
      </c>
      <c r="D901" s="24" t="s">
        <v>736</v>
      </c>
      <c r="E901" s="25">
        <v>40982</v>
      </c>
      <c r="H901" s="22" t="s">
        <v>84</v>
      </c>
      <c r="J901" s="22" t="str">
        <f t="shared" si="65"/>
        <v xml:space="preserve">Fjäturen </v>
      </c>
      <c r="K901" s="22" t="s">
        <v>785</v>
      </c>
      <c r="O901" s="22">
        <v>3.4</v>
      </c>
      <c r="P901" s="22">
        <v>2.7</v>
      </c>
      <c r="Q901" s="22">
        <v>20</v>
      </c>
      <c r="U901" s="22">
        <v>22</v>
      </c>
      <c r="X901" s="22">
        <v>6.86</v>
      </c>
      <c r="AB901" s="22">
        <v>306.2</v>
      </c>
      <c r="AI901" s="22">
        <v>19.600000000000001</v>
      </c>
      <c r="AJ901" s="22">
        <v>791</v>
      </c>
      <c r="BI901" s="27"/>
    </row>
    <row r="902" spans="2:61" s="22" customFormat="1" x14ac:dyDescent="0.2">
      <c r="B902" s="23">
        <f t="shared" si="63"/>
        <v>2012</v>
      </c>
      <c r="C902" s="23">
        <f t="shared" si="64"/>
        <v>3</v>
      </c>
      <c r="D902" s="24" t="s">
        <v>736</v>
      </c>
      <c r="E902" s="25">
        <v>40982</v>
      </c>
      <c r="H902" s="22" t="s">
        <v>86</v>
      </c>
      <c r="J902" s="22" t="str">
        <f t="shared" si="65"/>
        <v xml:space="preserve">Käringsjön </v>
      </c>
      <c r="K902" s="22" t="s">
        <v>739</v>
      </c>
      <c r="N902" s="22">
        <v>1.3</v>
      </c>
      <c r="O902" s="22">
        <v>3</v>
      </c>
      <c r="P902" s="22">
        <v>7.6</v>
      </c>
      <c r="Q902" s="22">
        <v>56</v>
      </c>
      <c r="U902" s="22">
        <v>6.6</v>
      </c>
      <c r="X902" s="22">
        <v>6.04</v>
      </c>
      <c r="AB902" s="22">
        <v>162.9</v>
      </c>
      <c r="AI902" s="22">
        <v>30.2</v>
      </c>
      <c r="AJ902" s="22">
        <v>808</v>
      </c>
      <c r="BI902" s="27"/>
    </row>
    <row r="903" spans="2:61" s="22" customFormat="1" x14ac:dyDescent="0.2">
      <c r="B903" s="23">
        <f t="shared" si="63"/>
        <v>2012</v>
      </c>
      <c r="C903" s="23">
        <f t="shared" si="64"/>
        <v>3</v>
      </c>
      <c r="D903" s="24" t="s">
        <v>736</v>
      </c>
      <c r="E903" s="25">
        <v>40982</v>
      </c>
      <c r="H903" s="22" t="s">
        <v>86</v>
      </c>
      <c r="J903" s="22" t="str">
        <f t="shared" si="65"/>
        <v xml:space="preserve">Käringsjön </v>
      </c>
      <c r="K903" s="22" t="s">
        <v>785</v>
      </c>
      <c r="O903" s="22">
        <v>4.0999999999999996</v>
      </c>
      <c r="P903" s="22">
        <v>0.2</v>
      </c>
      <c r="Q903" s="22">
        <v>2</v>
      </c>
      <c r="U903" s="22">
        <v>49</v>
      </c>
      <c r="X903" s="22">
        <v>36.229999999999997</v>
      </c>
      <c r="AB903" s="22">
        <v>148.30000000000001</v>
      </c>
      <c r="AI903" s="22">
        <v>58.9</v>
      </c>
      <c r="AJ903" s="22">
        <v>1233</v>
      </c>
      <c r="BI903" s="27"/>
    </row>
    <row r="904" spans="2:61" s="22" customFormat="1" x14ac:dyDescent="0.2">
      <c r="B904" s="23">
        <f t="shared" si="63"/>
        <v>2012</v>
      </c>
      <c r="C904" s="23">
        <f t="shared" si="64"/>
        <v>3</v>
      </c>
      <c r="D904" s="24" t="s">
        <v>736</v>
      </c>
      <c r="E904" s="25">
        <v>40982</v>
      </c>
      <c r="H904" s="22" t="s">
        <v>87</v>
      </c>
      <c r="J904" s="22" t="str">
        <f t="shared" si="65"/>
        <v xml:space="preserve">Mörtsjön </v>
      </c>
      <c r="K904" s="22" t="s">
        <v>739</v>
      </c>
      <c r="N904" s="22">
        <v>1.9</v>
      </c>
      <c r="O904" s="22">
        <v>4</v>
      </c>
      <c r="P904" s="22">
        <v>4.3</v>
      </c>
      <c r="Q904" s="22">
        <v>33</v>
      </c>
      <c r="U904" s="22">
        <v>1</v>
      </c>
      <c r="X904" s="22">
        <v>1.99</v>
      </c>
      <c r="AB904" s="22">
        <v>184.4</v>
      </c>
      <c r="AI904" s="22">
        <v>35.700000000000003</v>
      </c>
      <c r="AJ904" s="22">
        <v>1111</v>
      </c>
      <c r="BI904" s="27"/>
    </row>
    <row r="905" spans="2:61" s="22" customFormat="1" x14ac:dyDescent="0.2">
      <c r="B905" s="23">
        <f t="shared" si="63"/>
        <v>2012</v>
      </c>
      <c r="C905" s="23">
        <f t="shared" si="64"/>
        <v>3</v>
      </c>
      <c r="D905" s="24" t="s">
        <v>736</v>
      </c>
      <c r="E905" s="25">
        <v>40982</v>
      </c>
      <c r="H905" s="22" t="s">
        <v>87</v>
      </c>
      <c r="J905" s="22" t="str">
        <f t="shared" si="65"/>
        <v xml:space="preserve">Mörtsjön </v>
      </c>
      <c r="K905" s="22" t="s">
        <v>785</v>
      </c>
      <c r="O905" s="22">
        <v>4.4000000000000004</v>
      </c>
      <c r="P905" s="22">
        <v>0.4</v>
      </c>
      <c r="Q905" s="22">
        <v>3</v>
      </c>
      <c r="U905" s="22">
        <v>35</v>
      </c>
      <c r="X905" s="22">
        <v>9.3800000000000008</v>
      </c>
      <c r="AB905" s="22">
        <v>965</v>
      </c>
      <c r="AI905" s="22">
        <v>28.5</v>
      </c>
      <c r="AJ905" s="22">
        <v>1428</v>
      </c>
      <c r="BI905" s="27"/>
    </row>
    <row r="906" spans="2:61" s="22" customFormat="1" x14ac:dyDescent="0.2">
      <c r="B906" s="23">
        <f t="shared" si="63"/>
        <v>2012</v>
      </c>
      <c r="C906" s="23">
        <f t="shared" si="64"/>
        <v>3</v>
      </c>
      <c r="D906" s="24" t="s">
        <v>736</v>
      </c>
      <c r="E906" s="25">
        <v>40982</v>
      </c>
      <c r="H906" s="22" t="s">
        <v>90</v>
      </c>
      <c r="J906" s="22" t="str">
        <f t="shared" si="65"/>
        <v xml:space="preserve">Oxundasjön </v>
      </c>
      <c r="K906" s="22" t="s">
        <v>739</v>
      </c>
      <c r="N906" s="22">
        <v>0.9</v>
      </c>
      <c r="O906" s="22">
        <v>3.8</v>
      </c>
      <c r="P906" s="22">
        <v>13.4</v>
      </c>
      <c r="Q906" s="22">
        <v>101</v>
      </c>
      <c r="U906" s="22">
        <v>39</v>
      </c>
      <c r="X906" s="22">
        <v>9.3000000000000007</v>
      </c>
      <c r="AB906" s="22">
        <v>695.3</v>
      </c>
      <c r="AI906" s="22">
        <v>71.3</v>
      </c>
      <c r="AJ906" s="22">
        <v>1304</v>
      </c>
      <c r="BI906" s="27"/>
    </row>
    <row r="907" spans="2:61" s="22" customFormat="1" x14ac:dyDescent="0.2">
      <c r="B907" s="23">
        <f t="shared" si="63"/>
        <v>2012</v>
      </c>
      <c r="C907" s="23">
        <f t="shared" si="64"/>
        <v>3</v>
      </c>
      <c r="D907" s="24" t="s">
        <v>736</v>
      </c>
      <c r="E907" s="25">
        <v>40982</v>
      </c>
      <c r="H907" s="22" t="s">
        <v>90</v>
      </c>
      <c r="J907" s="22" t="str">
        <f t="shared" si="65"/>
        <v xml:space="preserve">Oxundasjön </v>
      </c>
      <c r="K907" s="22" t="s">
        <v>785</v>
      </c>
      <c r="O907" s="22">
        <v>3.8</v>
      </c>
      <c r="P907" s="22">
        <v>2</v>
      </c>
      <c r="Q907" s="22">
        <v>15</v>
      </c>
      <c r="U907" s="22">
        <v>5.9</v>
      </c>
      <c r="X907" s="22">
        <v>37.68</v>
      </c>
      <c r="AB907" s="22">
        <v>1148.5</v>
      </c>
      <c r="AI907" s="22">
        <v>57.3</v>
      </c>
      <c r="AJ907" s="22">
        <v>1602</v>
      </c>
      <c r="BI907" s="27"/>
    </row>
    <row r="908" spans="2:61" s="22" customFormat="1" x14ac:dyDescent="0.2">
      <c r="B908" s="23">
        <f t="shared" si="63"/>
        <v>2012</v>
      </c>
      <c r="C908" s="23">
        <f t="shared" si="64"/>
        <v>3</v>
      </c>
      <c r="D908" s="24" t="s">
        <v>736</v>
      </c>
      <c r="E908" s="25">
        <v>40982</v>
      </c>
      <c r="H908" s="22" t="s">
        <v>91</v>
      </c>
      <c r="J908" s="22" t="str">
        <f t="shared" si="65"/>
        <v xml:space="preserve">Ravalen </v>
      </c>
      <c r="K908" s="22" t="s">
        <v>739</v>
      </c>
      <c r="N908" s="22">
        <v>1.1000000000000001</v>
      </c>
      <c r="O908" s="22">
        <v>4.3</v>
      </c>
      <c r="P908" s="22">
        <v>10.1</v>
      </c>
      <c r="Q908" s="22">
        <v>77</v>
      </c>
      <c r="U908" s="22">
        <v>136</v>
      </c>
      <c r="X908" s="22">
        <v>4.34</v>
      </c>
      <c r="AB908" s="22">
        <v>250.8</v>
      </c>
      <c r="AI908" s="22">
        <v>48.7</v>
      </c>
      <c r="AJ908" s="22">
        <v>957</v>
      </c>
      <c r="BI908" s="27"/>
    </row>
    <row r="909" spans="2:61" s="22" customFormat="1" x14ac:dyDescent="0.2">
      <c r="B909" s="23">
        <f t="shared" si="63"/>
        <v>2012</v>
      </c>
      <c r="C909" s="23">
        <f t="shared" si="64"/>
        <v>3</v>
      </c>
      <c r="D909" s="24" t="s">
        <v>736</v>
      </c>
      <c r="E909" s="25">
        <v>40982</v>
      </c>
      <c r="H909" s="22" t="s">
        <v>91</v>
      </c>
      <c r="J909" s="22" t="str">
        <f t="shared" si="65"/>
        <v xml:space="preserve">Ravalen </v>
      </c>
      <c r="K909" s="22" t="s">
        <v>785</v>
      </c>
      <c r="O909" s="22">
        <v>3.9</v>
      </c>
      <c r="P909" s="22">
        <v>2.1</v>
      </c>
      <c r="Q909" s="22">
        <v>16</v>
      </c>
      <c r="U909" s="22">
        <v>5</v>
      </c>
      <c r="X909" s="22">
        <v>4.5999999999999996</v>
      </c>
      <c r="AB909" s="22">
        <v>154.6</v>
      </c>
      <c r="AI909" s="22">
        <v>62.2</v>
      </c>
      <c r="AJ909" s="22">
        <v>944</v>
      </c>
      <c r="BI909" s="27"/>
    </row>
    <row r="910" spans="2:61" s="22" customFormat="1" x14ac:dyDescent="0.2">
      <c r="B910" s="23">
        <f t="shared" si="63"/>
        <v>2012</v>
      </c>
      <c r="C910" s="23">
        <f t="shared" si="64"/>
        <v>3</v>
      </c>
      <c r="D910" s="24" t="s">
        <v>736</v>
      </c>
      <c r="E910" s="25">
        <v>40982</v>
      </c>
      <c r="H910" s="22" t="s">
        <v>92</v>
      </c>
      <c r="J910" s="22" t="str">
        <f t="shared" si="65"/>
        <v xml:space="preserve">Rösjön </v>
      </c>
      <c r="K910" s="22" t="s">
        <v>739</v>
      </c>
      <c r="N910" s="22">
        <v>2.2000000000000002</v>
      </c>
      <c r="O910" s="22">
        <v>3.3</v>
      </c>
      <c r="P910" s="22">
        <v>12.4</v>
      </c>
      <c r="Q910" s="22">
        <v>92</v>
      </c>
      <c r="U910" s="22">
        <v>15</v>
      </c>
      <c r="X910" s="22">
        <v>2.16</v>
      </c>
      <c r="AB910" s="22">
        <v>108.7</v>
      </c>
      <c r="AI910" s="22">
        <v>17.3</v>
      </c>
      <c r="AJ910" s="22">
        <v>378</v>
      </c>
      <c r="BI910" s="27"/>
    </row>
    <row r="911" spans="2:61" s="22" customFormat="1" x14ac:dyDescent="0.2">
      <c r="B911" s="23">
        <f t="shared" si="63"/>
        <v>2012</v>
      </c>
      <c r="C911" s="23">
        <f t="shared" si="64"/>
        <v>3</v>
      </c>
      <c r="D911" s="24" t="s">
        <v>736</v>
      </c>
      <c r="E911" s="25">
        <v>40982</v>
      </c>
      <c r="H911" s="22" t="s">
        <v>92</v>
      </c>
      <c r="J911" s="22" t="str">
        <f t="shared" si="65"/>
        <v xml:space="preserve">Rösjön </v>
      </c>
      <c r="K911" s="22" t="s">
        <v>785</v>
      </c>
      <c r="O911" s="22">
        <v>4.2</v>
      </c>
      <c r="P911" s="22">
        <v>1</v>
      </c>
      <c r="Q911" s="22">
        <v>8</v>
      </c>
      <c r="U911" s="22">
        <v>6.2</v>
      </c>
      <c r="X911" s="22">
        <v>3.48</v>
      </c>
      <c r="AB911" s="22">
        <v>428.2</v>
      </c>
      <c r="AI911" s="22">
        <v>18.399999999999999</v>
      </c>
      <c r="AJ911" s="22">
        <v>828</v>
      </c>
      <c r="BI911" s="27"/>
    </row>
    <row r="912" spans="2:61" s="22" customFormat="1" x14ac:dyDescent="0.2">
      <c r="B912" s="23">
        <f t="shared" si="63"/>
        <v>2012</v>
      </c>
      <c r="C912" s="23">
        <f t="shared" si="64"/>
        <v>3</v>
      </c>
      <c r="D912" s="24" t="s">
        <v>736</v>
      </c>
      <c r="E912" s="25">
        <v>40982</v>
      </c>
      <c r="H912" s="22" t="s">
        <v>834</v>
      </c>
      <c r="J912" s="22" t="str">
        <f t="shared" si="65"/>
        <v xml:space="preserve">Snuggan </v>
      </c>
      <c r="K912" s="22" t="s">
        <v>739</v>
      </c>
      <c r="N912" s="22">
        <v>1.3</v>
      </c>
      <c r="O912" s="22">
        <v>2.9</v>
      </c>
      <c r="P912" s="22">
        <v>9.1999999999999993</v>
      </c>
      <c r="Q912" s="22">
        <v>68</v>
      </c>
      <c r="U912" s="22">
        <v>220</v>
      </c>
      <c r="X912" s="22">
        <v>1.98</v>
      </c>
      <c r="AB912" s="22">
        <v>27.6</v>
      </c>
      <c r="AG912" s="22">
        <v>32.5</v>
      </c>
      <c r="AI912" s="22">
        <v>24.9</v>
      </c>
      <c r="AJ912" s="22">
        <v>1037</v>
      </c>
      <c r="AK912" s="22">
        <v>3.66</v>
      </c>
      <c r="AM912" s="22">
        <v>0.53400000000000003</v>
      </c>
      <c r="AN912" s="22">
        <v>0.755</v>
      </c>
      <c r="AO912" s="22">
        <v>4.16</v>
      </c>
      <c r="AP912" s="22">
        <v>4.34</v>
      </c>
      <c r="AQ912" s="22">
        <v>2.5</v>
      </c>
      <c r="BI912" s="27"/>
    </row>
    <row r="913" spans="1:61" s="22" customFormat="1" x14ac:dyDescent="0.2">
      <c r="B913" s="23">
        <f t="shared" si="63"/>
        <v>2012</v>
      </c>
      <c r="C913" s="23">
        <f t="shared" si="64"/>
        <v>3</v>
      </c>
      <c r="D913" s="24" t="s">
        <v>736</v>
      </c>
      <c r="E913" s="25">
        <v>40982</v>
      </c>
      <c r="H913" s="22" t="s">
        <v>834</v>
      </c>
      <c r="J913" s="22" t="str">
        <f t="shared" si="65"/>
        <v xml:space="preserve">Snuggan </v>
      </c>
      <c r="K913" s="22" t="s">
        <v>785</v>
      </c>
      <c r="O913" s="22">
        <v>4.0999999999999996</v>
      </c>
      <c r="P913" s="22">
        <v>0.5</v>
      </c>
      <c r="Q913" s="22">
        <v>3</v>
      </c>
      <c r="U913" s="22">
        <v>349</v>
      </c>
      <c r="X913" s="22">
        <v>2.61</v>
      </c>
      <c r="AB913" s="22">
        <v>16.8</v>
      </c>
      <c r="AI913" s="22">
        <v>31.2</v>
      </c>
      <c r="AJ913" s="22">
        <v>1287</v>
      </c>
      <c r="BI913" s="27"/>
    </row>
    <row r="914" spans="1:61" s="22" customFormat="1" x14ac:dyDescent="0.2">
      <c r="B914" s="23">
        <f t="shared" si="63"/>
        <v>2012</v>
      </c>
      <c r="C914" s="23">
        <f t="shared" si="64"/>
        <v>3</v>
      </c>
      <c r="D914" s="24" t="s">
        <v>736</v>
      </c>
      <c r="E914" s="25">
        <v>40982</v>
      </c>
      <c r="H914" s="22" t="s">
        <v>95</v>
      </c>
      <c r="J914" s="22" t="str">
        <f t="shared" si="65"/>
        <v xml:space="preserve">Väsjön </v>
      </c>
      <c r="K914" s="22" t="s">
        <v>739</v>
      </c>
      <c r="N914" s="22">
        <v>2</v>
      </c>
      <c r="O914" s="22">
        <v>3.9</v>
      </c>
      <c r="P914" s="22">
        <v>9.1999999999999993</v>
      </c>
      <c r="Q914" s="22">
        <v>70</v>
      </c>
      <c r="U914" s="22">
        <v>16</v>
      </c>
      <c r="X914" s="22">
        <v>2.13</v>
      </c>
      <c r="AB914" s="22">
        <v>147.30000000000001</v>
      </c>
      <c r="AI914" s="22">
        <v>19.100000000000001</v>
      </c>
      <c r="AJ914" s="22">
        <v>528</v>
      </c>
      <c r="BI914" s="27"/>
    </row>
    <row r="915" spans="1:61" s="22" customFormat="1" x14ac:dyDescent="0.2">
      <c r="B915" s="23">
        <f t="shared" si="63"/>
        <v>2012</v>
      </c>
      <c r="C915" s="23">
        <f t="shared" si="64"/>
        <v>3</v>
      </c>
      <c r="D915" s="24" t="s">
        <v>736</v>
      </c>
      <c r="E915" s="25">
        <v>40982</v>
      </c>
      <c r="H915" s="22" t="s">
        <v>95</v>
      </c>
      <c r="J915" s="22" t="str">
        <f t="shared" si="65"/>
        <v xml:space="preserve">Väsjön </v>
      </c>
      <c r="K915" s="22" t="s">
        <v>785</v>
      </c>
      <c r="O915" s="22">
        <v>4.4000000000000004</v>
      </c>
      <c r="P915" s="22">
        <v>0.3</v>
      </c>
      <c r="Q915" s="22">
        <v>2</v>
      </c>
      <c r="U915" s="22">
        <v>72</v>
      </c>
      <c r="X915" s="22">
        <v>1.8199999999999998</v>
      </c>
      <c r="AB915" s="22">
        <v>19.600000000000001</v>
      </c>
      <c r="AI915" s="22">
        <v>31.3</v>
      </c>
      <c r="AJ915" s="22">
        <v>732</v>
      </c>
      <c r="BI915" s="27"/>
    </row>
    <row r="916" spans="1:61" s="22" customFormat="1" x14ac:dyDescent="0.2">
      <c r="B916" s="23">
        <f t="shared" si="63"/>
        <v>2012</v>
      </c>
      <c r="C916" s="23">
        <f t="shared" si="64"/>
        <v>3</v>
      </c>
      <c r="D916" s="24" t="s">
        <v>736</v>
      </c>
      <c r="E916" s="25">
        <v>40982</v>
      </c>
      <c r="H916" s="22" t="s">
        <v>96</v>
      </c>
      <c r="J916" s="22" t="str">
        <f t="shared" si="65"/>
        <v xml:space="preserve">Översjön </v>
      </c>
      <c r="K916" s="22" t="s">
        <v>739</v>
      </c>
      <c r="N916" s="22">
        <v>3.2</v>
      </c>
      <c r="O916" s="22">
        <v>4.7</v>
      </c>
      <c r="P916" s="22">
        <v>9.8000000000000007</v>
      </c>
      <c r="Q916" s="22">
        <v>76</v>
      </c>
      <c r="U916" s="22">
        <v>113</v>
      </c>
      <c r="X916" s="22">
        <v>1.6600000000000001</v>
      </c>
      <c r="AB916" s="22">
        <v>153.4</v>
      </c>
      <c r="AI916" s="22">
        <v>19.600000000000001</v>
      </c>
      <c r="AJ916" s="22">
        <v>849</v>
      </c>
      <c r="BI916" s="27"/>
    </row>
    <row r="917" spans="1:61" s="22" customFormat="1" x14ac:dyDescent="0.2">
      <c r="B917" s="23">
        <f t="shared" si="63"/>
        <v>2012</v>
      </c>
      <c r="C917" s="23">
        <f t="shared" si="64"/>
        <v>3</v>
      </c>
      <c r="D917" s="24" t="s">
        <v>736</v>
      </c>
      <c r="E917" s="25">
        <v>40982</v>
      </c>
      <c r="H917" s="22" t="s">
        <v>96</v>
      </c>
      <c r="J917" s="22" t="str">
        <f t="shared" si="65"/>
        <v xml:space="preserve">Översjön </v>
      </c>
      <c r="K917" s="22" t="s">
        <v>785</v>
      </c>
      <c r="O917" s="22">
        <v>4.2</v>
      </c>
      <c r="P917" s="22">
        <v>8</v>
      </c>
      <c r="Q917" s="22">
        <v>61</v>
      </c>
      <c r="U917" s="22">
        <v>132</v>
      </c>
      <c r="X917" s="22">
        <v>1.44</v>
      </c>
      <c r="AB917" s="22">
        <v>145.5</v>
      </c>
      <c r="AI917" s="22">
        <v>28.9</v>
      </c>
      <c r="AJ917" s="22">
        <v>968</v>
      </c>
      <c r="BI917" s="27"/>
    </row>
    <row r="918" spans="1:61" s="22" customFormat="1" x14ac:dyDescent="0.2">
      <c r="B918" s="23">
        <f t="shared" si="63"/>
        <v>2012</v>
      </c>
      <c r="C918" s="23">
        <f t="shared" si="64"/>
        <v>3</v>
      </c>
      <c r="D918" s="24" t="s">
        <v>736</v>
      </c>
      <c r="E918" s="25" t="s">
        <v>910</v>
      </c>
      <c r="F918" s="22">
        <v>6606238</v>
      </c>
      <c r="G918" s="22">
        <v>661152</v>
      </c>
      <c r="H918" s="26" t="s">
        <v>738</v>
      </c>
      <c r="J918" s="22" t="str">
        <f t="shared" si="65"/>
        <v xml:space="preserve">Oxundaån </v>
      </c>
      <c r="K918" s="22" t="s">
        <v>739</v>
      </c>
      <c r="L918" s="22">
        <v>0.5</v>
      </c>
      <c r="M918" s="22">
        <v>0.5</v>
      </c>
      <c r="O918" s="22">
        <v>3.3</v>
      </c>
      <c r="R918" s="22">
        <v>40.200000000000003</v>
      </c>
      <c r="T918" s="22">
        <v>1.853</v>
      </c>
      <c r="U918" s="22">
        <v>22</v>
      </c>
      <c r="V918" s="22">
        <f t="shared" ref="V918" si="66">U918 * (1/((10^((0.0901821 + (2729.92 /(273.15 + O918)))-AC918)+1)))</f>
        <v>4.7466636276224869E-2</v>
      </c>
      <c r="W918" s="22">
        <v>6.9000000000000006E-2</v>
      </c>
      <c r="X918" s="22">
        <v>21</v>
      </c>
      <c r="Y918" s="22">
        <v>13</v>
      </c>
      <c r="AB918" s="22">
        <v>1250</v>
      </c>
      <c r="AC918" s="22">
        <v>7.3</v>
      </c>
      <c r="AE918" s="22">
        <v>9.6999999999999993</v>
      </c>
      <c r="AG918" s="22">
        <v>11.3</v>
      </c>
      <c r="AI918" s="22">
        <v>64</v>
      </c>
      <c r="AJ918" s="22">
        <v>1925</v>
      </c>
      <c r="AK918" s="22">
        <v>45.480000000000004</v>
      </c>
      <c r="AL918" s="22">
        <v>0.57999999999999996</v>
      </c>
      <c r="AM918" s="22">
        <v>5.0048000000000004</v>
      </c>
      <c r="AN918" s="22">
        <v>8.3731999999999989</v>
      </c>
      <c r="AO918" s="22">
        <v>35.166400000000003</v>
      </c>
      <c r="AP918" s="22">
        <v>23.83466</v>
      </c>
      <c r="AQ918" s="22">
        <v>52.278399999999998</v>
      </c>
      <c r="AR918" s="22">
        <v>5.51</v>
      </c>
      <c r="BI918" s="27"/>
    </row>
    <row r="919" spans="1:61" s="22" customFormat="1" x14ac:dyDescent="0.2">
      <c r="B919" s="23">
        <f t="shared" si="63"/>
        <v>2012</v>
      </c>
      <c r="C919" s="23">
        <f t="shared" si="64"/>
        <v>3</v>
      </c>
      <c r="D919" s="24" t="s">
        <v>736</v>
      </c>
      <c r="E919" s="25">
        <v>40983</v>
      </c>
      <c r="H919" s="22" t="s">
        <v>85</v>
      </c>
      <c r="J919" s="22" t="str">
        <f t="shared" si="65"/>
        <v xml:space="preserve">Gullsjön </v>
      </c>
      <c r="K919" s="22" t="s">
        <v>739</v>
      </c>
      <c r="N919" s="22">
        <v>1.7</v>
      </c>
      <c r="O919" s="22">
        <v>4.7</v>
      </c>
      <c r="P919" s="22">
        <v>2.5</v>
      </c>
      <c r="Q919" s="22">
        <v>19</v>
      </c>
      <c r="U919" s="22">
        <v>34</v>
      </c>
      <c r="X919" s="22">
        <v>2.27</v>
      </c>
      <c r="AB919" s="22">
        <v>60.6</v>
      </c>
      <c r="AI919" s="22">
        <v>19.7</v>
      </c>
      <c r="AJ919" s="22">
        <v>501</v>
      </c>
      <c r="BI919" s="27"/>
    </row>
    <row r="920" spans="1:61" s="22" customFormat="1" x14ac:dyDescent="0.2">
      <c r="B920" s="23">
        <f t="shared" si="63"/>
        <v>2012</v>
      </c>
      <c r="C920" s="23">
        <f t="shared" si="64"/>
        <v>3</v>
      </c>
      <c r="D920" s="24" t="s">
        <v>736</v>
      </c>
      <c r="E920" s="25">
        <v>40983</v>
      </c>
      <c r="H920" s="22" t="s">
        <v>85</v>
      </c>
      <c r="J920" s="22" t="str">
        <f t="shared" si="65"/>
        <v xml:space="preserve">Gullsjön </v>
      </c>
      <c r="K920" s="22" t="s">
        <v>785</v>
      </c>
      <c r="O920" s="22">
        <v>3.2</v>
      </c>
      <c r="P920" s="22">
        <v>0.8</v>
      </c>
      <c r="Q920" s="22">
        <v>6</v>
      </c>
      <c r="U920" s="22">
        <v>104</v>
      </c>
      <c r="X920" s="22">
        <v>2.56</v>
      </c>
      <c r="AB920" s="22">
        <v>107.5</v>
      </c>
      <c r="AI920" s="22">
        <v>30.1</v>
      </c>
      <c r="AJ920" s="22">
        <v>969</v>
      </c>
      <c r="BI920" s="27"/>
    </row>
    <row r="921" spans="1:61" s="22" customFormat="1" x14ac:dyDescent="0.2">
      <c r="B921" s="23">
        <f t="shared" si="63"/>
        <v>2012</v>
      </c>
      <c r="C921" s="23">
        <f t="shared" si="64"/>
        <v>3</v>
      </c>
      <c r="D921" s="24" t="s">
        <v>736</v>
      </c>
      <c r="E921" s="25">
        <v>40983</v>
      </c>
      <c r="H921" s="22" t="s">
        <v>833</v>
      </c>
      <c r="I921" s="22">
        <v>4</v>
      </c>
      <c r="J921" s="22" t="str">
        <f t="shared" si="65"/>
        <v>Norrviken 4</v>
      </c>
      <c r="K921" s="22" t="s">
        <v>739</v>
      </c>
      <c r="N921" s="22">
        <v>1</v>
      </c>
      <c r="O921" s="22">
        <v>4.3</v>
      </c>
      <c r="P921" s="22">
        <v>13.7</v>
      </c>
      <c r="Q921" s="22">
        <v>105</v>
      </c>
      <c r="U921" s="22">
        <v>16</v>
      </c>
      <c r="X921" s="22">
        <v>5.3</v>
      </c>
      <c r="AB921" s="22">
        <v>676.1</v>
      </c>
      <c r="AI921" s="22">
        <v>66.599999999999994</v>
      </c>
      <c r="AJ921" s="22">
        <v>1421</v>
      </c>
      <c r="BI921" s="27"/>
    </row>
    <row r="922" spans="1:61" s="22" customFormat="1" x14ac:dyDescent="0.2">
      <c r="B922" s="23">
        <f t="shared" si="63"/>
        <v>2012</v>
      </c>
      <c r="C922" s="23">
        <f t="shared" si="64"/>
        <v>3</v>
      </c>
      <c r="D922" s="24" t="s">
        <v>736</v>
      </c>
      <c r="E922" s="25">
        <v>40983</v>
      </c>
      <c r="H922" s="22" t="s">
        <v>833</v>
      </c>
      <c r="I922" s="22">
        <v>3</v>
      </c>
      <c r="J922" s="22" t="str">
        <f t="shared" si="65"/>
        <v>Norrviken 3</v>
      </c>
      <c r="K922" s="22" t="s">
        <v>739</v>
      </c>
      <c r="N922" s="22">
        <v>1.9</v>
      </c>
      <c r="O922" s="22">
        <v>4</v>
      </c>
      <c r="P922" s="22">
        <v>13</v>
      </c>
      <c r="Q922" s="22">
        <v>99</v>
      </c>
      <c r="U922" s="22">
        <v>4</v>
      </c>
      <c r="X922" s="22">
        <v>44.61</v>
      </c>
      <c r="AB922" s="22">
        <v>462.5</v>
      </c>
      <c r="AI922" s="22">
        <v>85.7</v>
      </c>
      <c r="AJ922" s="22">
        <v>1108</v>
      </c>
      <c r="BI922" s="27"/>
    </row>
    <row r="923" spans="1:61" s="22" customFormat="1" x14ac:dyDescent="0.2">
      <c r="B923" s="23">
        <f t="shared" si="63"/>
        <v>2012</v>
      </c>
      <c r="C923" s="23">
        <f t="shared" si="64"/>
        <v>3</v>
      </c>
      <c r="D923" s="24" t="s">
        <v>736</v>
      </c>
      <c r="E923" s="25">
        <v>40983</v>
      </c>
      <c r="H923" s="22" t="s">
        <v>833</v>
      </c>
      <c r="I923" s="22">
        <v>2</v>
      </c>
      <c r="J923" s="22" t="str">
        <f t="shared" si="65"/>
        <v>Norrviken 2</v>
      </c>
      <c r="K923" s="22" t="s">
        <v>739</v>
      </c>
      <c r="N923" s="22">
        <v>1.6</v>
      </c>
      <c r="O923" s="22">
        <v>4.0999999999999996</v>
      </c>
      <c r="P923" s="22">
        <v>12</v>
      </c>
      <c r="Q923" s="22">
        <v>90</v>
      </c>
      <c r="U923" s="22">
        <v>5</v>
      </c>
      <c r="X923" s="22">
        <v>15.9</v>
      </c>
      <c r="AB923" s="22">
        <v>447.1</v>
      </c>
      <c r="AI923" s="22">
        <v>69.400000000000006</v>
      </c>
      <c r="AJ923" s="22">
        <v>1252</v>
      </c>
      <c r="BI923" s="27"/>
    </row>
    <row r="924" spans="1:61" s="22" customFormat="1" x14ac:dyDescent="0.2">
      <c r="B924" s="23">
        <f t="shared" si="63"/>
        <v>2012</v>
      </c>
      <c r="C924" s="23">
        <f t="shared" si="64"/>
        <v>3</v>
      </c>
      <c r="D924" s="24" t="s">
        <v>736</v>
      </c>
      <c r="E924" s="25">
        <v>40983</v>
      </c>
      <c r="H924" s="22" t="s">
        <v>833</v>
      </c>
      <c r="I924" s="22">
        <v>1</v>
      </c>
      <c r="J924" s="22" t="str">
        <f t="shared" si="65"/>
        <v>Norrviken 1</v>
      </c>
      <c r="K924" s="22" t="s">
        <v>739</v>
      </c>
      <c r="O924" s="22">
        <v>3.2</v>
      </c>
      <c r="P924" s="22">
        <v>11</v>
      </c>
      <c r="Q924" s="22">
        <v>81</v>
      </c>
      <c r="U924" s="22">
        <v>121</v>
      </c>
      <c r="X924" s="22">
        <v>5.03</v>
      </c>
      <c r="AB924" s="22">
        <v>515.29999999999995</v>
      </c>
      <c r="AI924" s="22">
        <v>35.299999999999997</v>
      </c>
      <c r="AJ924" s="22">
        <v>1217</v>
      </c>
      <c r="BI924" s="27"/>
    </row>
    <row r="925" spans="1:61" s="22" customFormat="1" x14ac:dyDescent="0.2">
      <c r="B925" s="23">
        <f t="shared" si="63"/>
        <v>2012</v>
      </c>
      <c r="C925" s="23">
        <f t="shared" si="64"/>
        <v>3</v>
      </c>
      <c r="D925" s="24" t="s">
        <v>736</v>
      </c>
      <c r="E925" s="25">
        <v>40983</v>
      </c>
      <c r="H925" s="22" t="s">
        <v>833</v>
      </c>
      <c r="I925" s="22">
        <v>3</v>
      </c>
      <c r="J925" s="22" t="str">
        <f t="shared" si="65"/>
        <v>Norrviken 3</v>
      </c>
      <c r="K925" s="22" t="s">
        <v>785</v>
      </c>
      <c r="O925" s="22">
        <v>3.9</v>
      </c>
      <c r="P925" s="22">
        <v>0.4</v>
      </c>
      <c r="Q925" s="22">
        <v>3</v>
      </c>
      <c r="U925" s="22">
        <v>311</v>
      </c>
      <c r="X925" s="22">
        <v>69.319999999999993</v>
      </c>
      <c r="AB925" s="22">
        <v>591.9</v>
      </c>
      <c r="AI925" s="22">
        <v>90.6</v>
      </c>
      <c r="AJ925" s="22">
        <v>1468</v>
      </c>
      <c r="BI925" s="27"/>
    </row>
    <row r="926" spans="1:61" s="22" customFormat="1" x14ac:dyDescent="0.2">
      <c r="B926" s="23">
        <f t="shared" si="63"/>
        <v>2012</v>
      </c>
      <c r="C926" s="23">
        <f t="shared" si="64"/>
        <v>3</v>
      </c>
      <c r="D926" s="24" t="s">
        <v>736</v>
      </c>
      <c r="E926" s="25">
        <v>40983</v>
      </c>
      <c r="H926" s="22" t="s">
        <v>833</v>
      </c>
      <c r="I926" s="22">
        <v>2</v>
      </c>
      <c r="J926" s="22" t="str">
        <f t="shared" si="65"/>
        <v>Norrviken 2</v>
      </c>
      <c r="K926" s="22" t="s">
        <v>785</v>
      </c>
      <c r="O926" s="22">
        <v>3</v>
      </c>
      <c r="P926" s="22">
        <v>4.0999999999999996</v>
      </c>
      <c r="Q926" s="22">
        <v>30</v>
      </c>
      <c r="U926" s="22">
        <v>13</v>
      </c>
      <c r="X926" s="22">
        <v>59.91</v>
      </c>
      <c r="AB926" s="22">
        <v>656.5</v>
      </c>
      <c r="AI926" s="22">
        <v>75.2</v>
      </c>
      <c r="AJ926" s="22">
        <v>1212</v>
      </c>
      <c r="BI926" s="27"/>
    </row>
    <row r="927" spans="1:61" s="22" customFormat="1" x14ac:dyDescent="0.2">
      <c r="B927" s="23">
        <f t="shared" si="63"/>
        <v>2012</v>
      </c>
      <c r="C927" s="23">
        <f t="shared" si="64"/>
        <v>3</v>
      </c>
      <c r="D927" s="24" t="s">
        <v>736</v>
      </c>
      <c r="E927" s="25">
        <v>40983</v>
      </c>
      <c r="H927" s="22" t="s">
        <v>94</v>
      </c>
      <c r="I927" s="22" t="s">
        <v>786</v>
      </c>
      <c r="J927" s="22" t="str">
        <f t="shared" si="65"/>
        <v>Vallentunasjön Blandprov</v>
      </c>
      <c r="K927" s="22" t="s">
        <v>739</v>
      </c>
      <c r="N927" s="22">
        <v>1.8</v>
      </c>
      <c r="U927" s="22">
        <v>440</v>
      </c>
      <c r="X927" s="22">
        <v>9</v>
      </c>
      <c r="Z927" s="22">
        <v>15.9</v>
      </c>
      <c r="AB927" s="22">
        <v>290</v>
      </c>
      <c r="AI927" s="22">
        <v>40</v>
      </c>
      <c r="AJ927" s="22">
        <v>1600</v>
      </c>
      <c r="BI927" s="27"/>
    </row>
    <row r="928" spans="1:61" s="22" customFormat="1" x14ac:dyDescent="0.2">
      <c r="A928" s="22">
        <v>21341</v>
      </c>
      <c r="B928" s="23">
        <f t="shared" si="63"/>
        <v>2013</v>
      </c>
      <c r="C928" s="23">
        <f t="shared" si="64"/>
        <v>3</v>
      </c>
      <c r="D928" s="24" t="s">
        <v>736</v>
      </c>
      <c r="E928" s="25">
        <v>41352</v>
      </c>
      <c r="F928" s="22">
        <v>6600935</v>
      </c>
      <c r="G928" s="22">
        <v>1626764</v>
      </c>
      <c r="H928" s="22" t="s">
        <v>94</v>
      </c>
      <c r="I928" s="22" t="s">
        <v>780</v>
      </c>
      <c r="J928" s="22" t="str">
        <f t="shared" si="65"/>
        <v>Vallentunasjön Va2</v>
      </c>
      <c r="K928" s="22" t="s">
        <v>739</v>
      </c>
      <c r="L928" s="22">
        <v>0.5</v>
      </c>
      <c r="M928" s="22">
        <v>0.5</v>
      </c>
      <c r="N928" s="22">
        <v>2.2999999999999998</v>
      </c>
      <c r="O928" s="22">
        <v>1</v>
      </c>
      <c r="P928" s="22">
        <v>5.3</v>
      </c>
      <c r="Q928" s="22">
        <v>38</v>
      </c>
      <c r="BI928" s="27"/>
    </row>
    <row r="929" spans="1:74" s="22" customFormat="1" x14ac:dyDescent="0.2">
      <c r="A929" s="22">
        <v>21342</v>
      </c>
      <c r="B929" s="23">
        <f t="shared" si="63"/>
        <v>2013</v>
      </c>
      <c r="C929" s="23">
        <f t="shared" si="64"/>
        <v>3</v>
      </c>
      <c r="D929" s="24" t="s">
        <v>736</v>
      </c>
      <c r="E929" s="25">
        <v>41352</v>
      </c>
      <c r="F929" s="22">
        <v>6600935</v>
      </c>
      <c r="G929" s="22">
        <v>1626764</v>
      </c>
      <c r="H929" s="22" t="s">
        <v>94</v>
      </c>
      <c r="I929" s="22" t="s">
        <v>780</v>
      </c>
      <c r="J929" s="22" t="str">
        <f t="shared" si="65"/>
        <v>Vallentunasjön Va2</v>
      </c>
      <c r="K929" s="22" t="s">
        <v>781</v>
      </c>
      <c r="L929" s="22">
        <v>1</v>
      </c>
      <c r="M929" s="22">
        <v>1</v>
      </c>
      <c r="O929" s="22">
        <v>1.7</v>
      </c>
      <c r="P929" s="22">
        <v>5.0999999999999996</v>
      </c>
      <c r="Q929" s="22">
        <v>36</v>
      </c>
      <c r="BI929" s="27"/>
    </row>
    <row r="930" spans="1:74" s="22" customFormat="1" x14ac:dyDescent="0.2">
      <c r="A930" s="22">
        <v>21343</v>
      </c>
      <c r="B930" s="23">
        <f t="shared" si="63"/>
        <v>2013</v>
      </c>
      <c r="C930" s="23">
        <f t="shared" si="64"/>
        <v>3</v>
      </c>
      <c r="D930" s="24" t="s">
        <v>736</v>
      </c>
      <c r="E930" s="25">
        <v>41352</v>
      </c>
      <c r="F930" s="22">
        <v>6600935</v>
      </c>
      <c r="G930" s="22">
        <v>1626764</v>
      </c>
      <c r="H930" s="22" t="s">
        <v>94</v>
      </c>
      <c r="I930" s="22" t="s">
        <v>780</v>
      </c>
      <c r="J930" s="22" t="str">
        <f t="shared" si="65"/>
        <v>Vallentunasjön Va2</v>
      </c>
      <c r="K930" s="22" t="s">
        <v>782</v>
      </c>
      <c r="L930" s="22">
        <v>2</v>
      </c>
      <c r="M930" s="22">
        <v>2</v>
      </c>
      <c r="O930" s="22">
        <v>3</v>
      </c>
      <c r="P930" s="22">
        <v>3.3</v>
      </c>
      <c r="Q930" s="22">
        <v>24</v>
      </c>
      <c r="BI930" s="27"/>
    </row>
    <row r="931" spans="1:74" s="22" customFormat="1" x14ac:dyDescent="0.2">
      <c r="A931" s="22">
        <v>21344</v>
      </c>
      <c r="B931" s="23">
        <f t="shared" si="63"/>
        <v>2013</v>
      </c>
      <c r="C931" s="23">
        <f t="shared" si="64"/>
        <v>3</v>
      </c>
      <c r="D931" s="24" t="s">
        <v>736</v>
      </c>
      <c r="E931" s="25">
        <v>41352</v>
      </c>
      <c r="F931" s="22">
        <v>6600935</v>
      </c>
      <c r="G931" s="22">
        <v>1626764</v>
      </c>
      <c r="H931" s="22" t="s">
        <v>94</v>
      </c>
      <c r="I931" s="22" t="s">
        <v>780</v>
      </c>
      <c r="J931" s="22" t="str">
        <f t="shared" si="65"/>
        <v>Vallentunasjön Va2</v>
      </c>
      <c r="K931" s="22" t="s">
        <v>783</v>
      </c>
      <c r="L931" s="22">
        <v>3</v>
      </c>
      <c r="M931" s="22">
        <v>3</v>
      </c>
      <c r="O931" s="22">
        <v>3.8</v>
      </c>
      <c r="P931" s="22">
        <v>0.7</v>
      </c>
      <c r="Q931" s="22">
        <v>5</v>
      </c>
      <c r="BI931" s="27"/>
    </row>
    <row r="932" spans="1:74" s="22" customFormat="1" x14ac:dyDescent="0.2">
      <c r="A932" s="22">
        <v>21345</v>
      </c>
      <c r="B932" s="23">
        <f t="shared" si="63"/>
        <v>2013</v>
      </c>
      <c r="C932" s="23">
        <f t="shared" si="64"/>
        <v>3</v>
      </c>
      <c r="D932" s="24" t="s">
        <v>736</v>
      </c>
      <c r="E932" s="25">
        <v>41352</v>
      </c>
      <c r="F932" s="22">
        <v>6600935</v>
      </c>
      <c r="G932" s="22">
        <v>1626764</v>
      </c>
      <c r="H932" s="22" t="s">
        <v>94</v>
      </c>
      <c r="I932" s="22" t="s">
        <v>780</v>
      </c>
      <c r="J932" s="22" t="str">
        <f t="shared" si="65"/>
        <v>Vallentunasjön Va2</v>
      </c>
      <c r="K932" s="22" t="s">
        <v>784</v>
      </c>
      <c r="L932" s="22">
        <v>4</v>
      </c>
      <c r="M932" s="22">
        <v>4</v>
      </c>
      <c r="O932" s="22">
        <v>4.4000000000000004</v>
      </c>
      <c r="P932" s="22">
        <v>0.4</v>
      </c>
      <c r="Q932" s="22">
        <v>3</v>
      </c>
      <c r="BI932" s="27"/>
    </row>
    <row r="933" spans="1:74" s="22" customFormat="1" x14ac:dyDescent="0.2">
      <c r="A933" s="22">
        <v>21346</v>
      </c>
      <c r="B933" s="23">
        <f t="shared" si="63"/>
        <v>2013</v>
      </c>
      <c r="C933" s="23">
        <f t="shared" si="64"/>
        <v>3</v>
      </c>
      <c r="D933" s="24" t="s">
        <v>736</v>
      </c>
      <c r="E933" s="25">
        <v>41352</v>
      </c>
      <c r="F933" s="22">
        <v>6600935</v>
      </c>
      <c r="G933" s="22">
        <v>1626764</v>
      </c>
      <c r="H933" s="22" t="s">
        <v>94</v>
      </c>
      <c r="I933" s="22" t="s">
        <v>780</v>
      </c>
      <c r="J933" s="22" t="str">
        <f t="shared" si="65"/>
        <v>Vallentunasjön Va2</v>
      </c>
      <c r="K933" s="22" t="s">
        <v>785</v>
      </c>
      <c r="L933" s="22">
        <v>4.5</v>
      </c>
      <c r="M933" s="22">
        <v>4.5</v>
      </c>
      <c r="O933" s="22">
        <v>4.7</v>
      </c>
      <c r="P933" s="22">
        <v>0.3</v>
      </c>
      <c r="Q933" s="22">
        <v>2</v>
      </c>
      <c r="BI933" s="27"/>
    </row>
    <row r="934" spans="1:74" s="22" customFormat="1" x14ac:dyDescent="0.2">
      <c r="A934" s="22">
        <v>21347</v>
      </c>
      <c r="B934" s="23">
        <f t="shared" si="63"/>
        <v>2013</v>
      </c>
      <c r="C934" s="23">
        <f t="shared" si="64"/>
        <v>3</v>
      </c>
      <c r="D934" s="24" t="s">
        <v>736</v>
      </c>
      <c r="E934" s="25">
        <v>41352</v>
      </c>
      <c r="H934" s="22" t="s">
        <v>94</v>
      </c>
      <c r="I934" s="22" t="s">
        <v>786</v>
      </c>
      <c r="J934" s="22" t="str">
        <f t="shared" si="65"/>
        <v>Vallentunasjön Blandprov</v>
      </c>
      <c r="K934" s="22" t="s">
        <v>739</v>
      </c>
      <c r="U934" s="22">
        <v>652</v>
      </c>
      <c r="X934" s="22">
        <v>15.84</v>
      </c>
      <c r="Z934" s="22">
        <v>4.2355039999999997</v>
      </c>
      <c r="AB934" s="22">
        <v>345.41199999999998</v>
      </c>
      <c r="AE934" s="22">
        <v>3.80000000000001</v>
      </c>
      <c r="AI934" s="22">
        <v>42.84</v>
      </c>
      <c r="AJ934" s="22">
        <v>1763.3409999999999</v>
      </c>
      <c r="BI934" s="27"/>
    </row>
    <row r="935" spans="1:74" s="22" customFormat="1" x14ac:dyDescent="0.2">
      <c r="B935" s="23">
        <f t="shared" si="63"/>
        <v>2013</v>
      </c>
      <c r="C935" s="23">
        <f t="shared" si="64"/>
        <v>3</v>
      </c>
      <c r="D935" s="24" t="s">
        <v>736</v>
      </c>
      <c r="E935" s="25" t="s">
        <v>911</v>
      </c>
      <c r="F935" s="22">
        <v>6606238</v>
      </c>
      <c r="G935" s="22">
        <v>661152</v>
      </c>
      <c r="H935" s="26" t="s">
        <v>738</v>
      </c>
      <c r="J935" s="22" t="str">
        <f t="shared" si="65"/>
        <v xml:space="preserve">Oxundaån </v>
      </c>
      <c r="K935" s="22" t="s">
        <v>739</v>
      </c>
      <c r="L935" s="22">
        <v>0.5</v>
      </c>
      <c r="M935" s="22">
        <v>0.5</v>
      </c>
      <c r="O935" s="22">
        <v>0</v>
      </c>
      <c r="R935" s="22">
        <v>49.55</v>
      </c>
      <c r="T935" s="22">
        <v>2.6459999999999999</v>
      </c>
      <c r="U935" s="22">
        <v>24</v>
      </c>
      <c r="V935" s="22">
        <f t="shared" ref="V935:V936" si="67">U935 * (1/((10^((0.0901821 + (2729.92 /(273.15 + O935)))-AC935)+1)))</f>
        <v>3.2750690511527542E-2</v>
      </c>
      <c r="W935" s="22">
        <v>0.10199999999999999</v>
      </c>
      <c r="X935" s="22">
        <v>43</v>
      </c>
      <c r="Y935" s="22">
        <v>7.6</v>
      </c>
      <c r="AB935" s="22">
        <v>1072</v>
      </c>
      <c r="AC935" s="22">
        <v>7.22</v>
      </c>
      <c r="AE935" s="22">
        <v>3.2</v>
      </c>
      <c r="AG935" s="22">
        <v>13.5</v>
      </c>
      <c r="AI935" s="22">
        <v>57</v>
      </c>
      <c r="AJ935" s="22">
        <v>1611</v>
      </c>
      <c r="AK935" s="22">
        <v>52.400000000000006</v>
      </c>
      <c r="AM935" s="22">
        <v>5.1221000000000005</v>
      </c>
      <c r="AN935" s="22">
        <v>8.5425999999999984</v>
      </c>
      <c r="AO935" s="22">
        <v>37.612450000000003</v>
      </c>
      <c r="AP935" s="22">
        <v>24.087000000000003</v>
      </c>
      <c r="AQ935" s="22">
        <v>47.665599999999998</v>
      </c>
      <c r="AR935" s="22">
        <v>6.51</v>
      </c>
      <c r="BI935" s="27"/>
      <c r="BV935" s="22">
        <v>6.9000000000000006E-2</v>
      </c>
    </row>
    <row r="936" spans="1:74" s="22" customFormat="1" x14ac:dyDescent="0.2">
      <c r="A936" s="30">
        <v>28866</v>
      </c>
      <c r="B936" s="23">
        <f t="shared" si="63"/>
        <v>2014</v>
      </c>
      <c r="C936" s="23">
        <f t="shared" si="64"/>
        <v>3</v>
      </c>
      <c r="D936" s="24" t="s">
        <v>736</v>
      </c>
      <c r="E936" s="31">
        <v>41711</v>
      </c>
      <c r="F936" s="30">
        <v>6593820</v>
      </c>
      <c r="G936" s="30">
        <v>1619360</v>
      </c>
      <c r="H936" s="26" t="s">
        <v>91</v>
      </c>
      <c r="J936" s="22" t="str">
        <f t="shared" si="65"/>
        <v xml:space="preserve">Ravalen </v>
      </c>
      <c r="K936" s="22" t="s">
        <v>739</v>
      </c>
      <c r="L936" s="30">
        <v>0.5</v>
      </c>
      <c r="M936" s="30">
        <v>0.5</v>
      </c>
      <c r="N936" s="30">
        <v>1.6</v>
      </c>
      <c r="O936" s="30">
        <v>4.7</v>
      </c>
      <c r="P936" s="30">
        <v>12.9</v>
      </c>
      <c r="Q936" s="30">
        <v>100</v>
      </c>
      <c r="T936" s="30">
        <v>2.8432457142856999</v>
      </c>
      <c r="U936" s="30">
        <v>0.49640000000000001</v>
      </c>
      <c r="V936" s="22">
        <f t="shared" si="67"/>
        <v>7.1481379972414332E-3</v>
      </c>
      <c r="W936" s="30">
        <v>0.109</v>
      </c>
      <c r="X936" s="30">
        <v>2.94</v>
      </c>
      <c r="Y936" s="30">
        <v>3.3</v>
      </c>
      <c r="AB936" s="30">
        <v>2.63</v>
      </c>
      <c r="AC936" s="30">
        <v>8.08</v>
      </c>
      <c r="AI936" s="30">
        <v>35.42</v>
      </c>
      <c r="AJ936" s="30">
        <v>729.35</v>
      </c>
      <c r="BI936" s="27"/>
    </row>
    <row r="937" spans="1:74" s="22" customFormat="1" x14ac:dyDescent="0.2">
      <c r="A937" s="30">
        <v>28867</v>
      </c>
      <c r="B937" s="23">
        <f t="shared" si="63"/>
        <v>2014</v>
      </c>
      <c r="C937" s="23">
        <f t="shared" si="64"/>
        <v>3</v>
      </c>
      <c r="D937" s="24" t="s">
        <v>736</v>
      </c>
      <c r="E937" s="31">
        <v>41711</v>
      </c>
      <c r="F937" s="30">
        <v>6593820</v>
      </c>
      <c r="G937" s="30">
        <v>1619360</v>
      </c>
      <c r="H937" s="26" t="s">
        <v>91</v>
      </c>
      <c r="J937" s="22" t="str">
        <f t="shared" si="65"/>
        <v xml:space="preserve">Ravalen </v>
      </c>
      <c r="K937" s="26" t="s">
        <v>781</v>
      </c>
      <c r="L937" s="30">
        <v>1</v>
      </c>
      <c r="M937" s="30">
        <v>1</v>
      </c>
      <c r="O937" s="30">
        <v>4.7</v>
      </c>
      <c r="P937" s="30">
        <v>13.1</v>
      </c>
      <c r="Q937" s="30">
        <v>101</v>
      </c>
      <c r="BI937" s="27"/>
    </row>
    <row r="938" spans="1:74" s="22" customFormat="1" x14ac:dyDescent="0.2">
      <c r="A938" s="30">
        <v>28868</v>
      </c>
      <c r="B938" s="23">
        <f t="shared" si="63"/>
        <v>2014</v>
      </c>
      <c r="C938" s="23">
        <f t="shared" si="64"/>
        <v>3</v>
      </c>
      <c r="D938" s="24" t="s">
        <v>736</v>
      </c>
      <c r="E938" s="31">
        <v>41711</v>
      </c>
      <c r="F938" s="30">
        <v>6593820</v>
      </c>
      <c r="G938" s="30">
        <v>1619360</v>
      </c>
      <c r="H938" s="26" t="s">
        <v>91</v>
      </c>
      <c r="J938" s="22" t="str">
        <f t="shared" si="65"/>
        <v xml:space="preserve">Ravalen </v>
      </c>
      <c r="K938" s="22" t="s">
        <v>785</v>
      </c>
      <c r="L938" s="30">
        <v>1.6</v>
      </c>
      <c r="M938" s="30">
        <v>1.6</v>
      </c>
      <c r="O938" s="30">
        <v>4.7</v>
      </c>
      <c r="P938" s="30">
        <v>13.1</v>
      </c>
      <c r="Q938" s="30">
        <v>101</v>
      </c>
      <c r="BI938" s="27"/>
    </row>
    <row r="939" spans="1:74" s="22" customFormat="1" x14ac:dyDescent="0.2">
      <c r="A939" s="30">
        <v>28869</v>
      </c>
      <c r="B939" s="23">
        <f t="shared" si="63"/>
        <v>2014</v>
      </c>
      <c r="C939" s="23">
        <f t="shared" si="64"/>
        <v>3</v>
      </c>
      <c r="D939" s="24" t="s">
        <v>736</v>
      </c>
      <c r="E939" s="31">
        <v>41711</v>
      </c>
      <c r="F939" s="30">
        <v>6594980</v>
      </c>
      <c r="G939" s="30">
        <v>1622960</v>
      </c>
      <c r="H939" s="26" t="s">
        <v>95</v>
      </c>
      <c r="J939" s="22" t="str">
        <f t="shared" si="65"/>
        <v xml:space="preserve">Väsjön </v>
      </c>
      <c r="K939" s="22" t="s">
        <v>739</v>
      </c>
      <c r="L939" s="30">
        <v>0.5</v>
      </c>
      <c r="M939" s="30">
        <v>0.5</v>
      </c>
      <c r="N939" s="30">
        <v>2.5</v>
      </c>
      <c r="O939" s="30">
        <v>4.5</v>
      </c>
      <c r="P939" s="30">
        <v>10.5</v>
      </c>
      <c r="Q939" s="30">
        <v>81</v>
      </c>
      <c r="T939" s="30">
        <v>2.8832914285714</v>
      </c>
      <c r="U939" s="30">
        <v>12.9894</v>
      </c>
      <c r="V939" s="22">
        <f t="shared" ref="V939" si="68">U939 * (1/((10^((0.0901821 + (2729.92 /(273.15 + O939)))-AC939)+1)))</f>
        <v>6.9001570933888257E-2</v>
      </c>
      <c r="W939" s="30">
        <v>9.7000000000000003E-2</v>
      </c>
      <c r="X939" s="30">
        <v>1.43</v>
      </c>
      <c r="Y939" s="30">
        <v>1.88</v>
      </c>
      <c r="AB939" s="30">
        <v>55.37</v>
      </c>
      <c r="AC939" s="30">
        <v>7.65</v>
      </c>
      <c r="AI939" s="30">
        <v>19.079999999999998</v>
      </c>
      <c r="AJ939" s="30">
        <v>668.84</v>
      </c>
      <c r="BI939" s="27"/>
    </row>
    <row r="940" spans="1:74" s="22" customFormat="1" x14ac:dyDescent="0.2">
      <c r="A940" s="30">
        <v>28870</v>
      </c>
      <c r="B940" s="23">
        <f t="shared" si="63"/>
        <v>2014</v>
      </c>
      <c r="C940" s="23">
        <f t="shared" si="64"/>
        <v>3</v>
      </c>
      <c r="D940" s="24" t="s">
        <v>736</v>
      </c>
      <c r="E940" s="31">
        <v>41711</v>
      </c>
      <c r="F940" s="30">
        <v>6594980</v>
      </c>
      <c r="G940" s="30">
        <v>1622960</v>
      </c>
      <c r="H940" s="26" t="s">
        <v>95</v>
      </c>
      <c r="J940" s="22" t="str">
        <f t="shared" si="65"/>
        <v xml:space="preserve">Väsjön </v>
      </c>
      <c r="K940" s="26" t="s">
        <v>781</v>
      </c>
      <c r="L940" s="30">
        <v>1</v>
      </c>
      <c r="M940" s="30">
        <v>1</v>
      </c>
      <c r="O940" s="30">
        <v>4.5</v>
      </c>
      <c r="P940" s="30">
        <v>10.4</v>
      </c>
      <c r="Q940" s="30">
        <v>80</v>
      </c>
      <c r="BI940" s="27"/>
    </row>
    <row r="941" spans="1:74" s="22" customFormat="1" x14ac:dyDescent="0.2">
      <c r="A941" s="30">
        <v>28871</v>
      </c>
      <c r="B941" s="23">
        <f t="shared" si="63"/>
        <v>2014</v>
      </c>
      <c r="C941" s="23">
        <f t="shared" si="64"/>
        <v>3</v>
      </c>
      <c r="D941" s="24" t="s">
        <v>736</v>
      </c>
      <c r="E941" s="31">
        <v>41711</v>
      </c>
      <c r="F941" s="30">
        <v>6594980</v>
      </c>
      <c r="G941" s="30">
        <v>1622960</v>
      </c>
      <c r="H941" s="26" t="s">
        <v>95</v>
      </c>
      <c r="J941" s="22" t="str">
        <f t="shared" si="65"/>
        <v xml:space="preserve">Väsjön </v>
      </c>
      <c r="K941" s="26" t="s">
        <v>782</v>
      </c>
      <c r="L941" s="30">
        <v>2</v>
      </c>
      <c r="M941" s="30">
        <v>2</v>
      </c>
      <c r="O941" s="30">
        <v>4.4000000000000004</v>
      </c>
      <c r="P941" s="30">
        <v>10.4</v>
      </c>
      <c r="Q941" s="30">
        <v>80</v>
      </c>
      <c r="BI941" s="27"/>
    </row>
    <row r="942" spans="1:74" s="22" customFormat="1" x14ac:dyDescent="0.2">
      <c r="A942" s="30">
        <v>28872</v>
      </c>
      <c r="B942" s="23">
        <f t="shared" si="63"/>
        <v>2014</v>
      </c>
      <c r="C942" s="23">
        <f t="shared" si="64"/>
        <v>3</v>
      </c>
      <c r="D942" s="24" t="s">
        <v>736</v>
      </c>
      <c r="E942" s="31">
        <v>41711</v>
      </c>
      <c r="F942" s="30">
        <v>6594980</v>
      </c>
      <c r="G942" s="30">
        <v>1622960</v>
      </c>
      <c r="H942" s="26" t="s">
        <v>95</v>
      </c>
      <c r="J942" s="22" t="str">
        <f t="shared" si="65"/>
        <v xml:space="preserve">Väsjön </v>
      </c>
      <c r="K942" s="22" t="s">
        <v>785</v>
      </c>
      <c r="L942" s="30">
        <v>2.6</v>
      </c>
      <c r="M942" s="30">
        <v>2.6</v>
      </c>
      <c r="O942" s="30">
        <v>4.4000000000000004</v>
      </c>
      <c r="P942" s="30">
        <v>10.3</v>
      </c>
      <c r="Q942" s="30">
        <v>79</v>
      </c>
      <c r="BI942" s="27"/>
    </row>
    <row r="943" spans="1:74" s="22" customFormat="1" x14ac:dyDescent="0.2">
      <c r="A943" s="30">
        <v>28873</v>
      </c>
      <c r="B943" s="23">
        <f t="shared" si="63"/>
        <v>2014</v>
      </c>
      <c r="C943" s="23">
        <f t="shared" si="64"/>
        <v>3</v>
      </c>
      <c r="D943" s="24" t="s">
        <v>736</v>
      </c>
      <c r="E943" s="31">
        <v>41711</v>
      </c>
      <c r="F943" s="30">
        <v>6594420</v>
      </c>
      <c r="G943" s="30">
        <v>1615795</v>
      </c>
      <c r="H943" s="26" t="s">
        <v>96</v>
      </c>
      <c r="J943" s="22" t="str">
        <f t="shared" si="65"/>
        <v xml:space="preserve">Översjön </v>
      </c>
      <c r="K943" s="22" t="s">
        <v>739</v>
      </c>
      <c r="L943" s="30">
        <v>0.5</v>
      </c>
      <c r="M943" s="30">
        <v>0.5</v>
      </c>
      <c r="N943" s="30">
        <v>2.4</v>
      </c>
      <c r="O943" s="30">
        <v>4.3</v>
      </c>
      <c r="P943" s="30">
        <v>11.4</v>
      </c>
      <c r="Q943" s="30">
        <v>87</v>
      </c>
      <c r="T943" s="30">
        <v>1.7620114285713999</v>
      </c>
      <c r="U943" s="30">
        <v>136.59129999999999</v>
      </c>
      <c r="V943" s="22">
        <f t="shared" ref="V943" si="69">U943 * (1/((10^((0.0901821 + (2729.92 /(273.15 + O943)))-AC943)+1)))</f>
        <v>0.73044888505321082</v>
      </c>
      <c r="W943" s="30">
        <v>5.7000000000000002E-2</v>
      </c>
      <c r="X943" s="30">
        <v>1.87</v>
      </c>
      <c r="Y943" s="30">
        <v>2.2000000000000002</v>
      </c>
      <c r="AB943" s="30">
        <v>168.11</v>
      </c>
      <c r="AC943" s="30">
        <v>7.66</v>
      </c>
      <c r="AI943" s="30">
        <v>24.77</v>
      </c>
      <c r="AJ943" s="30">
        <v>1040.79</v>
      </c>
      <c r="BI943" s="27"/>
    </row>
    <row r="944" spans="1:74" s="22" customFormat="1" x14ac:dyDescent="0.2">
      <c r="A944" s="30">
        <v>28874</v>
      </c>
      <c r="B944" s="23">
        <f t="shared" si="63"/>
        <v>2014</v>
      </c>
      <c r="C944" s="23">
        <f t="shared" si="64"/>
        <v>3</v>
      </c>
      <c r="D944" s="24" t="s">
        <v>736</v>
      </c>
      <c r="E944" s="31">
        <v>41711</v>
      </c>
      <c r="F944" s="30">
        <v>6594420</v>
      </c>
      <c r="G944" s="30">
        <v>1615795</v>
      </c>
      <c r="H944" s="26" t="s">
        <v>96</v>
      </c>
      <c r="J944" s="22" t="str">
        <f t="shared" si="65"/>
        <v xml:space="preserve">Översjön </v>
      </c>
      <c r="K944" s="26" t="s">
        <v>781</v>
      </c>
      <c r="L944" s="30">
        <v>1</v>
      </c>
      <c r="M944" s="30">
        <v>1</v>
      </c>
      <c r="O944" s="30">
        <v>4.3</v>
      </c>
      <c r="P944" s="30">
        <v>11.4</v>
      </c>
      <c r="Q944" s="30">
        <v>87</v>
      </c>
      <c r="BI944" s="27"/>
    </row>
    <row r="945" spans="1:61" s="22" customFormat="1" x14ac:dyDescent="0.2">
      <c r="A945" s="30">
        <v>28875</v>
      </c>
      <c r="B945" s="23">
        <f t="shared" si="63"/>
        <v>2014</v>
      </c>
      <c r="C945" s="23">
        <f t="shared" si="64"/>
        <v>3</v>
      </c>
      <c r="D945" s="24" t="s">
        <v>736</v>
      </c>
      <c r="E945" s="31">
        <v>41711</v>
      </c>
      <c r="F945" s="30">
        <v>6594420</v>
      </c>
      <c r="G945" s="30">
        <v>1615795</v>
      </c>
      <c r="H945" s="26" t="s">
        <v>96</v>
      </c>
      <c r="J945" s="22" t="str">
        <f t="shared" si="65"/>
        <v xml:space="preserve">Översjön </v>
      </c>
      <c r="K945" s="26" t="s">
        <v>782</v>
      </c>
      <c r="L945" s="30">
        <v>2</v>
      </c>
      <c r="M945" s="30">
        <v>2</v>
      </c>
      <c r="O945" s="30">
        <v>4.3</v>
      </c>
      <c r="P945" s="30">
        <v>11.4</v>
      </c>
      <c r="Q945" s="30">
        <v>87</v>
      </c>
      <c r="BI945" s="27"/>
    </row>
    <row r="946" spans="1:61" s="22" customFormat="1" x14ac:dyDescent="0.2">
      <c r="A946" s="30">
        <v>28876</v>
      </c>
      <c r="B946" s="23">
        <f t="shared" si="63"/>
        <v>2014</v>
      </c>
      <c r="C946" s="23">
        <f t="shared" si="64"/>
        <v>3</v>
      </c>
      <c r="D946" s="24" t="s">
        <v>736</v>
      </c>
      <c r="E946" s="31">
        <v>41711</v>
      </c>
      <c r="F946" s="30">
        <v>6594420</v>
      </c>
      <c r="G946" s="30">
        <v>1615795</v>
      </c>
      <c r="H946" s="26" t="s">
        <v>96</v>
      </c>
      <c r="J946" s="22" t="str">
        <f t="shared" si="65"/>
        <v xml:space="preserve">Översjön </v>
      </c>
      <c r="K946" s="26" t="s">
        <v>783</v>
      </c>
      <c r="L946" s="30">
        <v>3</v>
      </c>
      <c r="M946" s="30">
        <v>3</v>
      </c>
      <c r="O946" s="30">
        <v>4.3</v>
      </c>
      <c r="P946" s="30">
        <v>11.4</v>
      </c>
      <c r="Q946" s="30">
        <v>87</v>
      </c>
      <c r="BI946" s="27"/>
    </row>
    <row r="947" spans="1:61" s="22" customFormat="1" x14ac:dyDescent="0.2">
      <c r="A947" s="30">
        <v>28877</v>
      </c>
      <c r="B947" s="23">
        <f t="shared" si="63"/>
        <v>2014</v>
      </c>
      <c r="C947" s="23">
        <f t="shared" si="64"/>
        <v>3</v>
      </c>
      <c r="D947" s="24" t="s">
        <v>736</v>
      </c>
      <c r="E947" s="31">
        <v>41711</v>
      </c>
      <c r="F947" s="30">
        <v>6594420</v>
      </c>
      <c r="G947" s="30">
        <v>1615795</v>
      </c>
      <c r="H947" s="26" t="s">
        <v>96</v>
      </c>
      <c r="J947" s="22" t="str">
        <f t="shared" si="65"/>
        <v xml:space="preserve">Översjön </v>
      </c>
      <c r="K947" s="22" t="s">
        <v>785</v>
      </c>
      <c r="L947" s="30">
        <v>3.9</v>
      </c>
      <c r="M947" s="30">
        <v>3.9</v>
      </c>
      <c r="O947" s="30">
        <v>4.3</v>
      </c>
      <c r="P947" s="30">
        <v>11.4</v>
      </c>
      <c r="Q947" s="30">
        <v>87</v>
      </c>
      <c r="BI947" s="27"/>
    </row>
    <row r="948" spans="1:61" s="22" customFormat="1" x14ac:dyDescent="0.2">
      <c r="A948" s="30">
        <v>28878</v>
      </c>
      <c r="B948" s="23">
        <f t="shared" si="63"/>
        <v>2014</v>
      </c>
      <c r="C948" s="23">
        <f t="shared" si="64"/>
        <v>3</v>
      </c>
      <c r="D948" s="24" t="s">
        <v>736</v>
      </c>
      <c r="E948" s="31">
        <v>41711</v>
      </c>
      <c r="F948" s="30">
        <v>6595470</v>
      </c>
      <c r="G948" s="30">
        <v>1622370</v>
      </c>
      <c r="H948" s="26" t="s">
        <v>834</v>
      </c>
      <c r="J948" s="22" t="str">
        <f t="shared" si="65"/>
        <v xml:space="preserve">Snuggan </v>
      </c>
      <c r="K948" s="22" t="s">
        <v>739</v>
      </c>
      <c r="L948" s="30">
        <v>0.5</v>
      </c>
      <c r="M948" s="30">
        <v>0.5</v>
      </c>
      <c r="N948" s="30">
        <v>0.6</v>
      </c>
      <c r="O948" s="30">
        <v>4.4000000000000004</v>
      </c>
      <c r="P948" s="30">
        <v>9.1999999999999993</v>
      </c>
      <c r="Q948" s="30">
        <v>71</v>
      </c>
      <c r="T948" s="30">
        <v>2.4027428571427999E-2</v>
      </c>
      <c r="U948" s="30">
        <v>179.2236</v>
      </c>
      <c r="V948" s="22">
        <f t="shared" ref="V948" si="70">U948 * (1/((10^((0.0901821 + (2729.92 /(273.15 + O948)))-AC948)+1)))</f>
        <v>2.8017473506282281E-3</v>
      </c>
      <c r="W948" s="30">
        <v>0.70199999999999996</v>
      </c>
      <c r="X948" s="30">
        <v>3.13</v>
      </c>
      <c r="Y948" s="30">
        <v>1.85</v>
      </c>
      <c r="AB948" s="30">
        <v>38.24</v>
      </c>
      <c r="AC948" s="30">
        <v>5.12</v>
      </c>
      <c r="AI948" s="30">
        <v>21.99</v>
      </c>
      <c r="AJ948" s="30">
        <v>1157.49</v>
      </c>
      <c r="BI948" s="27"/>
    </row>
    <row r="949" spans="1:61" s="22" customFormat="1" x14ac:dyDescent="0.2">
      <c r="A949" s="30">
        <v>28879</v>
      </c>
      <c r="B949" s="23">
        <f t="shared" si="63"/>
        <v>2014</v>
      </c>
      <c r="C949" s="23">
        <f t="shared" si="64"/>
        <v>3</v>
      </c>
      <c r="D949" s="24" t="s">
        <v>736</v>
      </c>
      <c r="E949" s="31">
        <v>41711</v>
      </c>
      <c r="F949" s="30">
        <v>6595470</v>
      </c>
      <c r="G949" s="30">
        <v>1622370</v>
      </c>
      <c r="H949" s="26" t="s">
        <v>834</v>
      </c>
      <c r="J949" s="22" t="str">
        <f t="shared" si="65"/>
        <v xml:space="preserve">Snuggan </v>
      </c>
      <c r="K949" s="26" t="s">
        <v>781</v>
      </c>
      <c r="L949" s="30">
        <v>1</v>
      </c>
      <c r="M949" s="30">
        <v>1</v>
      </c>
      <c r="O949" s="30">
        <v>4.4000000000000004</v>
      </c>
      <c r="P949" s="30">
        <v>9.3000000000000007</v>
      </c>
      <c r="Q949" s="30">
        <v>71</v>
      </c>
      <c r="BI949" s="27"/>
    </row>
    <row r="950" spans="1:61" s="22" customFormat="1" x14ac:dyDescent="0.2">
      <c r="A950" s="30">
        <v>28880</v>
      </c>
      <c r="B950" s="23">
        <f t="shared" si="63"/>
        <v>2014</v>
      </c>
      <c r="C950" s="23">
        <f t="shared" si="64"/>
        <v>3</v>
      </c>
      <c r="D950" s="24" t="s">
        <v>736</v>
      </c>
      <c r="E950" s="31">
        <v>41711</v>
      </c>
      <c r="F950" s="30">
        <v>6595470</v>
      </c>
      <c r="G950" s="30">
        <v>1622370</v>
      </c>
      <c r="H950" s="26" t="s">
        <v>834</v>
      </c>
      <c r="J950" s="22" t="str">
        <f t="shared" si="65"/>
        <v xml:space="preserve">Snuggan </v>
      </c>
      <c r="K950" s="26" t="s">
        <v>782</v>
      </c>
      <c r="L950" s="30">
        <v>2</v>
      </c>
      <c r="M950" s="30">
        <v>2</v>
      </c>
      <c r="O950" s="30">
        <v>4.4000000000000004</v>
      </c>
      <c r="P950" s="30">
        <v>9.3000000000000007</v>
      </c>
      <c r="Q950" s="30">
        <v>71</v>
      </c>
      <c r="BI950" s="27"/>
    </row>
    <row r="951" spans="1:61" s="22" customFormat="1" x14ac:dyDescent="0.2">
      <c r="A951" s="30">
        <v>28881</v>
      </c>
      <c r="B951" s="23">
        <f t="shared" si="63"/>
        <v>2014</v>
      </c>
      <c r="C951" s="23">
        <f t="shared" si="64"/>
        <v>3</v>
      </c>
      <c r="D951" s="24" t="s">
        <v>736</v>
      </c>
      <c r="E951" s="31">
        <v>41711</v>
      </c>
      <c r="F951" s="30">
        <v>6595470</v>
      </c>
      <c r="G951" s="30">
        <v>1622370</v>
      </c>
      <c r="H951" s="26" t="s">
        <v>834</v>
      </c>
      <c r="J951" s="22" t="str">
        <f t="shared" si="65"/>
        <v xml:space="preserve">Snuggan </v>
      </c>
      <c r="K951" s="22" t="s">
        <v>785</v>
      </c>
      <c r="L951" s="30">
        <v>2.9</v>
      </c>
      <c r="M951" s="30">
        <v>2.9</v>
      </c>
      <c r="O951" s="30">
        <v>4.3</v>
      </c>
      <c r="P951" s="30">
        <v>9.1999999999999993</v>
      </c>
      <c r="Q951" s="30">
        <v>71</v>
      </c>
      <c r="BI951" s="27"/>
    </row>
    <row r="952" spans="1:61" s="22" customFormat="1" x14ac:dyDescent="0.2">
      <c r="A952" s="30">
        <v>28882</v>
      </c>
      <c r="B952" s="23">
        <f t="shared" si="63"/>
        <v>2014</v>
      </c>
      <c r="C952" s="23">
        <f t="shared" si="64"/>
        <v>3</v>
      </c>
      <c r="D952" s="24" t="s">
        <v>736</v>
      </c>
      <c r="E952" s="31">
        <v>41711</v>
      </c>
      <c r="F952" s="30">
        <v>6597555</v>
      </c>
      <c r="G952" s="30">
        <v>1629125</v>
      </c>
      <c r="H952" s="26" t="s">
        <v>85</v>
      </c>
      <c r="J952" s="22" t="str">
        <f t="shared" si="65"/>
        <v xml:space="preserve">Gullsjön </v>
      </c>
      <c r="K952" s="22" t="s">
        <v>739</v>
      </c>
      <c r="L952" s="30">
        <v>0.5</v>
      </c>
      <c r="M952" s="30">
        <v>0.5</v>
      </c>
      <c r="N952" s="30">
        <v>2</v>
      </c>
      <c r="O952" s="30">
        <v>5.2</v>
      </c>
      <c r="P952" s="30">
        <v>7.6</v>
      </c>
      <c r="Q952" s="30">
        <v>60</v>
      </c>
      <c r="T952" s="30">
        <v>1.54176</v>
      </c>
      <c r="U952" s="30">
        <v>0</v>
      </c>
      <c r="V952" s="22">
        <f>U952 * (1/((10^((0.0901821 + (2729.92 /(273.15 + O952)))-AC952)+1)))</f>
        <v>0</v>
      </c>
      <c r="W952" s="30">
        <v>0.17</v>
      </c>
      <c r="X952" s="30">
        <v>2.23</v>
      </c>
      <c r="Y952" s="30">
        <v>2.4</v>
      </c>
      <c r="AB952" s="30">
        <v>32.880000000000003</v>
      </c>
      <c r="AC952" s="30">
        <v>7.07</v>
      </c>
      <c r="AI952" s="30">
        <v>29.67</v>
      </c>
      <c r="AJ952" s="30">
        <v>738.23</v>
      </c>
      <c r="BI952" s="27"/>
    </row>
    <row r="953" spans="1:61" s="22" customFormat="1" x14ac:dyDescent="0.2">
      <c r="A953" s="30">
        <v>28883</v>
      </c>
      <c r="B953" s="23">
        <f t="shared" si="63"/>
        <v>2014</v>
      </c>
      <c r="C953" s="23">
        <f t="shared" si="64"/>
        <v>3</v>
      </c>
      <c r="D953" s="24" t="s">
        <v>736</v>
      </c>
      <c r="E953" s="31">
        <v>41711</v>
      </c>
      <c r="F953" s="30">
        <v>6597555</v>
      </c>
      <c r="G953" s="30">
        <v>1629125</v>
      </c>
      <c r="H953" s="26" t="s">
        <v>85</v>
      </c>
      <c r="J953" s="22" t="str">
        <f t="shared" si="65"/>
        <v xml:space="preserve">Gullsjön </v>
      </c>
      <c r="K953" s="26" t="s">
        <v>781</v>
      </c>
      <c r="L953" s="30">
        <v>1</v>
      </c>
      <c r="M953" s="30">
        <v>1</v>
      </c>
      <c r="O953" s="30">
        <v>5.0999999999999996</v>
      </c>
      <c r="P953" s="30">
        <v>7.5</v>
      </c>
      <c r="Q953" s="30">
        <v>58</v>
      </c>
      <c r="BI953" s="27"/>
    </row>
    <row r="954" spans="1:61" s="22" customFormat="1" x14ac:dyDescent="0.2">
      <c r="A954" s="30">
        <v>28884</v>
      </c>
      <c r="B954" s="23">
        <f t="shared" si="63"/>
        <v>2014</v>
      </c>
      <c r="C954" s="23">
        <f t="shared" si="64"/>
        <v>3</v>
      </c>
      <c r="D954" s="24" t="s">
        <v>736</v>
      </c>
      <c r="E954" s="31">
        <v>41711</v>
      </c>
      <c r="F954" s="30">
        <v>6597555</v>
      </c>
      <c r="G954" s="30">
        <v>1629125</v>
      </c>
      <c r="H954" s="26" t="s">
        <v>85</v>
      </c>
      <c r="J954" s="22" t="str">
        <f t="shared" si="65"/>
        <v xml:space="preserve">Gullsjön </v>
      </c>
      <c r="K954" s="22" t="s">
        <v>785</v>
      </c>
      <c r="L954" s="30">
        <v>2</v>
      </c>
      <c r="M954" s="30">
        <v>2</v>
      </c>
      <c r="O954" s="30">
        <v>5</v>
      </c>
      <c r="P954" s="30">
        <v>7.4</v>
      </c>
      <c r="Q954" s="30">
        <v>58</v>
      </c>
      <c r="BI954" s="27"/>
    </row>
    <row r="955" spans="1:61" s="22" customFormat="1" x14ac:dyDescent="0.2">
      <c r="A955" s="30">
        <v>28885</v>
      </c>
      <c r="B955" s="23">
        <f t="shared" si="63"/>
        <v>2014</v>
      </c>
      <c r="C955" s="23">
        <f t="shared" si="64"/>
        <v>3</v>
      </c>
      <c r="D955" s="24" t="s">
        <v>736</v>
      </c>
      <c r="E955" s="31">
        <v>41711</v>
      </c>
      <c r="F955" s="30">
        <v>6594430</v>
      </c>
      <c r="G955" s="30">
        <v>1625370</v>
      </c>
      <c r="H955" s="26" t="s">
        <v>87</v>
      </c>
      <c r="J955" s="22" t="str">
        <f t="shared" si="65"/>
        <v xml:space="preserve">Mörtsjön </v>
      </c>
      <c r="K955" s="22" t="s">
        <v>739</v>
      </c>
      <c r="L955" s="30">
        <v>0.5</v>
      </c>
      <c r="M955" s="30">
        <v>0.5</v>
      </c>
      <c r="N955" s="30">
        <v>2</v>
      </c>
      <c r="O955" s="30">
        <v>4.8</v>
      </c>
      <c r="P955" s="30">
        <v>8.8000000000000007</v>
      </c>
      <c r="Q955" s="30">
        <v>68</v>
      </c>
      <c r="T955" s="30">
        <v>1.9422171428571</v>
      </c>
      <c r="U955" s="30">
        <v>0</v>
      </c>
      <c r="V955" s="22">
        <f t="shared" ref="V955" si="71">U955 * (1/((10^((0.0901821 + (2729.92 /(273.15 + O955)))-AC955)+1)))</f>
        <v>0</v>
      </c>
      <c r="W955" s="30">
        <v>0.19800000000000001</v>
      </c>
      <c r="X955" s="30">
        <v>4.99</v>
      </c>
      <c r="Y955" s="30">
        <v>4</v>
      </c>
      <c r="AB955" s="30">
        <v>483.22</v>
      </c>
      <c r="AC955" s="30">
        <v>7.28</v>
      </c>
      <c r="AI955" s="30">
        <v>20.59</v>
      </c>
      <c r="AJ955" s="30">
        <v>1207.1400000000001</v>
      </c>
      <c r="BI955" s="27"/>
    </row>
    <row r="956" spans="1:61" s="22" customFormat="1" x14ac:dyDescent="0.2">
      <c r="A956" s="30">
        <v>28886</v>
      </c>
      <c r="B956" s="23">
        <f t="shared" si="63"/>
        <v>2014</v>
      </c>
      <c r="C956" s="23">
        <f t="shared" si="64"/>
        <v>3</v>
      </c>
      <c r="D956" s="24" t="s">
        <v>736</v>
      </c>
      <c r="E956" s="31">
        <v>41711</v>
      </c>
      <c r="F956" s="30">
        <v>6594430</v>
      </c>
      <c r="G956" s="30">
        <v>1625370</v>
      </c>
      <c r="H956" s="26" t="s">
        <v>87</v>
      </c>
      <c r="J956" s="22" t="str">
        <f t="shared" si="65"/>
        <v xml:space="preserve">Mörtsjön </v>
      </c>
      <c r="K956" s="26" t="s">
        <v>781</v>
      </c>
      <c r="L956" s="30">
        <v>1</v>
      </c>
      <c r="M956" s="30">
        <v>1</v>
      </c>
      <c r="O956" s="30">
        <v>4.4000000000000004</v>
      </c>
      <c r="P956" s="30">
        <v>8.6999999999999993</v>
      </c>
      <c r="Q956" s="30">
        <v>67</v>
      </c>
      <c r="BI956" s="27"/>
    </row>
    <row r="957" spans="1:61" s="22" customFormat="1" x14ac:dyDescent="0.2">
      <c r="A957" s="30">
        <v>28887</v>
      </c>
      <c r="B957" s="23">
        <f t="shared" si="63"/>
        <v>2014</v>
      </c>
      <c r="C957" s="23">
        <f t="shared" si="64"/>
        <v>3</v>
      </c>
      <c r="D957" s="24" t="s">
        <v>736</v>
      </c>
      <c r="E957" s="31">
        <v>41711</v>
      </c>
      <c r="F957" s="30">
        <v>6594430</v>
      </c>
      <c r="G957" s="30">
        <v>1625370</v>
      </c>
      <c r="H957" s="26" t="s">
        <v>87</v>
      </c>
      <c r="J957" s="22" t="str">
        <f t="shared" si="65"/>
        <v xml:space="preserve">Mörtsjön </v>
      </c>
      <c r="K957" s="26" t="s">
        <v>782</v>
      </c>
      <c r="L957" s="30">
        <v>2</v>
      </c>
      <c r="M957" s="30">
        <v>2</v>
      </c>
      <c r="O957" s="30">
        <v>4.4000000000000004</v>
      </c>
      <c r="P957" s="30">
        <v>8.6999999999999993</v>
      </c>
      <c r="Q957" s="30">
        <v>67</v>
      </c>
      <c r="BI957" s="27"/>
    </row>
    <row r="958" spans="1:61" s="22" customFormat="1" x14ac:dyDescent="0.2">
      <c r="A958" s="30">
        <v>28888</v>
      </c>
      <c r="B958" s="23">
        <f t="shared" si="63"/>
        <v>2014</v>
      </c>
      <c r="C958" s="23">
        <f t="shared" si="64"/>
        <v>3</v>
      </c>
      <c r="D958" s="24" t="s">
        <v>736</v>
      </c>
      <c r="E958" s="31">
        <v>41711</v>
      </c>
      <c r="F958" s="30">
        <v>6594430</v>
      </c>
      <c r="G958" s="30">
        <v>1625370</v>
      </c>
      <c r="H958" s="26" t="s">
        <v>87</v>
      </c>
      <c r="J958" s="22" t="str">
        <f t="shared" si="65"/>
        <v xml:space="preserve">Mörtsjön </v>
      </c>
      <c r="K958" s="26" t="s">
        <v>783</v>
      </c>
      <c r="L958" s="30">
        <v>3</v>
      </c>
      <c r="M958" s="30">
        <v>3</v>
      </c>
      <c r="O958" s="30">
        <v>4.4000000000000004</v>
      </c>
      <c r="P958" s="30">
        <v>8.6</v>
      </c>
      <c r="Q958" s="30">
        <v>66</v>
      </c>
      <c r="BI958" s="27"/>
    </row>
    <row r="959" spans="1:61" s="22" customFormat="1" x14ac:dyDescent="0.2">
      <c r="A959" s="30">
        <v>28889</v>
      </c>
      <c r="B959" s="23">
        <f t="shared" si="63"/>
        <v>2014</v>
      </c>
      <c r="C959" s="23">
        <f t="shared" si="64"/>
        <v>3</v>
      </c>
      <c r="D959" s="24" t="s">
        <v>736</v>
      </c>
      <c r="E959" s="31">
        <v>41711</v>
      </c>
      <c r="F959" s="30">
        <v>6594430</v>
      </c>
      <c r="G959" s="30">
        <v>1625370</v>
      </c>
      <c r="H959" s="26" t="s">
        <v>87</v>
      </c>
      <c r="J959" s="22" t="str">
        <f t="shared" si="65"/>
        <v xml:space="preserve">Mörtsjön </v>
      </c>
      <c r="K959" s="22" t="s">
        <v>785</v>
      </c>
      <c r="L959" s="30">
        <v>3.9</v>
      </c>
      <c r="M959" s="30">
        <v>3.9</v>
      </c>
      <c r="O959" s="30">
        <v>4.3</v>
      </c>
      <c r="P959" s="30">
        <v>8.6</v>
      </c>
      <c r="Q959" s="30">
        <v>66</v>
      </c>
      <c r="BI959" s="27"/>
    </row>
    <row r="960" spans="1:61" s="22" customFormat="1" x14ac:dyDescent="0.2">
      <c r="A960" s="30">
        <v>28890</v>
      </c>
      <c r="B960" s="23">
        <f t="shared" si="63"/>
        <v>2014</v>
      </c>
      <c r="C960" s="23">
        <f t="shared" si="64"/>
        <v>3</v>
      </c>
      <c r="D960" s="24" t="s">
        <v>736</v>
      </c>
      <c r="E960" s="31">
        <v>41711</v>
      </c>
      <c r="F960" s="30">
        <v>6595515</v>
      </c>
      <c r="G960" s="30">
        <v>1624630</v>
      </c>
      <c r="H960" s="26" t="s">
        <v>86</v>
      </c>
      <c r="J960" s="22" t="str">
        <f t="shared" si="65"/>
        <v xml:space="preserve">Käringsjön </v>
      </c>
      <c r="K960" s="22" t="s">
        <v>739</v>
      </c>
      <c r="L960" s="30">
        <v>0.5</v>
      </c>
      <c r="M960" s="30">
        <v>1</v>
      </c>
      <c r="N960" s="30">
        <v>0.7</v>
      </c>
      <c r="O960" s="30">
        <v>4.3</v>
      </c>
      <c r="P960" s="30">
        <v>8.1999999999999993</v>
      </c>
      <c r="Q960" s="30">
        <v>63</v>
      </c>
      <c r="T960" s="30">
        <v>0.56064000000000003</v>
      </c>
      <c r="U960" s="30">
        <v>0</v>
      </c>
      <c r="V960" s="22">
        <f t="shared" ref="V960" si="72">U960 * (1/((10^((0.0901821 + (2729.92 /(273.15 + O960)))-AC960)+1)))</f>
        <v>0</v>
      </c>
      <c r="W960" s="30">
        <v>0.66</v>
      </c>
      <c r="X960" s="30">
        <v>13.19</v>
      </c>
      <c r="Y960" s="30">
        <v>2.7</v>
      </c>
      <c r="AB960" s="30">
        <v>187.22</v>
      </c>
      <c r="AC960" s="30">
        <v>6.61</v>
      </c>
      <c r="AI960" s="30">
        <v>31.79</v>
      </c>
      <c r="AJ960" s="30">
        <v>1239.45</v>
      </c>
      <c r="BI960" s="27"/>
    </row>
    <row r="961" spans="1:61" s="22" customFormat="1" x14ac:dyDescent="0.2">
      <c r="A961" s="30">
        <v>28891</v>
      </c>
      <c r="B961" s="23">
        <f t="shared" si="63"/>
        <v>2014</v>
      </c>
      <c r="C961" s="23">
        <f t="shared" si="64"/>
        <v>3</v>
      </c>
      <c r="D961" s="24" t="s">
        <v>736</v>
      </c>
      <c r="E961" s="31">
        <v>41711</v>
      </c>
      <c r="F961" s="30">
        <v>6595515</v>
      </c>
      <c r="G961" s="30">
        <v>1624630</v>
      </c>
      <c r="H961" s="26" t="s">
        <v>86</v>
      </c>
      <c r="J961" s="22" t="str">
        <f t="shared" si="65"/>
        <v xml:space="preserve">Käringsjön </v>
      </c>
      <c r="K961" s="26" t="s">
        <v>781</v>
      </c>
      <c r="L961" s="30">
        <v>1</v>
      </c>
      <c r="M961" s="30">
        <v>1</v>
      </c>
      <c r="O961" s="30">
        <v>4.0999999999999996</v>
      </c>
      <c r="P961" s="30">
        <v>8.1</v>
      </c>
      <c r="Q961" s="30">
        <v>62</v>
      </c>
      <c r="BI961" s="27"/>
    </row>
    <row r="962" spans="1:61" s="22" customFormat="1" x14ac:dyDescent="0.2">
      <c r="A962" s="30">
        <v>28892</v>
      </c>
      <c r="B962" s="23">
        <f t="shared" ref="B962:B1025" si="73">YEAR(E962)</f>
        <v>2014</v>
      </c>
      <c r="C962" s="23">
        <f t="shared" ref="C962:C1025" si="74">MONTH(E962)</f>
        <v>3</v>
      </c>
      <c r="D962" s="24" t="s">
        <v>736</v>
      </c>
      <c r="E962" s="31">
        <v>41711</v>
      </c>
      <c r="F962" s="30">
        <v>6595515</v>
      </c>
      <c r="G962" s="30">
        <v>1624630</v>
      </c>
      <c r="H962" s="26" t="s">
        <v>86</v>
      </c>
      <c r="J962" s="22" t="str">
        <f t="shared" si="65"/>
        <v xml:space="preserve">Käringsjön </v>
      </c>
      <c r="K962" s="26" t="s">
        <v>782</v>
      </c>
      <c r="L962" s="30">
        <v>2</v>
      </c>
      <c r="M962" s="30">
        <v>2</v>
      </c>
      <c r="O962" s="30">
        <v>4.0999999999999996</v>
      </c>
      <c r="P962" s="30">
        <v>8.1</v>
      </c>
      <c r="Q962" s="30">
        <v>62</v>
      </c>
      <c r="BI962" s="27"/>
    </row>
    <row r="963" spans="1:61" s="22" customFormat="1" x14ac:dyDescent="0.2">
      <c r="A963" s="30">
        <v>28893</v>
      </c>
      <c r="B963" s="23">
        <f t="shared" si="73"/>
        <v>2014</v>
      </c>
      <c r="C963" s="23">
        <f t="shared" si="74"/>
        <v>3</v>
      </c>
      <c r="D963" s="24" t="s">
        <v>736</v>
      </c>
      <c r="E963" s="31">
        <v>41711</v>
      </c>
      <c r="F963" s="30">
        <v>6595515</v>
      </c>
      <c r="G963" s="30">
        <v>1624630</v>
      </c>
      <c r="H963" s="26" t="s">
        <v>86</v>
      </c>
      <c r="J963" s="22" t="str">
        <f t="shared" ref="J963:J1026" si="75">CONCATENATE(H963," ",I963)</f>
        <v xml:space="preserve">Käringsjön </v>
      </c>
      <c r="K963" s="26" t="s">
        <v>783</v>
      </c>
      <c r="L963" s="30">
        <v>3</v>
      </c>
      <c r="M963" s="30">
        <v>3</v>
      </c>
      <c r="O963" s="30">
        <v>4.0999999999999996</v>
      </c>
      <c r="P963" s="30">
        <v>8</v>
      </c>
      <c r="Q963" s="30">
        <v>61</v>
      </c>
      <c r="BI963" s="27"/>
    </row>
    <row r="964" spans="1:61" s="22" customFormat="1" x14ac:dyDescent="0.2">
      <c r="A964" s="30">
        <v>28894</v>
      </c>
      <c r="B964" s="23">
        <f t="shared" si="73"/>
        <v>2014</v>
      </c>
      <c r="C964" s="23">
        <f t="shared" si="74"/>
        <v>3</v>
      </c>
      <c r="D964" s="24" t="s">
        <v>736</v>
      </c>
      <c r="E964" s="31">
        <v>41711</v>
      </c>
      <c r="F964" s="30">
        <v>6595515</v>
      </c>
      <c r="G964" s="30">
        <v>1624630</v>
      </c>
      <c r="H964" s="26" t="s">
        <v>86</v>
      </c>
      <c r="J964" s="22" t="str">
        <f t="shared" si="75"/>
        <v xml:space="preserve">Käringsjön </v>
      </c>
      <c r="K964" s="22" t="s">
        <v>785</v>
      </c>
      <c r="L964" s="30">
        <v>3.9</v>
      </c>
      <c r="M964" s="30">
        <v>3.9</v>
      </c>
      <c r="O964" s="30">
        <v>4.0999999999999996</v>
      </c>
      <c r="P964" s="30">
        <v>7.5</v>
      </c>
      <c r="Q964" s="30">
        <v>57</v>
      </c>
      <c r="BI964" s="27"/>
    </row>
    <row r="965" spans="1:61" s="22" customFormat="1" x14ac:dyDescent="0.2">
      <c r="A965" s="30">
        <v>28917</v>
      </c>
      <c r="B965" s="23">
        <f t="shared" si="73"/>
        <v>2014</v>
      </c>
      <c r="C965" s="23">
        <f t="shared" si="74"/>
        <v>3</v>
      </c>
      <c r="D965" s="24" t="s">
        <v>736</v>
      </c>
      <c r="E965" s="31">
        <v>41716</v>
      </c>
      <c r="F965" s="30">
        <v>6606035</v>
      </c>
      <c r="G965" s="30">
        <v>1615620</v>
      </c>
      <c r="H965" s="26" t="s">
        <v>90</v>
      </c>
      <c r="J965" s="22" t="str">
        <f t="shared" si="75"/>
        <v xml:space="preserve">Oxundasjön </v>
      </c>
      <c r="K965" s="22" t="s">
        <v>739</v>
      </c>
      <c r="L965" s="30">
        <v>0.5</v>
      </c>
      <c r="M965" s="30">
        <v>0.5</v>
      </c>
      <c r="N965" s="30">
        <v>1.4</v>
      </c>
      <c r="O965" s="30">
        <v>3.3</v>
      </c>
      <c r="P965" s="30">
        <v>14.2</v>
      </c>
      <c r="Q965" s="30">
        <v>108</v>
      </c>
      <c r="T965" s="30">
        <v>2.4125901639344001</v>
      </c>
      <c r="U965" s="30">
        <v>8.2799999999999994</v>
      </c>
      <c r="V965" s="22">
        <f t="shared" ref="V965" si="76">U965 * (1/((10^((0.0901821 + (2729.92 /(273.15 + O965)))-AC965)+1)))</f>
        <v>0.12203534410435984</v>
      </c>
      <c r="W965" s="30">
        <v>6.5000000000000002E-2</v>
      </c>
      <c r="X965" s="30">
        <v>4.66</v>
      </c>
      <c r="Y965" s="30">
        <v>8.1999999999999993</v>
      </c>
      <c r="AB965" s="30">
        <v>719.21</v>
      </c>
      <c r="AC965" s="30">
        <v>8.14</v>
      </c>
      <c r="AI965" s="30">
        <v>35.03</v>
      </c>
      <c r="AJ965" s="30">
        <v>1437.2</v>
      </c>
      <c r="BI965" s="27"/>
    </row>
    <row r="966" spans="1:61" s="22" customFormat="1" x14ac:dyDescent="0.2">
      <c r="A966" s="30">
        <v>28918</v>
      </c>
      <c r="B966" s="23">
        <f t="shared" si="73"/>
        <v>2014</v>
      </c>
      <c r="C966" s="23">
        <f t="shared" si="74"/>
        <v>3</v>
      </c>
      <c r="D966" s="24" t="s">
        <v>736</v>
      </c>
      <c r="E966" s="31">
        <v>41716</v>
      </c>
      <c r="F966" s="30">
        <v>6606035</v>
      </c>
      <c r="G966" s="30">
        <v>1615620</v>
      </c>
      <c r="H966" s="26" t="s">
        <v>90</v>
      </c>
      <c r="J966" s="22" t="str">
        <f t="shared" si="75"/>
        <v xml:space="preserve">Oxundasjön </v>
      </c>
      <c r="K966" s="26" t="s">
        <v>781</v>
      </c>
      <c r="L966" s="30">
        <v>1</v>
      </c>
      <c r="M966" s="30">
        <v>1</v>
      </c>
      <c r="O966" s="30">
        <v>3.3</v>
      </c>
      <c r="P966" s="30">
        <v>14.2</v>
      </c>
      <c r="Q966" s="30">
        <v>108</v>
      </c>
      <c r="BI966" s="27"/>
    </row>
    <row r="967" spans="1:61" s="22" customFormat="1" x14ac:dyDescent="0.2">
      <c r="A967" s="30">
        <v>28919</v>
      </c>
      <c r="B967" s="23">
        <f t="shared" si="73"/>
        <v>2014</v>
      </c>
      <c r="C967" s="23">
        <f t="shared" si="74"/>
        <v>3</v>
      </c>
      <c r="D967" s="24" t="s">
        <v>736</v>
      </c>
      <c r="E967" s="31">
        <v>41716</v>
      </c>
      <c r="F967" s="30">
        <v>6606035</v>
      </c>
      <c r="G967" s="30">
        <v>1615620</v>
      </c>
      <c r="H967" s="26" t="s">
        <v>90</v>
      </c>
      <c r="J967" s="22" t="str">
        <f t="shared" si="75"/>
        <v xml:space="preserve">Oxundasjön </v>
      </c>
      <c r="K967" s="26" t="s">
        <v>782</v>
      </c>
      <c r="L967" s="30">
        <v>2</v>
      </c>
      <c r="M967" s="30">
        <v>2</v>
      </c>
      <c r="O967" s="30">
        <v>3.2</v>
      </c>
      <c r="P967" s="30">
        <v>14</v>
      </c>
      <c r="Q967" s="30">
        <v>107</v>
      </c>
      <c r="BI967" s="27"/>
    </row>
    <row r="968" spans="1:61" s="22" customFormat="1" x14ac:dyDescent="0.2">
      <c r="A968" s="30">
        <v>28920</v>
      </c>
      <c r="B968" s="23">
        <f t="shared" si="73"/>
        <v>2014</v>
      </c>
      <c r="C968" s="23">
        <f t="shared" si="74"/>
        <v>3</v>
      </c>
      <c r="D968" s="24" t="s">
        <v>736</v>
      </c>
      <c r="E968" s="31">
        <v>41716</v>
      </c>
      <c r="F968" s="30">
        <v>6606035</v>
      </c>
      <c r="G968" s="30">
        <v>1615620</v>
      </c>
      <c r="H968" s="26" t="s">
        <v>90</v>
      </c>
      <c r="J968" s="22" t="str">
        <f t="shared" si="75"/>
        <v xml:space="preserve">Oxundasjön </v>
      </c>
      <c r="K968" s="26" t="s">
        <v>783</v>
      </c>
      <c r="L968" s="30">
        <v>3</v>
      </c>
      <c r="M968" s="30">
        <v>3</v>
      </c>
      <c r="O968" s="30">
        <v>3.2</v>
      </c>
      <c r="P968" s="30">
        <v>14</v>
      </c>
      <c r="Q968" s="30">
        <v>107</v>
      </c>
      <c r="BI968" s="27"/>
    </row>
    <row r="969" spans="1:61" s="22" customFormat="1" x14ac:dyDescent="0.2">
      <c r="A969" s="30">
        <v>28921</v>
      </c>
      <c r="B969" s="23">
        <f t="shared" si="73"/>
        <v>2014</v>
      </c>
      <c r="C969" s="23">
        <f t="shared" si="74"/>
        <v>3</v>
      </c>
      <c r="D969" s="24" t="s">
        <v>736</v>
      </c>
      <c r="E969" s="31">
        <v>41716</v>
      </c>
      <c r="F969" s="30">
        <v>6606035</v>
      </c>
      <c r="G969" s="30">
        <v>1615620</v>
      </c>
      <c r="H969" s="26" t="s">
        <v>90</v>
      </c>
      <c r="J969" s="22" t="str">
        <f t="shared" si="75"/>
        <v xml:space="preserve">Oxundasjön </v>
      </c>
      <c r="K969" s="26" t="s">
        <v>784</v>
      </c>
      <c r="L969" s="30">
        <v>4</v>
      </c>
      <c r="M969" s="30">
        <v>4</v>
      </c>
      <c r="O969" s="30">
        <v>3.2</v>
      </c>
      <c r="P969" s="30">
        <v>14</v>
      </c>
      <c r="Q969" s="30">
        <v>106</v>
      </c>
      <c r="BI969" s="27"/>
    </row>
    <row r="970" spans="1:61" s="22" customFormat="1" x14ac:dyDescent="0.2">
      <c r="A970" s="30">
        <v>28922</v>
      </c>
      <c r="B970" s="23">
        <f t="shared" si="73"/>
        <v>2014</v>
      </c>
      <c r="C970" s="23">
        <f t="shared" si="74"/>
        <v>3</v>
      </c>
      <c r="D970" s="24" t="s">
        <v>736</v>
      </c>
      <c r="E970" s="31">
        <v>41716</v>
      </c>
      <c r="F970" s="30">
        <v>6606035</v>
      </c>
      <c r="G970" s="30">
        <v>1615620</v>
      </c>
      <c r="H970" s="26" t="s">
        <v>90</v>
      </c>
      <c r="J970" s="22" t="str">
        <f t="shared" si="75"/>
        <v xml:space="preserve">Oxundasjön </v>
      </c>
      <c r="K970" s="26" t="s">
        <v>841</v>
      </c>
      <c r="L970" s="30">
        <v>5</v>
      </c>
      <c r="M970" s="30">
        <v>5</v>
      </c>
      <c r="O970" s="30">
        <v>3.2</v>
      </c>
      <c r="P970" s="30">
        <v>14</v>
      </c>
      <c r="Q970" s="30">
        <v>106</v>
      </c>
      <c r="BI970" s="27"/>
    </row>
    <row r="971" spans="1:61" s="22" customFormat="1" x14ac:dyDescent="0.2">
      <c r="A971" s="30">
        <v>28923</v>
      </c>
      <c r="B971" s="23">
        <f t="shared" si="73"/>
        <v>2014</v>
      </c>
      <c r="C971" s="23">
        <f t="shared" si="74"/>
        <v>3</v>
      </c>
      <c r="D971" s="24" t="s">
        <v>736</v>
      </c>
      <c r="E971" s="31">
        <v>41716</v>
      </c>
      <c r="F971" s="30">
        <v>6606035</v>
      </c>
      <c r="G971" s="30">
        <v>1615620</v>
      </c>
      <c r="H971" s="26" t="s">
        <v>90</v>
      </c>
      <c r="J971" s="22" t="str">
        <f t="shared" si="75"/>
        <v xml:space="preserve">Oxundasjön </v>
      </c>
      <c r="K971" s="22" t="s">
        <v>785</v>
      </c>
      <c r="L971" s="30">
        <v>6</v>
      </c>
      <c r="M971" s="30">
        <v>6</v>
      </c>
      <c r="O971" s="30">
        <v>3.3</v>
      </c>
      <c r="P971" s="30">
        <v>13.6</v>
      </c>
      <c r="Q971" s="30">
        <v>103</v>
      </c>
      <c r="BI971" s="27"/>
    </row>
    <row r="972" spans="1:61" s="22" customFormat="1" x14ac:dyDescent="0.2">
      <c r="A972" s="30">
        <v>28924</v>
      </c>
      <c r="B972" s="23">
        <f t="shared" si="73"/>
        <v>2014</v>
      </c>
      <c r="C972" s="23">
        <f t="shared" si="74"/>
        <v>3</v>
      </c>
      <c r="D972" s="24" t="s">
        <v>912</v>
      </c>
      <c r="E972" s="31">
        <v>41716</v>
      </c>
      <c r="F972" s="30">
        <v>6599695</v>
      </c>
      <c r="G972" s="30">
        <v>1617290</v>
      </c>
      <c r="H972" s="26" t="s">
        <v>83</v>
      </c>
      <c r="J972" s="22" t="str">
        <f t="shared" si="75"/>
        <v xml:space="preserve">Edssjön </v>
      </c>
      <c r="K972" s="22" t="s">
        <v>739</v>
      </c>
      <c r="L972" s="30">
        <v>0.5</v>
      </c>
      <c r="M972" s="30">
        <v>0.5</v>
      </c>
      <c r="N972" s="30">
        <v>1.5</v>
      </c>
      <c r="O972" s="30">
        <v>3</v>
      </c>
      <c r="P972" s="30">
        <v>14.4</v>
      </c>
      <c r="Q972" s="30">
        <v>109</v>
      </c>
      <c r="T972" s="30">
        <v>2.5533245901638999</v>
      </c>
      <c r="U972" s="30">
        <v>4.95</v>
      </c>
      <c r="V972" s="22">
        <f t="shared" ref="V972" si="77">U972 * (1/((10^((0.0901821 + (2729.92 /(273.15 + O972)))-AC972)+1)))</f>
        <v>9.3434082740482149E-2</v>
      </c>
      <c r="W972" s="30">
        <v>6.3E-2</v>
      </c>
      <c r="X972" s="30">
        <v>4.2699999999999996</v>
      </c>
      <c r="Y972" s="30">
        <v>6.6</v>
      </c>
      <c r="AB972" s="30">
        <v>294.76</v>
      </c>
      <c r="AC972" s="30">
        <v>8.26</v>
      </c>
      <c r="AI972" s="30">
        <v>42.91</v>
      </c>
      <c r="AJ972" s="30">
        <v>1106.2</v>
      </c>
      <c r="BI972" s="27"/>
    </row>
    <row r="973" spans="1:61" s="22" customFormat="1" x14ac:dyDescent="0.2">
      <c r="A973" s="30">
        <v>28925</v>
      </c>
      <c r="B973" s="23">
        <f t="shared" si="73"/>
        <v>2014</v>
      </c>
      <c r="C973" s="23">
        <f t="shared" si="74"/>
        <v>3</v>
      </c>
      <c r="D973" s="24" t="s">
        <v>912</v>
      </c>
      <c r="E973" s="31">
        <v>41716</v>
      </c>
      <c r="F973" s="30">
        <v>6599695</v>
      </c>
      <c r="G973" s="30">
        <v>1617290</v>
      </c>
      <c r="H973" s="26" t="s">
        <v>83</v>
      </c>
      <c r="J973" s="22" t="str">
        <f t="shared" si="75"/>
        <v xml:space="preserve">Edssjön </v>
      </c>
      <c r="K973" s="26" t="s">
        <v>781</v>
      </c>
      <c r="L973" s="30">
        <v>1</v>
      </c>
      <c r="M973" s="30">
        <v>1</v>
      </c>
      <c r="O973" s="30">
        <v>3</v>
      </c>
      <c r="P973" s="30">
        <v>14.4</v>
      </c>
      <c r="Q973" s="30">
        <v>109</v>
      </c>
      <c r="BI973" s="27"/>
    </row>
    <row r="974" spans="1:61" s="22" customFormat="1" x14ac:dyDescent="0.2">
      <c r="A974" s="30">
        <v>28926</v>
      </c>
      <c r="B974" s="23">
        <f t="shared" si="73"/>
        <v>2014</v>
      </c>
      <c r="C974" s="23">
        <f t="shared" si="74"/>
        <v>3</v>
      </c>
      <c r="D974" s="24" t="s">
        <v>912</v>
      </c>
      <c r="E974" s="31">
        <v>41716</v>
      </c>
      <c r="F974" s="30">
        <v>6599695</v>
      </c>
      <c r="G974" s="30">
        <v>1617290</v>
      </c>
      <c r="H974" s="26" t="s">
        <v>83</v>
      </c>
      <c r="J974" s="22" t="str">
        <f t="shared" si="75"/>
        <v xml:space="preserve">Edssjön </v>
      </c>
      <c r="K974" s="26" t="s">
        <v>782</v>
      </c>
      <c r="L974" s="30">
        <v>2</v>
      </c>
      <c r="M974" s="30">
        <v>2</v>
      </c>
      <c r="O974" s="30">
        <v>3</v>
      </c>
      <c r="P974" s="30">
        <v>14.2</v>
      </c>
      <c r="Q974" s="30">
        <v>107</v>
      </c>
      <c r="BI974" s="27"/>
    </row>
    <row r="975" spans="1:61" s="22" customFormat="1" x14ac:dyDescent="0.2">
      <c r="A975" s="30">
        <v>28927</v>
      </c>
      <c r="B975" s="23">
        <f t="shared" si="73"/>
        <v>2014</v>
      </c>
      <c r="C975" s="23">
        <f t="shared" si="74"/>
        <v>3</v>
      </c>
      <c r="D975" s="24" t="s">
        <v>912</v>
      </c>
      <c r="E975" s="31">
        <v>41716</v>
      </c>
      <c r="F975" s="30">
        <v>6599695</v>
      </c>
      <c r="G975" s="30">
        <v>1617290</v>
      </c>
      <c r="H975" s="26" t="s">
        <v>83</v>
      </c>
      <c r="J975" s="22" t="str">
        <f t="shared" si="75"/>
        <v xml:space="preserve">Edssjön </v>
      </c>
      <c r="K975" s="26" t="s">
        <v>783</v>
      </c>
      <c r="L975" s="30">
        <v>3</v>
      </c>
      <c r="M975" s="30">
        <v>3</v>
      </c>
      <c r="O975" s="30">
        <v>3</v>
      </c>
      <c r="P975" s="30">
        <v>14.1</v>
      </c>
      <c r="Q975" s="30">
        <v>106</v>
      </c>
      <c r="BI975" s="27"/>
    </row>
    <row r="976" spans="1:61" s="22" customFormat="1" x14ac:dyDescent="0.2">
      <c r="A976" s="30">
        <v>28928</v>
      </c>
      <c r="B976" s="23">
        <f t="shared" si="73"/>
        <v>2014</v>
      </c>
      <c r="C976" s="23">
        <f t="shared" si="74"/>
        <v>3</v>
      </c>
      <c r="D976" s="24" t="s">
        <v>912</v>
      </c>
      <c r="E976" s="31">
        <v>41716</v>
      </c>
      <c r="F976" s="30">
        <v>6599695</v>
      </c>
      <c r="G976" s="30">
        <v>1617290</v>
      </c>
      <c r="H976" s="26" t="s">
        <v>83</v>
      </c>
      <c r="J976" s="22" t="str">
        <f t="shared" si="75"/>
        <v xml:space="preserve">Edssjön </v>
      </c>
      <c r="K976" s="26" t="s">
        <v>784</v>
      </c>
      <c r="L976" s="30">
        <v>4</v>
      </c>
      <c r="M976" s="30">
        <v>4</v>
      </c>
      <c r="O976" s="30">
        <v>3</v>
      </c>
      <c r="P976" s="30">
        <v>14</v>
      </c>
      <c r="Q976" s="30">
        <v>106</v>
      </c>
      <c r="BI976" s="27"/>
    </row>
    <row r="977" spans="1:61" s="22" customFormat="1" x14ac:dyDescent="0.2">
      <c r="A977" s="30">
        <v>28929</v>
      </c>
      <c r="B977" s="23">
        <f t="shared" si="73"/>
        <v>2014</v>
      </c>
      <c r="C977" s="23">
        <f t="shared" si="74"/>
        <v>3</v>
      </c>
      <c r="D977" s="24" t="s">
        <v>912</v>
      </c>
      <c r="E977" s="31">
        <v>41716</v>
      </c>
      <c r="F977" s="30">
        <v>6599695</v>
      </c>
      <c r="G977" s="30">
        <v>1617290</v>
      </c>
      <c r="H977" s="26" t="s">
        <v>83</v>
      </c>
      <c r="J977" s="22" t="str">
        <f t="shared" si="75"/>
        <v xml:space="preserve">Edssjön </v>
      </c>
      <c r="K977" s="22" t="s">
        <v>785</v>
      </c>
      <c r="L977" s="30">
        <v>5.2</v>
      </c>
      <c r="M977" s="30">
        <v>5.2</v>
      </c>
      <c r="O977" s="30">
        <v>3.1</v>
      </c>
      <c r="P977" s="30">
        <v>13.3</v>
      </c>
      <c r="Q977" s="30">
        <v>101</v>
      </c>
      <c r="BI977" s="27"/>
    </row>
    <row r="978" spans="1:61" s="22" customFormat="1" x14ac:dyDescent="0.2">
      <c r="A978" s="30">
        <v>28930</v>
      </c>
      <c r="B978" s="23">
        <f t="shared" si="73"/>
        <v>2014</v>
      </c>
      <c r="C978" s="23">
        <f t="shared" si="74"/>
        <v>3</v>
      </c>
      <c r="D978" s="24" t="s">
        <v>736</v>
      </c>
      <c r="E978" s="31">
        <v>41716</v>
      </c>
      <c r="F978" s="30">
        <v>6593820</v>
      </c>
      <c r="G978" s="30">
        <v>1624215</v>
      </c>
      <c r="H978" s="26" t="s">
        <v>92</v>
      </c>
      <c r="J978" s="22" t="str">
        <f t="shared" si="75"/>
        <v xml:space="preserve">Rösjön </v>
      </c>
      <c r="K978" s="22" t="s">
        <v>739</v>
      </c>
      <c r="L978" s="30">
        <v>0.5</v>
      </c>
      <c r="M978" s="30">
        <v>0.5</v>
      </c>
      <c r="N978" s="30">
        <v>3</v>
      </c>
      <c r="O978" s="30">
        <v>3.2</v>
      </c>
      <c r="P978" s="30">
        <v>12.4</v>
      </c>
      <c r="Q978" s="30">
        <v>95</v>
      </c>
      <c r="T978" s="30">
        <v>1.608393442623</v>
      </c>
      <c r="U978" s="30">
        <v>0</v>
      </c>
      <c r="V978" s="22">
        <f t="shared" ref="V978" si="78">U978 * (1/((10^((0.0901821 + (2729.92 /(273.15 + O978)))-AC978)+1)))</f>
        <v>0</v>
      </c>
      <c r="W978" s="30">
        <v>4.2999999999999997E-2</v>
      </c>
      <c r="X978" s="30">
        <v>0</v>
      </c>
      <c r="Y978" s="30">
        <v>2.2000000000000002</v>
      </c>
      <c r="AB978" s="30">
        <v>134.85</v>
      </c>
      <c r="AC978" s="30">
        <v>7.83</v>
      </c>
      <c r="AI978" s="30">
        <v>11.64</v>
      </c>
      <c r="AJ978" s="30">
        <v>582.20000000000005</v>
      </c>
      <c r="BI978" s="27"/>
    </row>
    <row r="979" spans="1:61" s="22" customFormat="1" x14ac:dyDescent="0.2">
      <c r="A979" s="30">
        <v>28931</v>
      </c>
      <c r="B979" s="23">
        <f t="shared" si="73"/>
        <v>2014</v>
      </c>
      <c r="C979" s="23">
        <f t="shared" si="74"/>
        <v>3</v>
      </c>
      <c r="D979" s="24" t="s">
        <v>736</v>
      </c>
      <c r="E979" s="31">
        <v>41716</v>
      </c>
      <c r="F979" s="30">
        <v>6593820</v>
      </c>
      <c r="G979" s="30">
        <v>1624215</v>
      </c>
      <c r="H979" s="26" t="s">
        <v>92</v>
      </c>
      <c r="J979" s="22" t="str">
        <f t="shared" si="75"/>
        <v xml:space="preserve">Rösjön </v>
      </c>
      <c r="K979" s="26" t="s">
        <v>781</v>
      </c>
      <c r="L979" s="30">
        <v>1</v>
      </c>
      <c r="M979" s="30">
        <v>1</v>
      </c>
      <c r="O979" s="30">
        <v>3.4</v>
      </c>
      <c r="P979" s="30">
        <v>12.3</v>
      </c>
      <c r="Q979" s="30">
        <v>94</v>
      </c>
      <c r="BI979" s="27"/>
    </row>
    <row r="980" spans="1:61" s="22" customFormat="1" x14ac:dyDescent="0.2">
      <c r="A980" s="30">
        <v>28932</v>
      </c>
      <c r="B980" s="23">
        <f t="shared" si="73"/>
        <v>2014</v>
      </c>
      <c r="C980" s="23">
        <f t="shared" si="74"/>
        <v>3</v>
      </c>
      <c r="D980" s="24" t="s">
        <v>736</v>
      </c>
      <c r="E980" s="31">
        <v>41716</v>
      </c>
      <c r="F980" s="30">
        <v>6593820</v>
      </c>
      <c r="G980" s="30">
        <v>1624215</v>
      </c>
      <c r="H980" s="26" t="s">
        <v>92</v>
      </c>
      <c r="J980" s="22" t="str">
        <f t="shared" si="75"/>
        <v xml:space="preserve">Rösjön </v>
      </c>
      <c r="K980" s="26" t="s">
        <v>782</v>
      </c>
      <c r="L980" s="30">
        <v>2</v>
      </c>
      <c r="M980" s="30">
        <v>2</v>
      </c>
      <c r="O980" s="30">
        <v>3.4</v>
      </c>
      <c r="P980" s="30">
        <v>12.3</v>
      </c>
      <c r="Q980" s="30">
        <v>94</v>
      </c>
      <c r="BI980" s="27"/>
    </row>
    <row r="981" spans="1:61" s="22" customFormat="1" x14ac:dyDescent="0.2">
      <c r="A981" s="30">
        <v>28933</v>
      </c>
      <c r="B981" s="23">
        <f t="shared" si="73"/>
        <v>2014</v>
      </c>
      <c r="C981" s="23">
        <f t="shared" si="74"/>
        <v>3</v>
      </c>
      <c r="D981" s="24" t="s">
        <v>736</v>
      </c>
      <c r="E981" s="31">
        <v>41716</v>
      </c>
      <c r="F981" s="30">
        <v>6593820</v>
      </c>
      <c r="G981" s="30">
        <v>1624215</v>
      </c>
      <c r="H981" s="26" t="s">
        <v>92</v>
      </c>
      <c r="J981" s="22" t="str">
        <f t="shared" si="75"/>
        <v xml:space="preserve">Rösjön </v>
      </c>
      <c r="K981" s="26" t="s">
        <v>783</v>
      </c>
      <c r="L981" s="30">
        <v>3</v>
      </c>
      <c r="M981" s="30">
        <v>3</v>
      </c>
      <c r="O981" s="30">
        <v>3.4</v>
      </c>
      <c r="P981" s="30">
        <v>12.3</v>
      </c>
      <c r="Q981" s="30">
        <v>94</v>
      </c>
      <c r="BI981" s="27"/>
    </row>
    <row r="982" spans="1:61" s="22" customFormat="1" x14ac:dyDescent="0.2">
      <c r="A982" s="30">
        <v>28934</v>
      </c>
      <c r="B982" s="23">
        <f t="shared" si="73"/>
        <v>2014</v>
      </c>
      <c r="C982" s="23">
        <f t="shared" si="74"/>
        <v>3</v>
      </c>
      <c r="D982" s="24" t="s">
        <v>736</v>
      </c>
      <c r="E982" s="31">
        <v>41716</v>
      </c>
      <c r="F982" s="30">
        <v>6593820</v>
      </c>
      <c r="G982" s="30">
        <v>1624215</v>
      </c>
      <c r="H982" s="26" t="s">
        <v>92</v>
      </c>
      <c r="J982" s="22" t="str">
        <f t="shared" si="75"/>
        <v xml:space="preserve">Rösjön </v>
      </c>
      <c r="K982" s="26" t="s">
        <v>784</v>
      </c>
      <c r="L982" s="30">
        <v>4</v>
      </c>
      <c r="M982" s="30">
        <v>4</v>
      </c>
      <c r="O982" s="30">
        <v>3.4</v>
      </c>
      <c r="P982" s="30">
        <v>12.3</v>
      </c>
      <c r="Q982" s="30">
        <v>94</v>
      </c>
      <c r="BI982" s="27"/>
    </row>
    <row r="983" spans="1:61" s="22" customFormat="1" x14ac:dyDescent="0.2">
      <c r="A983" s="30">
        <v>28935</v>
      </c>
      <c r="B983" s="23">
        <f t="shared" si="73"/>
        <v>2014</v>
      </c>
      <c r="C983" s="23">
        <f t="shared" si="74"/>
        <v>3</v>
      </c>
      <c r="D983" s="24" t="s">
        <v>736</v>
      </c>
      <c r="E983" s="31">
        <v>41716</v>
      </c>
      <c r="F983" s="30">
        <v>6593820</v>
      </c>
      <c r="G983" s="30">
        <v>1624215</v>
      </c>
      <c r="H983" s="26" t="s">
        <v>92</v>
      </c>
      <c r="J983" s="22" t="str">
        <f t="shared" si="75"/>
        <v xml:space="preserve">Rösjön </v>
      </c>
      <c r="K983" s="26" t="s">
        <v>841</v>
      </c>
      <c r="L983" s="30">
        <v>5</v>
      </c>
      <c r="M983" s="30">
        <v>5</v>
      </c>
      <c r="O983" s="30">
        <v>3.4</v>
      </c>
      <c r="P983" s="30">
        <v>12.3</v>
      </c>
      <c r="Q983" s="30">
        <v>94</v>
      </c>
      <c r="BI983" s="27"/>
    </row>
    <row r="984" spans="1:61" s="22" customFormat="1" x14ac:dyDescent="0.2">
      <c r="A984" s="30">
        <v>28936</v>
      </c>
      <c r="B984" s="23">
        <f t="shared" si="73"/>
        <v>2014</v>
      </c>
      <c r="C984" s="23">
        <f t="shared" si="74"/>
        <v>3</v>
      </c>
      <c r="D984" s="24" t="s">
        <v>736</v>
      </c>
      <c r="E984" s="31">
        <v>41716</v>
      </c>
      <c r="F984" s="30">
        <v>6593820</v>
      </c>
      <c r="G984" s="30">
        <v>1624215</v>
      </c>
      <c r="H984" s="26" t="s">
        <v>92</v>
      </c>
      <c r="J984" s="22" t="str">
        <f t="shared" si="75"/>
        <v xml:space="preserve">Rösjön </v>
      </c>
      <c r="K984" s="26" t="s">
        <v>842</v>
      </c>
      <c r="L984" s="30">
        <v>6</v>
      </c>
      <c r="M984" s="30">
        <v>6</v>
      </c>
      <c r="O984" s="30">
        <v>3.4</v>
      </c>
      <c r="P984" s="30">
        <v>12.3</v>
      </c>
      <c r="Q984" s="30">
        <v>94</v>
      </c>
      <c r="BI984" s="27"/>
    </row>
    <row r="985" spans="1:61" s="22" customFormat="1" x14ac:dyDescent="0.2">
      <c r="A985" s="30">
        <v>28937</v>
      </c>
      <c r="B985" s="23">
        <f t="shared" si="73"/>
        <v>2014</v>
      </c>
      <c r="C985" s="23">
        <f t="shared" si="74"/>
        <v>3</v>
      </c>
      <c r="D985" s="24" t="s">
        <v>736</v>
      </c>
      <c r="E985" s="31">
        <v>41716</v>
      </c>
      <c r="F985" s="30">
        <v>6593820</v>
      </c>
      <c r="G985" s="30">
        <v>1624215</v>
      </c>
      <c r="H985" s="26" t="s">
        <v>92</v>
      </c>
      <c r="J985" s="22" t="str">
        <f t="shared" si="75"/>
        <v xml:space="preserve">Rösjön </v>
      </c>
      <c r="K985" s="22" t="s">
        <v>785</v>
      </c>
      <c r="L985" s="30">
        <v>6.8</v>
      </c>
      <c r="M985" s="30">
        <v>6.8</v>
      </c>
      <c r="O985" s="30">
        <v>3.5</v>
      </c>
      <c r="P985" s="30">
        <v>11.6</v>
      </c>
      <c r="Q985" s="30">
        <v>90</v>
      </c>
      <c r="BI985" s="27"/>
    </row>
    <row r="986" spans="1:61" s="22" customFormat="1" x14ac:dyDescent="0.2">
      <c r="A986" s="30">
        <v>28938</v>
      </c>
      <c r="B986" s="23">
        <f t="shared" si="73"/>
        <v>2014</v>
      </c>
      <c r="C986" s="23">
        <f t="shared" si="74"/>
        <v>3</v>
      </c>
      <c r="D986" s="24" t="s">
        <v>736</v>
      </c>
      <c r="E986" s="31">
        <v>41716</v>
      </c>
      <c r="F986" s="30">
        <v>6595400</v>
      </c>
      <c r="G986" s="30">
        <v>1624045</v>
      </c>
      <c r="H986" s="26" t="s">
        <v>84</v>
      </c>
      <c r="J986" s="22" t="str">
        <f t="shared" si="75"/>
        <v xml:space="preserve">Fjäturen </v>
      </c>
      <c r="K986" s="22" t="s">
        <v>739</v>
      </c>
      <c r="L986" s="30">
        <v>0.5</v>
      </c>
      <c r="M986" s="30">
        <v>0.5</v>
      </c>
      <c r="N986" s="30">
        <v>1.7</v>
      </c>
      <c r="O986" s="30">
        <v>3.1</v>
      </c>
      <c r="P986" s="30">
        <v>12.4</v>
      </c>
      <c r="Q986" s="30">
        <v>94</v>
      </c>
      <c r="T986" s="30">
        <v>1.7893377049180001</v>
      </c>
      <c r="U986" s="30">
        <v>0</v>
      </c>
      <c r="V986" s="22">
        <f t="shared" ref="V986" si="79">U986 * (1/((10^((0.0901821 + (2729.92 /(273.15 + O986)))-AC986)+1)))</f>
        <v>0</v>
      </c>
      <c r="W986" s="30">
        <v>9.4E-2</v>
      </c>
      <c r="X986" s="30">
        <v>1.1000000000000001</v>
      </c>
      <c r="Y986" s="30">
        <v>4.5999999999999996</v>
      </c>
      <c r="AB986" s="30">
        <v>225.86</v>
      </c>
      <c r="AC986" s="30">
        <v>7.82</v>
      </c>
      <c r="AI986" s="30">
        <v>16.64</v>
      </c>
      <c r="AJ986" s="30">
        <v>780.2</v>
      </c>
      <c r="BI986" s="27"/>
    </row>
    <row r="987" spans="1:61" s="22" customFormat="1" x14ac:dyDescent="0.2">
      <c r="A987" s="30">
        <v>28939</v>
      </c>
      <c r="B987" s="23">
        <f t="shared" si="73"/>
        <v>2014</v>
      </c>
      <c r="C987" s="23">
        <f t="shared" si="74"/>
        <v>3</v>
      </c>
      <c r="D987" s="24" t="s">
        <v>736</v>
      </c>
      <c r="E987" s="31">
        <v>41716</v>
      </c>
      <c r="F987" s="30">
        <v>6595400</v>
      </c>
      <c r="G987" s="30">
        <v>1624045</v>
      </c>
      <c r="H987" s="26" t="s">
        <v>84</v>
      </c>
      <c r="J987" s="22" t="str">
        <f t="shared" si="75"/>
        <v xml:space="preserve">Fjäturen </v>
      </c>
      <c r="K987" s="26" t="s">
        <v>781</v>
      </c>
      <c r="L987" s="30">
        <v>1</v>
      </c>
      <c r="M987" s="30">
        <v>1</v>
      </c>
      <c r="O987" s="30">
        <v>3.1</v>
      </c>
      <c r="P987" s="30">
        <v>12.4</v>
      </c>
      <c r="Q987" s="30">
        <v>94</v>
      </c>
      <c r="BI987" s="27"/>
    </row>
    <row r="988" spans="1:61" s="22" customFormat="1" x14ac:dyDescent="0.2">
      <c r="A988" s="30">
        <v>28940</v>
      </c>
      <c r="B988" s="23">
        <f t="shared" si="73"/>
        <v>2014</v>
      </c>
      <c r="C988" s="23">
        <f t="shared" si="74"/>
        <v>3</v>
      </c>
      <c r="D988" s="24" t="s">
        <v>736</v>
      </c>
      <c r="E988" s="31">
        <v>41716</v>
      </c>
      <c r="F988" s="30">
        <v>6595400</v>
      </c>
      <c r="G988" s="30">
        <v>1624045</v>
      </c>
      <c r="H988" s="26" t="s">
        <v>84</v>
      </c>
      <c r="J988" s="22" t="str">
        <f t="shared" si="75"/>
        <v xml:space="preserve">Fjäturen </v>
      </c>
      <c r="K988" s="26" t="s">
        <v>782</v>
      </c>
      <c r="L988" s="30">
        <v>2</v>
      </c>
      <c r="M988" s="30">
        <v>2</v>
      </c>
      <c r="O988" s="30">
        <v>3.1</v>
      </c>
      <c r="P988" s="30">
        <v>12.3</v>
      </c>
      <c r="Q988" s="30">
        <v>93</v>
      </c>
      <c r="BI988" s="27"/>
    </row>
    <row r="989" spans="1:61" s="22" customFormat="1" x14ac:dyDescent="0.2">
      <c r="A989" s="30">
        <v>28941</v>
      </c>
      <c r="B989" s="23">
        <f t="shared" si="73"/>
        <v>2014</v>
      </c>
      <c r="C989" s="23">
        <f t="shared" si="74"/>
        <v>3</v>
      </c>
      <c r="D989" s="24" t="s">
        <v>736</v>
      </c>
      <c r="E989" s="31">
        <v>41716</v>
      </c>
      <c r="F989" s="30">
        <v>6595400</v>
      </c>
      <c r="G989" s="30">
        <v>1624045</v>
      </c>
      <c r="H989" s="26" t="s">
        <v>84</v>
      </c>
      <c r="J989" s="22" t="str">
        <f t="shared" si="75"/>
        <v xml:space="preserve">Fjäturen </v>
      </c>
      <c r="K989" s="26" t="s">
        <v>783</v>
      </c>
      <c r="L989" s="30">
        <v>3</v>
      </c>
      <c r="M989" s="30">
        <v>3</v>
      </c>
      <c r="O989" s="30">
        <v>3.1</v>
      </c>
      <c r="P989" s="30">
        <v>12.3</v>
      </c>
      <c r="Q989" s="30">
        <v>93</v>
      </c>
      <c r="BI989" s="27"/>
    </row>
    <row r="990" spans="1:61" s="22" customFormat="1" x14ac:dyDescent="0.2">
      <c r="A990" s="30">
        <v>28942</v>
      </c>
      <c r="B990" s="23">
        <f t="shared" si="73"/>
        <v>2014</v>
      </c>
      <c r="C990" s="23">
        <f t="shared" si="74"/>
        <v>3</v>
      </c>
      <c r="D990" s="24" t="s">
        <v>736</v>
      </c>
      <c r="E990" s="31">
        <v>41716</v>
      </c>
      <c r="F990" s="30">
        <v>6595400</v>
      </c>
      <c r="G990" s="30">
        <v>1624045</v>
      </c>
      <c r="H990" s="26" t="s">
        <v>84</v>
      </c>
      <c r="J990" s="22" t="str">
        <f t="shared" si="75"/>
        <v xml:space="preserve">Fjäturen </v>
      </c>
      <c r="K990" s="26" t="s">
        <v>784</v>
      </c>
      <c r="L990" s="30">
        <v>4</v>
      </c>
      <c r="M990" s="30">
        <v>4</v>
      </c>
      <c r="O990" s="30">
        <v>3.1</v>
      </c>
      <c r="P990" s="30">
        <v>12.3</v>
      </c>
      <c r="Q990" s="30">
        <v>93</v>
      </c>
      <c r="BI990" s="27"/>
    </row>
    <row r="991" spans="1:61" s="22" customFormat="1" x14ac:dyDescent="0.2">
      <c r="A991" s="30">
        <v>28943</v>
      </c>
      <c r="B991" s="23">
        <f t="shared" si="73"/>
        <v>2014</v>
      </c>
      <c r="C991" s="23">
        <f t="shared" si="74"/>
        <v>3</v>
      </c>
      <c r="D991" s="24" t="s">
        <v>736</v>
      </c>
      <c r="E991" s="31">
        <v>41716</v>
      </c>
      <c r="F991" s="30">
        <v>6595400</v>
      </c>
      <c r="G991" s="30">
        <v>1624045</v>
      </c>
      <c r="H991" s="26" t="s">
        <v>84</v>
      </c>
      <c r="J991" s="22" t="str">
        <f t="shared" si="75"/>
        <v xml:space="preserve">Fjäturen </v>
      </c>
      <c r="K991" s="26" t="s">
        <v>841</v>
      </c>
      <c r="L991" s="30">
        <v>5</v>
      </c>
      <c r="M991" s="30">
        <v>5</v>
      </c>
      <c r="O991" s="30">
        <v>3.1</v>
      </c>
      <c r="P991" s="30">
        <v>12.3</v>
      </c>
      <c r="Q991" s="30">
        <v>93</v>
      </c>
      <c r="BI991" s="27"/>
    </row>
    <row r="992" spans="1:61" s="22" customFormat="1" x14ac:dyDescent="0.2">
      <c r="A992" s="30">
        <v>28944</v>
      </c>
      <c r="B992" s="23">
        <f t="shared" si="73"/>
        <v>2014</v>
      </c>
      <c r="C992" s="23">
        <f t="shared" si="74"/>
        <v>3</v>
      </c>
      <c r="D992" s="24" t="s">
        <v>736</v>
      </c>
      <c r="E992" s="31">
        <v>41716</v>
      </c>
      <c r="F992" s="30">
        <v>6595400</v>
      </c>
      <c r="G992" s="30">
        <v>1624045</v>
      </c>
      <c r="H992" s="26" t="s">
        <v>84</v>
      </c>
      <c r="J992" s="22" t="str">
        <f t="shared" si="75"/>
        <v xml:space="preserve">Fjäturen </v>
      </c>
      <c r="K992" s="26" t="s">
        <v>783</v>
      </c>
      <c r="L992" s="30">
        <v>6</v>
      </c>
      <c r="M992" s="30">
        <v>6</v>
      </c>
      <c r="O992" s="30">
        <v>3.1</v>
      </c>
      <c r="P992" s="30">
        <v>12.3</v>
      </c>
      <c r="Q992" s="30">
        <v>93</v>
      </c>
      <c r="BI992" s="27"/>
    </row>
    <row r="993" spans="1:61" s="22" customFormat="1" x14ac:dyDescent="0.2">
      <c r="A993" s="30">
        <v>28945</v>
      </c>
      <c r="B993" s="23">
        <f t="shared" si="73"/>
        <v>2014</v>
      </c>
      <c r="C993" s="23">
        <f t="shared" si="74"/>
        <v>3</v>
      </c>
      <c r="D993" s="24" t="s">
        <v>736</v>
      </c>
      <c r="E993" s="31">
        <v>41716</v>
      </c>
      <c r="F993" s="30">
        <v>6595400</v>
      </c>
      <c r="G993" s="30">
        <v>1624045</v>
      </c>
      <c r="H993" s="26" t="s">
        <v>84</v>
      </c>
      <c r="J993" s="22" t="str">
        <f t="shared" si="75"/>
        <v xml:space="preserve">Fjäturen </v>
      </c>
      <c r="K993" s="26" t="s">
        <v>784</v>
      </c>
      <c r="L993" s="30">
        <v>7</v>
      </c>
      <c r="M993" s="30">
        <v>7</v>
      </c>
      <c r="O993" s="30">
        <v>3.1</v>
      </c>
      <c r="P993" s="30">
        <v>12.3</v>
      </c>
      <c r="Q993" s="30">
        <v>93</v>
      </c>
      <c r="BI993" s="27"/>
    </row>
    <row r="994" spans="1:61" s="22" customFormat="1" x14ac:dyDescent="0.2">
      <c r="A994" s="30">
        <v>28946</v>
      </c>
      <c r="B994" s="23">
        <f t="shared" si="73"/>
        <v>2014</v>
      </c>
      <c r="C994" s="23">
        <f t="shared" si="74"/>
        <v>3</v>
      </c>
      <c r="D994" s="24" t="s">
        <v>736</v>
      </c>
      <c r="E994" s="31">
        <v>41716</v>
      </c>
      <c r="F994" s="30">
        <v>6595400</v>
      </c>
      <c r="G994" s="30">
        <v>1624045</v>
      </c>
      <c r="H994" s="26" t="s">
        <v>84</v>
      </c>
      <c r="J994" s="22" t="str">
        <f t="shared" si="75"/>
        <v xml:space="preserve">Fjäturen </v>
      </c>
      <c r="K994" s="26" t="s">
        <v>841</v>
      </c>
      <c r="L994" s="30">
        <v>8</v>
      </c>
      <c r="M994" s="30">
        <v>8</v>
      </c>
      <c r="O994" s="30">
        <v>3.1</v>
      </c>
      <c r="P994" s="30">
        <v>12.3</v>
      </c>
      <c r="Q994" s="30">
        <v>93</v>
      </c>
      <c r="BI994" s="27"/>
    </row>
    <row r="995" spans="1:61" s="22" customFormat="1" x14ac:dyDescent="0.2">
      <c r="A995" s="30">
        <v>28946.5</v>
      </c>
      <c r="B995" s="23">
        <f t="shared" si="73"/>
        <v>2014</v>
      </c>
      <c r="C995" s="23">
        <f t="shared" si="74"/>
        <v>3</v>
      </c>
      <c r="D995" s="24" t="s">
        <v>736</v>
      </c>
      <c r="E995" s="31">
        <v>41716</v>
      </c>
      <c r="F995" s="30">
        <v>6595400</v>
      </c>
      <c r="G995" s="30">
        <v>1624045</v>
      </c>
      <c r="H995" s="26" t="s">
        <v>84</v>
      </c>
      <c r="J995" s="22" t="str">
        <f t="shared" si="75"/>
        <v xml:space="preserve">Fjäturen </v>
      </c>
      <c r="K995" s="22" t="s">
        <v>785</v>
      </c>
      <c r="L995" s="30">
        <v>8.9</v>
      </c>
      <c r="M995" s="30">
        <v>8.9</v>
      </c>
      <c r="BI995" s="27"/>
    </row>
    <row r="996" spans="1:61" s="22" customFormat="1" x14ac:dyDescent="0.2">
      <c r="B996" s="23">
        <f t="shared" si="73"/>
        <v>2014</v>
      </c>
      <c r="C996" s="23">
        <f t="shared" si="74"/>
        <v>3</v>
      </c>
      <c r="D996" s="24" t="s">
        <v>736</v>
      </c>
      <c r="E996" s="25" t="s">
        <v>913</v>
      </c>
      <c r="F996" s="22">
        <v>6606238</v>
      </c>
      <c r="G996" s="22">
        <v>661152</v>
      </c>
      <c r="H996" s="26" t="s">
        <v>738</v>
      </c>
      <c r="J996" s="22" t="str">
        <f t="shared" si="75"/>
        <v xml:space="preserve">Oxundaån </v>
      </c>
      <c r="K996" s="22" t="s">
        <v>739</v>
      </c>
      <c r="L996" s="22">
        <v>0.5</v>
      </c>
      <c r="M996" s="22">
        <v>0.5</v>
      </c>
      <c r="O996" s="22">
        <v>3.2</v>
      </c>
      <c r="R996" s="22">
        <v>46.7</v>
      </c>
      <c r="T996" s="22">
        <v>2.3580000000000001</v>
      </c>
      <c r="U996" s="22">
        <v>21</v>
      </c>
      <c r="V996" s="22">
        <f t="shared" ref="V996:V997" si="80">U996 * (1/((10^((0.0901821 + (2729.92 /(273.15 + O996)))-AC996)+1)))</f>
        <v>0.24460285535974918</v>
      </c>
      <c r="W996" s="22">
        <v>0.05</v>
      </c>
      <c r="X996" s="22">
        <v>10</v>
      </c>
      <c r="Y996" s="22">
        <v>6.6</v>
      </c>
      <c r="AB996" s="22">
        <v>772</v>
      </c>
      <c r="AC996" s="22">
        <v>8.0399999999999991</v>
      </c>
      <c r="AG996" s="22">
        <v>9.9</v>
      </c>
      <c r="AI996" s="22">
        <v>37.799999999999997</v>
      </c>
      <c r="AJ996" s="22">
        <v>1290</v>
      </c>
      <c r="AK996" s="22">
        <v>51.4</v>
      </c>
      <c r="AM996" s="22">
        <v>5.0439000000000007</v>
      </c>
      <c r="AN996" s="22">
        <v>9.0145</v>
      </c>
      <c r="AO996" s="22">
        <v>38.356900000000003</v>
      </c>
      <c r="AP996" s="22">
        <v>26.151599999999998</v>
      </c>
      <c r="AQ996" s="22">
        <v>51.605699999999999</v>
      </c>
      <c r="AR996" s="22">
        <v>3.9</v>
      </c>
      <c r="BI996" s="27"/>
    </row>
    <row r="997" spans="1:61" s="22" customFormat="1" x14ac:dyDescent="0.2">
      <c r="A997" s="30">
        <v>29130</v>
      </c>
      <c r="B997" s="23">
        <f t="shared" si="73"/>
        <v>2014</v>
      </c>
      <c r="C997" s="23">
        <f t="shared" si="74"/>
        <v>3</v>
      </c>
      <c r="D997" s="24" t="s">
        <v>736</v>
      </c>
      <c r="E997" s="31">
        <v>41725</v>
      </c>
      <c r="F997" s="30">
        <v>6599245</v>
      </c>
      <c r="G997" s="30">
        <v>1622345</v>
      </c>
      <c r="H997" s="26" t="s">
        <v>833</v>
      </c>
      <c r="I997" s="22">
        <v>1</v>
      </c>
      <c r="J997" s="22" t="str">
        <f t="shared" si="75"/>
        <v>Norrviken 1</v>
      </c>
      <c r="K997" s="22" t="s">
        <v>739</v>
      </c>
      <c r="L997" s="30">
        <v>0.5</v>
      </c>
      <c r="M997" s="30">
        <v>0.5</v>
      </c>
      <c r="N997" s="30">
        <v>1.1000000000000001</v>
      </c>
      <c r="O997" s="30">
        <v>4.2</v>
      </c>
      <c r="P997" s="30">
        <v>12</v>
      </c>
      <c r="Q997" s="30">
        <v>91</v>
      </c>
      <c r="T997" s="30">
        <v>2.113795122</v>
      </c>
      <c r="U997" s="30">
        <v>42.549599999999998</v>
      </c>
      <c r="V997" s="22">
        <f t="shared" si="80"/>
        <v>0.26492980981691988</v>
      </c>
      <c r="W997" s="30">
        <v>8.3000000000000004E-2</v>
      </c>
      <c r="X997" s="30">
        <v>3.67</v>
      </c>
      <c r="Y997" s="30">
        <v>10.8</v>
      </c>
      <c r="AB997" s="30">
        <v>519.22</v>
      </c>
      <c r="AC997" s="30">
        <v>7.73</v>
      </c>
      <c r="AI997" s="30">
        <v>48.27</v>
      </c>
      <c r="AJ997" s="30">
        <v>1495.92</v>
      </c>
      <c r="BI997" s="27"/>
    </row>
    <row r="998" spans="1:61" s="22" customFormat="1" x14ac:dyDescent="0.2">
      <c r="A998" s="30">
        <v>29131</v>
      </c>
      <c r="B998" s="23">
        <f t="shared" si="73"/>
        <v>2014</v>
      </c>
      <c r="C998" s="23">
        <f t="shared" si="74"/>
        <v>3</v>
      </c>
      <c r="D998" s="24" t="s">
        <v>736</v>
      </c>
      <c r="E998" s="31">
        <v>41725</v>
      </c>
      <c r="F998" s="30">
        <v>6599245</v>
      </c>
      <c r="G998" s="30">
        <v>1622345</v>
      </c>
      <c r="H998" s="26" t="s">
        <v>833</v>
      </c>
      <c r="I998" s="22">
        <v>1</v>
      </c>
      <c r="J998" s="22" t="str">
        <f t="shared" si="75"/>
        <v>Norrviken 1</v>
      </c>
      <c r="K998" s="26" t="s">
        <v>781</v>
      </c>
      <c r="L998" s="30">
        <v>1</v>
      </c>
      <c r="M998" s="30">
        <v>1</v>
      </c>
      <c r="O998" s="30">
        <v>4.2</v>
      </c>
      <c r="P998" s="30">
        <v>12.2</v>
      </c>
      <c r="Q998" s="30">
        <v>92</v>
      </c>
      <c r="BI998" s="27"/>
    </row>
    <row r="999" spans="1:61" s="22" customFormat="1" x14ac:dyDescent="0.2">
      <c r="A999" s="30">
        <v>29132</v>
      </c>
      <c r="B999" s="23">
        <f t="shared" si="73"/>
        <v>2014</v>
      </c>
      <c r="C999" s="23">
        <f t="shared" si="74"/>
        <v>3</v>
      </c>
      <c r="D999" s="24" t="s">
        <v>736</v>
      </c>
      <c r="E999" s="31">
        <v>41725</v>
      </c>
      <c r="F999" s="30">
        <v>6599245</v>
      </c>
      <c r="G999" s="30">
        <v>1622345</v>
      </c>
      <c r="H999" s="26" t="s">
        <v>833</v>
      </c>
      <c r="I999" s="22">
        <v>1</v>
      </c>
      <c r="J999" s="22" t="str">
        <f t="shared" si="75"/>
        <v>Norrviken 1</v>
      </c>
      <c r="K999" s="26" t="s">
        <v>782</v>
      </c>
      <c r="L999" s="30">
        <v>2</v>
      </c>
      <c r="M999" s="30">
        <v>2</v>
      </c>
      <c r="O999" s="30">
        <v>4.3</v>
      </c>
      <c r="P999" s="30">
        <v>12.3</v>
      </c>
      <c r="Q999" s="30">
        <v>93</v>
      </c>
      <c r="BI999" s="27"/>
    </row>
    <row r="1000" spans="1:61" s="22" customFormat="1" x14ac:dyDescent="0.2">
      <c r="A1000" s="30">
        <v>29133</v>
      </c>
      <c r="B1000" s="23">
        <f t="shared" si="73"/>
        <v>2014</v>
      </c>
      <c r="C1000" s="23">
        <f t="shared" si="74"/>
        <v>3</v>
      </c>
      <c r="D1000" s="24" t="s">
        <v>736</v>
      </c>
      <c r="E1000" s="31">
        <v>41725</v>
      </c>
      <c r="F1000" s="30">
        <v>6599245</v>
      </c>
      <c r="G1000" s="30">
        <v>1622345</v>
      </c>
      <c r="H1000" s="26" t="s">
        <v>833</v>
      </c>
      <c r="I1000" s="22">
        <v>1</v>
      </c>
      <c r="J1000" s="22" t="str">
        <f t="shared" si="75"/>
        <v>Norrviken 1</v>
      </c>
      <c r="K1000" s="22" t="s">
        <v>785</v>
      </c>
      <c r="L1000" s="30">
        <v>2.7</v>
      </c>
      <c r="M1000" s="30">
        <v>2.7</v>
      </c>
      <c r="O1000" s="30">
        <v>4.3</v>
      </c>
      <c r="P1000" s="30">
        <v>12.2</v>
      </c>
      <c r="Q1000" s="30">
        <v>92</v>
      </c>
      <c r="BI1000" s="27"/>
    </row>
    <row r="1001" spans="1:61" s="22" customFormat="1" x14ac:dyDescent="0.2">
      <c r="A1001" s="30">
        <v>29134</v>
      </c>
      <c r="B1001" s="23">
        <f t="shared" si="73"/>
        <v>2014</v>
      </c>
      <c r="C1001" s="23">
        <f t="shared" si="74"/>
        <v>3</v>
      </c>
      <c r="D1001" s="24" t="s">
        <v>736</v>
      </c>
      <c r="E1001" s="31">
        <v>41725</v>
      </c>
      <c r="F1001" s="30">
        <v>6596620</v>
      </c>
      <c r="G1001" s="30">
        <v>1620350</v>
      </c>
      <c r="H1001" s="26" t="s">
        <v>833</v>
      </c>
      <c r="I1001" s="22">
        <v>2</v>
      </c>
      <c r="J1001" s="22" t="str">
        <f t="shared" si="75"/>
        <v>Norrviken 2</v>
      </c>
      <c r="K1001" s="22" t="s">
        <v>739</v>
      </c>
      <c r="L1001" s="30">
        <v>0.5</v>
      </c>
      <c r="M1001" s="30">
        <v>0.5</v>
      </c>
      <c r="N1001" s="30">
        <v>1.7</v>
      </c>
      <c r="O1001" s="30">
        <v>3.6</v>
      </c>
      <c r="P1001" s="30">
        <v>14.2</v>
      </c>
      <c r="Q1001" s="30">
        <v>106</v>
      </c>
      <c r="T1001" s="30">
        <v>2.4328585366</v>
      </c>
      <c r="U1001" s="30">
        <v>3.7505999999999999</v>
      </c>
      <c r="V1001" s="22">
        <f t="shared" ref="V1001" si="81">U1001 * (1/((10^((0.0901821 + (2729.92 /(273.15 + O1001)))-AC1001)+1)))</f>
        <v>6.3430972745043876E-2</v>
      </c>
      <c r="W1001" s="30">
        <v>4.8000000000000001E-2</v>
      </c>
      <c r="X1001" s="30">
        <v>7.91</v>
      </c>
      <c r="Y1001" s="30">
        <v>5.3</v>
      </c>
      <c r="AB1001" s="30">
        <v>370.83</v>
      </c>
      <c r="AC1001" s="30">
        <v>8.19</v>
      </c>
      <c r="AI1001" s="30">
        <v>49.27</v>
      </c>
      <c r="AJ1001" s="30">
        <v>1167.0999999999999</v>
      </c>
      <c r="BI1001" s="27"/>
    </row>
    <row r="1002" spans="1:61" s="22" customFormat="1" x14ac:dyDescent="0.2">
      <c r="A1002" s="30">
        <v>29135</v>
      </c>
      <c r="B1002" s="23">
        <f t="shared" si="73"/>
        <v>2014</v>
      </c>
      <c r="C1002" s="23">
        <f t="shared" si="74"/>
        <v>3</v>
      </c>
      <c r="D1002" s="24" t="s">
        <v>736</v>
      </c>
      <c r="E1002" s="31">
        <v>41725</v>
      </c>
      <c r="F1002" s="30">
        <v>6596620</v>
      </c>
      <c r="G1002" s="30">
        <v>1620350</v>
      </c>
      <c r="H1002" s="26" t="s">
        <v>833</v>
      </c>
      <c r="I1002" s="22">
        <v>2</v>
      </c>
      <c r="J1002" s="22" t="str">
        <f t="shared" si="75"/>
        <v>Norrviken 2</v>
      </c>
      <c r="K1002" s="26" t="s">
        <v>781</v>
      </c>
      <c r="L1002" s="30">
        <v>1</v>
      </c>
      <c r="M1002" s="30">
        <v>1</v>
      </c>
      <c r="O1002" s="30">
        <v>3.8</v>
      </c>
      <c r="P1002" s="30">
        <v>14.2</v>
      </c>
      <c r="Q1002" s="30">
        <v>107</v>
      </c>
      <c r="BI1002" s="27"/>
    </row>
    <row r="1003" spans="1:61" s="22" customFormat="1" x14ac:dyDescent="0.2">
      <c r="A1003" s="30">
        <v>29136</v>
      </c>
      <c r="B1003" s="23">
        <f t="shared" si="73"/>
        <v>2014</v>
      </c>
      <c r="C1003" s="23">
        <f t="shared" si="74"/>
        <v>3</v>
      </c>
      <c r="D1003" s="24" t="s">
        <v>736</v>
      </c>
      <c r="E1003" s="31">
        <v>41725</v>
      </c>
      <c r="F1003" s="30">
        <v>6596620</v>
      </c>
      <c r="G1003" s="30">
        <v>1620350</v>
      </c>
      <c r="H1003" s="26" t="s">
        <v>833</v>
      </c>
      <c r="I1003" s="22">
        <v>2</v>
      </c>
      <c r="J1003" s="22" t="str">
        <f t="shared" si="75"/>
        <v>Norrviken 2</v>
      </c>
      <c r="K1003" s="26" t="s">
        <v>782</v>
      </c>
      <c r="L1003" s="30">
        <v>2</v>
      </c>
      <c r="M1003" s="30">
        <v>2</v>
      </c>
      <c r="O1003" s="30">
        <v>3.9</v>
      </c>
      <c r="P1003" s="30">
        <v>14.2</v>
      </c>
      <c r="Q1003" s="30">
        <v>107</v>
      </c>
      <c r="BI1003" s="27"/>
    </row>
    <row r="1004" spans="1:61" s="22" customFormat="1" x14ac:dyDescent="0.2">
      <c r="A1004" s="30">
        <v>29137</v>
      </c>
      <c r="B1004" s="23">
        <f t="shared" si="73"/>
        <v>2014</v>
      </c>
      <c r="C1004" s="23">
        <f t="shared" si="74"/>
        <v>3</v>
      </c>
      <c r="D1004" s="24" t="s">
        <v>736</v>
      </c>
      <c r="E1004" s="31">
        <v>41725</v>
      </c>
      <c r="F1004" s="30">
        <v>6596620</v>
      </c>
      <c r="G1004" s="30">
        <v>1620350</v>
      </c>
      <c r="H1004" s="26" t="s">
        <v>833</v>
      </c>
      <c r="I1004" s="22">
        <v>2</v>
      </c>
      <c r="J1004" s="22" t="str">
        <f t="shared" si="75"/>
        <v>Norrviken 2</v>
      </c>
      <c r="K1004" s="26" t="s">
        <v>783</v>
      </c>
      <c r="L1004" s="30">
        <v>3</v>
      </c>
      <c r="M1004" s="30">
        <v>3</v>
      </c>
      <c r="O1004" s="30">
        <v>3.9</v>
      </c>
      <c r="P1004" s="30">
        <v>14.1</v>
      </c>
      <c r="Q1004" s="30">
        <v>106</v>
      </c>
      <c r="BI1004" s="27"/>
    </row>
    <row r="1005" spans="1:61" s="22" customFormat="1" x14ac:dyDescent="0.2">
      <c r="A1005" s="30">
        <v>29138</v>
      </c>
      <c r="B1005" s="23">
        <f t="shared" si="73"/>
        <v>2014</v>
      </c>
      <c r="C1005" s="23">
        <f t="shared" si="74"/>
        <v>3</v>
      </c>
      <c r="D1005" s="24" t="s">
        <v>736</v>
      </c>
      <c r="E1005" s="31">
        <v>41725</v>
      </c>
      <c r="F1005" s="30">
        <v>6596620</v>
      </c>
      <c r="G1005" s="30">
        <v>1620350</v>
      </c>
      <c r="H1005" s="26" t="s">
        <v>833</v>
      </c>
      <c r="I1005" s="22">
        <v>2</v>
      </c>
      <c r="J1005" s="22" t="str">
        <f t="shared" si="75"/>
        <v>Norrviken 2</v>
      </c>
      <c r="K1005" s="26" t="s">
        <v>784</v>
      </c>
      <c r="L1005" s="30">
        <v>4</v>
      </c>
      <c r="M1005" s="30">
        <v>4</v>
      </c>
      <c r="O1005" s="30">
        <v>4</v>
      </c>
      <c r="P1005" s="30">
        <v>14</v>
      </c>
      <c r="Q1005" s="30">
        <v>106</v>
      </c>
      <c r="BI1005" s="27"/>
    </row>
    <row r="1006" spans="1:61" s="22" customFormat="1" x14ac:dyDescent="0.2">
      <c r="A1006" s="30">
        <v>29139</v>
      </c>
      <c r="B1006" s="23">
        <f t="shared" si="73"/>
        <v>2014</v>
      </c>
      <c r="C1006" s="23">
        <f t="shared" si="74"/>
        <v>3</v>
      </c>
      <c r="D1006" s="24" t="s">
        <v>736</v>
      </c>
      <c r="E1006" s="31">
        <v>41725</v>
      </c>
      <c r="F1006" s="30">
        <v>6596620</v>
      </c>
      <c r="G1006" s="30">
        <v>1620350</v>
      </c>
      <c r="H1006" s="26" t="s">
        <v>833</v>
      </c>
      <c r="I1006" s="22">
        <v>2</v>
      </c>
      <c r="J1006" s="22" t="str">
        <f t="shared" si="75"/>
        <v>Norrviken 2</v>
      </c>
      <c r="K1006" s="26" t="s">
        <v>841</v>
      </c>
      <c r="L1006" s="30">
        <v>5</v>
      </c>
      <c r="M1006" s="30">
        <v>5</v>
      </c>
      <c r="O1006" s="30">
        <v>4</v>
      </c>
      <c r="P1006" s="30">
        <v>14</v>
      </c>
      <c r="Q1006" s="30">
        <v>106</v>
      </c>
      <c r="BI1006" s="27"/>
    </row>
    <row r="1007" spans="1:61" s="22" customFormat="1" x14ac:dyDescent="0.2">
      <c r="A1007" s="30">
        <v>29140</v>
      </c>
      <c r="B1007" s="23">
        <f t="shared" si="73"/>
        <v>2014</v>
      </c>
      <c r="C1007" s="23">
        <f t="shared" si="74"/>
        <v>3</v>
      </c>
      <c r="D1007" s="24" t="s">
        <v>736</v>
      </c>
      <c r="E1007" s="31">
        <v>41725</v>
      </c>
      <c r="F1007" s="30">
        <v>6596620</v>
      </c>
      <c r="G1007" s="30">
        <v>1620350</v>
      </c>
      <c r="H1007" s="26" t="s">
        <v>833</v>
      </c>
      <c r="I1007" s="22">
        <v>2</v>
      </c>
      <c r="J1007" s="22" t="str">
        <f t="shared" si="75"/>
        <v>Norrviken 2</v>
      </c>
      <c r="K1007" s="26" t="s">
        <v>842</v>
      </c>
      <c r="L1007" s="30">
        <v>6</v>
      </c>
      <c r="M1007" s="30">
        <v>6</v>
      </c>
      <c r="O1007" s="30">
        <v>4</v>
      </c>
      <c r="P1007" s="30">
        <v>14</v>
      </c>
      <c r="Q1007" s="30">
        <v>106</v>
      </c>
      <c r="BI1007" s="27"/>
    </row>
    <row r="1008" spans="1:61" s="22" customFormat="1" x14ac:dyDescent="0.2">
      <c r="A1008" s="30">
        <v>29141</v>
      </c>
      <c r="B1008" s="23">
        <f t="shared" si="73"/>
        <v>2014</v>
      </c>
      <c r="C1008" s="23">
        <f t="shared" si="74"/>
        <v>3</v>
      </c>
      <c r="D1008" s="24" t="s">
        <v>736</v>
      </c>
      <c r="E1008" s="31">
        <v>41725</v>
      </c>
      <c r="F1008" s="30">
        <v>6596620</v>
      </c>
      <c r="G1008" s="30">
        <v>1620350</v>
      </c>
      <c r="H1008" s="26" t="s">
        <v>833</v>
      </c>
      <c r="I1008" s="22">
        <v>2</v>
      </c>
      <c r="J1008" s="22" t="str">
        <f t="shared" si="75"/>
        <v>Norrviken 2</v>
      </c>
      <c r="K1008" s="26" t="s">
        <v>843</v>
      </c>
      <c r="L1008" s="30">
        <v>7</v>
      </c>
      <c r="M1008" s="30">
        <v>7</v>
      </c>
      <c r="O1008" s="30">
        <v>4</v>
      </c>
      <c r="P1008" s="30">
        <v>14</v>
      </c>
      <c r="Q1008" s="30">
        <v>106</v>
      </c>
      <c r="BI1008" s="27"/>
    </row>
    <row r="1009" spans="1:61" s="22" customFormat="1" x14ac:dyDescent="0.2">
      <c r="A1009" s="30">
        <v>29142</v>
      </c>
      <c r="B1009" s="23">
        <f t="shared" si="73"/>
        <v>2014</v>
      </c>
      <c r="C1009" s="23">
        <f t="shared" si="74"/>
        <v>3</v>
      </c>
      <c r="D1009" s="24" t="s">
        <v>736</v>
      </c>
      <c r="E1009" s="31">
        <v>41725</v>
      </c>
      <c r="F1009" s="30">
        <v>6596620</v>
      </c>
      <c r="G1009" s="30">
        <v>1620350</v>
      </c>
      <c r="H1009" s="26" t="s">
        <v>833</v>
      </c>
      <c r="I1009" s="22">
        <v>2</v>
      </c>
      <c r="J1009" s="22" t="str">
        <f t="shared" si="75"/>
        <v>Norrviken 2</v>
      </c>
      <c r="K1009" s="26" t="s">
        <v>844</v>
      </c>
      <c r="L1009" s="30">
        <v>8</v>
      </c>
      <c r="M1009" s="30">
        <v>8</v>
      </c>
      <c r="O1009" s="30">
        <v>4</v>
      </c>
      <c r="P1009" s="30">
        <v>14</v>
      </c>
      <c r="Q1009" s="30">
        <v>106</v>
      </c>
      <c r="BI1009" s="27"/>
    </row>
    <row r="1010" spans="1:61" s="22" customFormat="1" x14ac:dyDescent="0.2">
      <c r="A1010" s="30">
        <v>29143</v>
      </c>
      <c r="B1010" s="23">
        <f t="shared" si="73"/>
        <v>2014</v>
      </c>
      <c r="C1010" s="23">
        <f t="shared" si="74"/>
        <v>3</v>
      </c>
      <c r="D1010" s="24" t="s">
        <v>736</v>
      </c>
      <c r="E1010" s="31">
        <v>41725</v>
      </c>
      <c r="F1010" s="30">
        <v>6596620</v>
      </c>
      <c r="G1010" s="30">
        <v>1620350</v>
      </c>
      <c r="H1010" s="26" t="s">
        <v>833</v>
      </c>
      <c r="I1010" s="22">
        <v>2</v>
      </c>
      <c r="J1010" s="22" t="str">
        <f t="shared" si="75"/>
        <v>Norrviken 2</v>
      </c>
      <c r="K1010" s="22" t="s">
        <v>785</v>
      </c>
      <c r="L1010" s="30">
        <v>9.1999999999999993</v>
      </c>
      <c r="M1010" s="30">
        <v>9.1999999999999993</v>
      </c>
      <c r="O1010" s="30">
        <v>4</v>
      </c>
      <c r="P1010" s="30">
        <v>13.8</v>
      </c>
      <c r="Q1010" s="30">
        <v>105</v>
      </c>
      <c r="BI1010" s="27"/>
    </row>
    <row r="1011" spans="1:61" s="22" customFormat="1" x14ac:dyDescent="0.2">
      <c r="A1011" s="30">
        <v>29144</v>
      </c>
      <c r="B1011" s="23">
        <f t="shared" si="73"/>
        <v>2014</v>
      </c>
      <c r="C1011" s="23">
        <f t="shared" si="74"/>
        <v>3</v>
      </c>
      <c r="D1011" s="24" t="s">
        <v>736</v>
      </c>
      <c r="E1011" s="31">
        <v>41725</v>
      </c>
      <c r="F1011" s="30">
        <v>6594885</v>
      </c>
      <c r="G1011" s="30">
        <v>1620750</v>
      </c>
      <c r="H1011" s="26" t="s">
        <v>833</v>
      </c>
      <c r="I1011" s="22">
        <v>3</v>
      </c>
      <c r="J1011" s="22" t="str">
        <f t="shared" si="75"/>
        <v>Norrviken 3</v>
      </c>
      <c r="K1011" s="22" t="s">
        <v>739</v>
      </c>
      <c r="L1011" s="30">
        <v>0.5</v>
      </c>
      <c r="M1011" s="30">
        <v>0.5</v>
      </c>
      <c r="N1011" s="30">
        <v>1.8</v>
      </c>
      <c r="O1011" s="30">
        <v>3.7</v>
      </c>
      <c r="P1011" s="30">
        <v>14.4</v>
      </c>
      <c r="Q1011" s="30">
        <v>108</v>
      </c>
      <c r="T1011" s="30">
        <v>2.3730341464000002</v>
      </c>
      <c r="U1011" s="30">
        <v>3.7122999999999999</v>
      </c>
      <c r="V1011" s="22">
        <f t="shared" ref="V1011" si="82">U1011 * (1/((10^((0.0901821 + (2729.92 /(273.15 + O1011)))-AC1011)+1)))</f>
        <v>7.2485410367347292E-2</v>
      </c>
      <c r="W1011" s="30">
        <v>4.9000000000000002E-2</v>
      </c>
      <c r="X1011" s="30">
        <v>3.73</v>
      </c>
      <c r="Y1011" s="30">
        <v>5.3</v>
      </c>
      <c r="AB1011" s="30">
        <v>353.6</v>
      </c>
      <c r="AC1011" s="30">
        <v>8.25</v>
      </c>
      <c r="AI1011" s="30">
        <v>52.75</v>
      </c>
      <c r="AJ1011" s="30">
        <v>1144.6300000000001</v>
      </c>
      <c r="BI1011" s="27"/>
    </row>
    <row r="1012" spans="1:61" s="22" customFormat="1" x14ac:dyDescent="0.2">
      <c r="A1012" s="30">
        <v>29145</v>
      </c>
      <c r="B1012" s="23">
        <f t="shared" si="73"/>
        <v>2014</v>
      </c>
      <c r="C1012" s="23">
        <f t="shared" si="74"/>
        <v>3</v>
      </c>
      <c r="D1012" s="24" t="s">
        <v>736</v>
      </c>
      <c r="E1012" s="31">
        <v>41725</v>
      </c>
      <c r="F1012" s="30">
        <v>6594885</v>
      </c>
      <c r="G1012" s="30">
        <v>1620750</v>
      </c>
      <c r="H1012" s="26" t="s">
        <v>833</v>
      </c>
      <c r="I1012" s="22">
        <v>3</v>
      </c>
      <c r="J1012" s="22" t="str">
        <f t="shared" si="75"/>
        <v>Norrviken 3</v>
      </c>
      <c r="K1012" s="26" t="s">
        <v>781</v>
      </c>
      <c r="L1012" s="30">
        <v>1</v>
      </c>
      <c r="M1012" s="30">
        <v>1</v>
      </c>
      <c r="O1012" s="30">
        <v>3.8</v>
      </c>
      <c r="P1012" s="30">
        <v>14.4</v>
      </c>
      <c r="Q1012" s="30">
        <v>108</v>
      </c>
      <c r="BI1012" s="27"/>
    </row>
    <row r="1013" spans="1:61" s="22" customFormat="1" x14ac:dyDescent="0.2">
      <c r="A1013" s="30">
        <v>29146</v>
      </c>
      <c r="B1013" s="23">
        <f t="shared" si="73"/>
        <v>2014</v>
      </c>
      <c r="C1013" s="23">
        <f t="shared" si="74"/>
        <v>3</v>
      </c>
      <c r="D1013" s="24" t="s">
        <v>736</v>
      </c>
      <c r="E1013" s="31">
        <v>41725</v>
      </c>
      <c r="F1013" s="30">
        <v>6594885</v>
      </c>
      <c r="G1013" s="30">
        <v>1620750</v>
      </c>
      <c r="H1013" s="26" t="s">
        <v>833</v>
      </c>
      <c r="I1013" s="22">
        <v>3</v>
      </c>
      <c r="J1013" s="22" t="str">
        <f t="shared" si="75"/>
        <v>Norrviken 3</v>
      </c>
      <c r="K1013" s="26" t="s">
        <v>782</v>
      </c>
      <c r="L1013" s="30">
        <v>2</v>
      </c>
      <c r="M1013" s="30">
        <v>2</v>
      </c>
      <c r="O1013" s="30">
        <v>3.9</v>
      </c>
      <c r="P1013" s="30">
        <v>14.4</v>
      </c>
      <c r="Q1013" s="30">
        <v>108</v>
      </c>
      <c r="BI1013" s="27"/>
    </row>
    <row r="1014" spans="1:61" s="22" customFormat="1" x14ac:dyDescent="0.2">
      <c r="A1014" s="30">
        <v>29147</v>
      </c>
      <c r="B1014" s="23">
        <f t="shared" si="73"/>
        <v>2014</v>
      </c>
      <c r="C1014" s="23">
        <f t="shared" si="74"/>
        <v>3</v>
      </c>
      <c r="D1014" s="24" t="s">
        <v>736</v>
      </c>
      <c r="E1014" s="31">
        <v>41725</v>
      </c>
      <c r="F1014" s="30">
        <v>6594885</v>
      </c>
      <c r="G1014" s="30">
        <v>1620750</v>
      </c>
      <c r="H1014" s="26" t="s">
        <v>833</v>
      </c>
      <c r="I1014" s="22">
        <v>3</v>
      </c>
      <c r="J1014" s="22" t="str">
        <f t="shared" si="75"/>
        <v>Norrviken 3</v>
      </c>
      <c r="K1014" s="26" t="s">
        <v>783</v>
      </c>
      <c r="L1014" s="30">
        <v>3</v>
      </c>
      <c r="M1014" s="30">
        <v>3</v>
      </c>
      <c r="O1014" s="30">
        <v>3.9</v>
      </c>
      <c r="P1014" s="30">
        <v>14.3</v>
      </c>
      <c r="Q1014" s="30">
        <v>108</v>
      </c>
      <c r="BI1014" s="27"/>
    </row>
    <row r="1015" spans="1:61" s="22" customFormat="1" x14ac:dyDescent="0.2">
      <c r="A1015" s="30">
        <v>29148</v>
      </c>
      <c r="B1015" s="23">
        <f t="shared" si="73"/>
        <v>2014</v>
      </c>
      <c r="C1015" s="23">
        <f t="shared" si="74"/>
        <v>3</v>
      </c>
      <c r="D1015" s="24" t="s">
        <v>736</v>
      </c>
      <c r="E1015" s="31">
        <v>41725</v>
      </c>
      <c r="F1015" s="30">
        <v>6594885</v>
      </c>
      <c r="G1015" s="30">
        <v>1620750</v>
      </c>
      <c r="H1015" s="26" t="s">
        <v>833</v>
      </c>
      <c r="I1015" s="22">
        <v>3</v>
      </c>
      <c r="J1015" s="22" t="str">
        <f t="shared" si="75"/>
        <v>Norrviken 3</v>
      </c>
      <c r="K1015" s="26" t="s">
        <v>784</v>
      </c>
      <c r="L1015" s="30">
        <v>4</v>
      </c>
      <c r="M1015" s="30">
        <v>4</v>
      </c>
      <c r="O1015" s="30">
        <v>3.9</v>
      </c>
      <c r="P1015" s="30">
        <v>14.3</v>
      </c>
      <c r="Q1015" s="30">
        <v>108</v>
      </c>
      <c r="BI1015" s="27"/>
    </row>
    <row r="1016" spans="1:61" s="22" customFormat="1" x14ac:dyDescent="0.2">
      <c r="A1016" s="30">
        <v>29149</v>
      </c>
      <c r="B1016" s="23">
        <f t="shared" si="73"/>
        <v>2014</v>
      </c>
      <c r="C1016" s="23">
        <f t="shared" si="74"/>
        <v>3</v>
      </c>
      <c r="D1016" s="24" t="s">
        <v>736</v>
      </c>
      <c r="E1016" s="31">
        <v>41725</v>
      </c>
      <c r="F1016" s="30">
        <v>6594885</v>
      </c>
      <c r="G1016" s="30">
        <v>1620750</v>
      </c>
      <c r="H1016" s="26" t="s">
        <v>833</v>
      </c>
      <c r="I1016" s="22">
        <v>3</v>
      </c>
      <c r="J1016" s="22" t="str">
        <f t="shared" si="75"/>
        <v>Norrviken 3</v>
      </c>
      <c r="K1016" s="26" t="s">
        <v>841</v>
      </c>
      <c r="L1016" s="30">
        <v>5</v>
      </c>
      <c r="M1016" s="30">
        <v>5</v>
      </c>
      <c r="O1016" s="30">
        <v>3.9</v>
      </c>
      <c r="P1016" s="30">
        <v>14.2</v>
      </c>
      <c r="Q1016" s="30">
        <v>107</v>
      </c>
      <c r="BI1016" s="27"/>
    </row>
    <row r="1017" spans="1:61" s="22" customFormat="1" x14ac:dyDescent="0.2">
      <c r="A1017" s="30">
        <v>29150</v>
      </c>
      <c r="B1017" s="23">
        <f t="shared" si="73"/>
        <v>2014</v>
      </c>
      <c r="C1017" s="23">
        <f t="shared" si="74"/>
        <v>3</v>
      </c>
      <c r="D1017" s="24" t="s">
        <v>736</v>
      </c>
      <c r="E1017" s="31">
        <v>41725</v>
      </c>
      <c r="F1017" s="30">
        <v>6594885</v>
      </c>
      <c r="G1017" s="30">
        <v>1620750</v>
      </c>
      <c r="H1017" s="26" t="s">
        <v>833</v>
      </c>
      <c r="I1017" s="22">
        <v>3</v>
      </c>
      <c r="J1017" s="22" t="str">
        <f t="shared" si="75"/>
        <v>Norrviken 3</v>
      </c>
      <c r="K1017" s="26" t="s">
        <v>842</v>
      </c>
      <c r="L1017" s="30">
        <v>6</v>
      </c>
      <c r="M1017" s="30">
        <v>6</v>
      </c>
      <c r="O1017" s="30">
        <v>3.9</v>
      </c>
      <c r="P1017" s="30">
        <v>14.2</v>
      </c>
      <c r="Q1017" s="30">
        <v>107</v>
      </c>
      <c r="BI1017" s="27"/>
    </row>
    <row r="1018" spans="1:61" s="22" customFormat="1" x14ac:dyDescent="0.2">
      <c r="A1018" s="30">
        <v>29151</v>
      </c>
      <c r="B1018" s="23">
        <f t="shared" si="73"/>
        <v>2014</v>
      </c>
      <c r="C1018" s="23">
        <f t="shared" si="74"/>
        <v>3</v>
      </c>
      <c r="D1018" s="24" t="s">
        <v>736</v>
      </c>
      <c r="E1018" s="31">
        <v>41725</v>
      </c>
      <c r="F1018" s="30">
        <v>6594885</v>
      </c>
      <c r="G1018" s="30">
        <v>1620750</v>
      </c>
      <c r="H1018" s="26" t="s">
        <v>833</v>
      </c>
      <c r="I1018" s="22">
        <v>3</v>
      </c>
      <c r="J1018" s="22" t="str">
        <f t="shared" si="75"/>
        <v>Norrviken 3</v>
      </c>
      <c r="K1018" s="26" t="s">
        <v>843</v>
      </c>
      <c r="L1018" s="30">
        <v>7</v>
      </c>
      <c r="M1018" s="30">
        <v>7</v>
      </c>
      <c r="O1018" s="30">
        <v>3.9</v>
      </c>
      <c r="P1018" s="30">
        <v>14.2</v>
      </c>
      <c r="Q1018" s="30">
        <v>107</v>
      </c>
      <c r="BI1018" s="27"/>
    </row>
    <row r="1019" spans="1:61" s="22" customFormat="1" x14ac:dyDescent="0.2">
      <c r="A1019" s="30">
        <v>29152</v>
      </c>
      <c r="B1019" s="23">
        <f t="shared" si="73"/>
        <v>2014</v>
      </c>
      <c r="C1019" s="23">
        <f t="shared" si="74"/>
        <v>3</v>
      </c>
      <c r="D1019" s="24" t="s">
        <v>736</v>
      </c>
      <c r="E1019" s="31">
        <v>41725</v>
      </c>
      <c r="F1019" s="30">
        <v>6594885</v>
      </c>
      <c r="G1019" s="30">
        <v>1620750</v>
      </c>
      <c r="H1019" s="26" t="s">
        <v>833</v>
      </c>
      <c r="I1019" s="22">
        <v>3</v>
      </c>
      <c r="J1019" s="22" t="str">
        <f t="shared" si="75"/>
        <v>Norrviken 3</v>
      </c>
      <c r="K1019" s="26" t="s">
        <v>844</v>
      </c>
      <c r="L1019" s="30">
        <v>8</v>
      </c>
      <c r="M1019" s="30">
        <v>8</v>
      </c>
      <c r="O1019" s="30">
        <v>3.9</v>
      </c>
      <c r="P1019" s="30">
        <v>14.1</v>
      </c>
      <c r="Q1019" s="30">
        <v>106</v>
      </c>
      <c r="BI1019" s="27"/>
    </row>
    <row r="1020" spans="1:61" s="22" customFormat="1" x14ac:dyDescent="0.2">
      <c r="A1020" s="30">
        <v>29153</v>
      </c>
      <c r="B1020" s="23">
        <f t="shared" si="73"/>
        <v>2014</v>
      </c>
      <c r="C1020" s="23">
        <f t="shared" si="74"/>
        <v>3</v>
      </c>
      <c r="D1020" s="24" t="s">
        <v>736</v>
      </c>
      <c r="E1020" s="31">
        <v>41725</v>
      </c>
      <c r="F1020" s="30">
        <v>6594885</v>
      </c>
      <c r="G1020" s="30">
        <v>1620750</v>
      </c>
      <c r="H1020" s="26" t="s">
        <v>833</v>
      </c>
      <c r="I1020" s="22">
        <v>3</v>
      </c>
      <c r="J1020" s="22" t="str">
        <f t="shared" si="75"/>
        <v>Norrviken 3</v>
      </c>
      <c r="K1020" s="26" t="s">
        <v>845</v>
      </c>
      <c r="L1020" s="30">
        <v>9</v>
      </c>
      <c r="M1020" s="30">
        <v>9</v>
      </c>
      <c r="O1020" s="30">
        <v>3.9</v>
      </c>
      <c r="P1020" s="30">
        <v>14.1</v>
      </c>
      <c r="Q1020" s="30">
        <v>106</v>
      </c>
      <c r="BI1020" s="27"/>
    </row>
    <row r="1021" spans="1:61" s="22" customFormat="1" x14ac:dyDescent="0.2">
      <c r="A1021" s="30">
        <v>29154</v>
      </c>
      <c r="B1021" s="23">
        <f t="shared" si="73"/>
        <v>2014</v>
      </c>
      <c r="C1021" s="23">
        <f t="shared" si="74"/>
        <v>3</v>
      </c>
      <c r="D1021" s="24" t="s">
        <v>736</v>
      </c>
      <c r="E1021" s="31">
        <v>41725</v>
      </c>
      <c r="F1021" s="30">
        <v>6594885</v>
      </c>
      <c r="G1021" s="30">
        <v>1620750</v>
      </c>
      <c r="H1021" s="26" t="s">
        <v>833</v>
      </c>
      <c r="I1021" s="22">
        <v>3</v>
      </c>
      <c r="J1021" s="22" t="str">
        <f t="shared" si="75"/>
        <v>Norrviken 3</v>
      </c>
      <c r="K1021" s="26" t="s">
        <v>846</v>
      </c>
      <c r="L1021" s="30">
        <v>10</v>
      </c>
      <c r="M1021" s="30">
        <v>10</v>
      </c>
      <c r="O1021" s="30">
        <v>3.9</v>
      </c>
      <c r="P1021" s="30">
        <v>14.1</v>
      </c>
      <c r="Q1021" s="30">
        <v>106</v>
      </c>
      <c r="BI1021" s="27"/>
    </row>
    <row r="1022" spans="1:61" s="22" customFormat="1" x14ac:dyDescent="0.2">
      <c r="A1022" s="30">
        <v>29155</v>
      </c>
      <c r="B1022" s="23">
        <f t="shared" si="73"/>
        <v>2014</v>
      </c>
      <c r="C1022" s="23">
        <f t="shared" si="74"/>
        <v>3</v>
      </c>
      <c r="D1022" s="24" t="s">
        <v>736</v>
      </c>
      <c r="E1022" s="31">
        <v>41725</v>
      </c>
      <c r="F1022" s="30">
        <v>6594885</v>
      </c>
      <c r="G1022" s="30">
        <v>1620750</v>
      </c>
      <c r="H1022" s="26" t="s">
        <v>833</v>
      </c>
      <c r="I1022" s="22">
        <v>3</v>
      </c>
      <c r="J1022" s="22" t="str">
        <f t="shared" si="75"/>
        <v>Norrviken 3</v>
      </c>
      <c r="K1022" s="26" t="s">
        <v>847</v>
      </c>
      <c r="L1022" s="30">
        <v>11</v>
      </c>
      <c r="M1022" s="30">
        <v>11</v>
      </c>
      <c r="O1022" s="30">
        <v>3.9</v>
      </c>
      <c r="P1022" s="30">
        <v>14.1</v>
      </c>
      <c r="Q1022" s="30">
        <v>106</v>
      </c>
      <c r="BI1022" s="27"/>
    </row>
    <row r="1023" spans="1:61" s="22" customFormat="1" x14ac:dyDescent="0.2">
      <c r="A1023" s="30">
        <v>29156</v>
      </c>
      <c r="B1023" s="23">
        <f t="shared" si="73"/>
        <v>2014</v>
      </c>
      <c r="C1023" s="23">
        <f t="shared" si="74"/>
        <v>3</v>
      </c>
      <c r="D1023" s="24" t="s">
        <v>736</v>
      </c>
      <c r="E1023" s="31">
        <v>41725</v>
      </c>
      <c r="F1023" s="30">
        <v>6594885</v>
      </c>
      <c r="G1023" s="30">
        <v>1620750</v>
      </c>
      <c r="H1023" s="26" t="s">
        <v>833</v>
      </c>
      <c r="I1023" s="22">
        <v>3</v>
      </c>
      <c r="J1023" s="22" t="str">
        <f t="shared" si="75"/>
        <v>Norrviken 3</v>
      </c>
      <c r="K1023" s="22" t="s">
        <v>785</v>
      </c>
      <c r="L1023" s="30">
        <v>11.4</v>
      </c>
      <c r="M1023" s="30">
        <v>11.4</v>
      </c>
      <c r="O1023" s="30">
        <v>3.9</v>
      </c>
      <c r="P1023" s="30">
        <v>14</v>
      </c>
      <c r="Q1023" s="30">
        <v>105</v>
      </c>
      <c r="BI1023" s="27"/>
    </row>
    <row r="1024" spans="1:61" s="22" customFormat="1" x14ac:dyDescent="0.2">
      <c r="A1024" s="30">
        <v>29157</v>
      </c>
      <c r="B1024" s="23">
        <f t="shared" si="73"/>
        <v>2014</v>
      </c>
      <c r="C1024" s="23">
        <f t="shared" si="74"/>
        <v>3</v>
      </c>
      <c r="D1024" s="24" t="s">
        <v>736</v>
      </c>
      <c r="E1024" s="31">
        <v>41725</v>
      </c>
      <c r="F1024" s="30">
        <v>6597300</v>
      </c>
      <c r="G1024" s="30">
        <v>1619975</v>
      </c>
      <c r="H1024" s="26" t="s">
        <v>833</v>
      </c>
      <c r="I1024" s="22">
        <v>4</v>
      </c>
      <c r="J1024" s="22" t="str">
        <f t="shared" si="75"/>
        <v>Norrviken 4</v>
      </c>
      <c r="K1024" s="22" t="s">
        <v>739</v>
      </c>
      <c r="L1024" s="30">
        <v>0.5</v>
      </c>
      <c r="M1024" s="30">
        <v>0.5</v>
      </c>
      <c r="N1024" s="30">
        <v>1.6</v>
      </c>
      <c r="O1024" s="30">
        <v>3.5</v>
      </c>
      <c r="P1024" s="30">
        <v>14.4</v>
      </c>
      <c r="Q1024" s="30">
        <v>107</v>
      </c>
      <c r="T1024" s="30">
        <v>2.3929756098000001</v>
      </c>
      <c r="U1024" s="30">
        <v>4.0812999999999997</v>
      </c>
      <c r="V1024" s="22">
        <f t="shared" ref="V1024" si="83">U1024 * (1/((10^((0.0901821 + (2729.92 /(273.15 + O1024)))-AC1024)+1)))</f>
        <v>7.8417957310325873E-2</v>
      </c>
      <c r="W1024" s="30">
        <v>5.2999999999999999E-2</v>
      </c>
      <c r="X1024" s="30">
        <v>0.01</v>
      </c>
      <c r="Y1024" s="30">
        <v>5.5</v>
      </c>
      <c r="AB1024" s="30">
        <v>362.09</v>
      </c>
      <c r="AC1024" s="30">
        <v>8.25</v>
      </c>
      <c r="AI1024" s="30">
        <v>44.98</v>
      </c>
      <c r="AJ1024" s="30">
        <v>1172.79</v>
      </c>
      <c r="BI1024" s="27"/>
    </row>
    <row r="1025" spans="1:61" s="22" customFormat="1" x14ac:dyDescent="0.2">
      <c r="A1025" s="30">
        <v>29158</v>
      </c>
      <c r="B1025" s="23">
        <f t="shared" si="73"/>
        <v>2014</v>
      </c>
      <c r="C1025" s="23">
        <f t="shared" si="74"/>
        <v>3</v>
      </c>
      <c r="D1025" s="24" t="s">
        <v>736</v>
      </c>
      <c r="E1025" s="31">
        <v>41725</v>
      </c>
      <c r="F1025" s="30">
        <v>6597300</v>
      </c>
      <c r="G1025" s="30">
        <v>1619975</v>
      </c>
      <c r="H1025" s="26" t="s">
        <v>833</v>
      </c>
      <c r="I1025" s="22">
        <v>4</v>
      </c>
      <c r="J1025" s="22" t="str">
        <f t="shared" si="75"/>
        <v>Norrviken 4</v>
      </c>
      <c r="K1025" s="26" t="s">
        <v>781</v>
      </c>
      <c r="L1025" s="30">
        <v>1</v>
      </c>
      <c r="M1025" s="30">
        <v>1</v>
      </c>
      <c r="O1025" s="30">
        <v>3.7</v>
      </c>
      <c r="P1025" s="30">
        <v>14.3</v>
      </c>
      <c r="Q1025" s="30">
        <v>107</v>
      </c>
      <c r="BI1025" s="27"/>
    </row>
    <row r="1026" spans="1:61" s="22" customFormat="1" x14ac:dyDescent="0.2">
      <c r="A1026" s="30">
        <v>29159</v>
      </c>
      <c r="B1026" s="23">
        <f t="shared" ref="B1026:B1089" si="84">YEAR(E1026)</f>
        <v>2014</v>
      </c>
      <c r="C1026" s="23">
        <f t="shared" ref="C1026:C1089" si="85">MONTH(E1026)</f>
        <v>3</v>
      </c>
      <c r="D1026" s="24" t="s">
        <v>736</v>
      </c>
      <c r="E1026" s="31">
        <v>41725</v>
      </c>
      <c r="F1026" s="30">
        <v>6597300</v>
      </c>
      <c r="G1026" s="30">
        <v>1619975</v>
      </c>
      <c r="H1026" s="26" t="s">
        <v>833</v>
      </c>
      <c r="I1026" s="22">
        <v>4</v>
      </c>
      <c r="J1026" s="22" t="str">
        <f t="shared" si="75"/>
        <v>Norrviken 4</v>
      </c>
      <c r="K1026" s="22" t="s">
        <v>785</v>
      </c>
      <c r="L1026" s="30">
        <v>2.1</v>
      </c>
      <c r="M1026" s="30">
        <v>2.1</v>
      </c>
      <c r="O1026" s="30">
        <v>3.9</v>
      </c>
      <c r="P1026" s="30">
        <v>14</v>
      </c>
      <c r="Q1026" s="30">
        <v>105</v>
      </c>
      <c r="BI1026" s="27"/>
    </row>
    <row r="1027" spans="1:61" s="22" customFormat="1" x14ac:dyDescent="0.2">
      <c r="A1027" s="22">
        <v>29120</v>
      </c>
      <c r="B1027" s="23">
        <f t="shared" si="84"/>
        <v>2014</v>
      </c>
      <c r="C1027" s="23">
        <f t="shared" si="85"/>
        <v>3</v>
      </c>
      <c r="D1027" s="24" t="s">
        <v>736</v>
      </c>
      <c r="E1027" s="25">
        <v>41725</v>
      </c>
      <c r="F1027" s="22">
        <v>6600935</v>
      </c>
      <c r="G1027" s="22">
        <v>1626764</v>
      </c>
      <c r="H1027" s="22" t="s">
        <v>94</v>
      </c>
      <c r="I1027" s="22" t="s">
        <v>780</v>
      </c>
      <c r="J1027" s="22" t="str">
        <f t="shared" ref="J1027:J1090" si="86">CONCATENATE(H1027," ",I1027)</f>
        <v>Vallentunasjön Va2</v>
      </c>
      <c r="K1027" s="22" t="s">
        <v>739</v>
      </c>
      <c r="L1027" s="22">
        <v>0.5</v>
      </c>
      <c r="M1027" s="22">
        <v>0.5</v>
      </c>
      <c r="N1027" s="22">
        <v>1</v>
      </c>
      <c r="O1027" s="22">
        <v>4</v>
      </c>
      <c r="P1027" s="22">
        <v>13.5</v>
      </c>
      <c r="Q1027" s="22">
        <v>101</v>
      </c>
      <c r="BI1027" s="27"/>
    </row>
    <row r="1028" spans="1:61" s="22" customFormat="1" x14ac:dyDescent="0.2">
      <c r="A1028" s="22">
        <v>29121</v>
      </c>
      <c r="B1028" s="23">
        <f t="shared" si="84"/>
        <v>2014</v>
      </c>
      <c r="C1028" s="23">
        <f t="shared" si="85"/>
        <v>3</v>
      </c>
      <c r="D1028" s="24" t="s">
        <v>736</v>
      </c>
      <c r="E1028" s="25">
        <v>41725</v>
      </c>
      <c r="F1028" s="22">
        <v>6600935</v>
      </c>
      <c r="G1028" s="22">
        <v>1626764</v>
      </c>
      <c r="H1028" s="22" t="s">
        <v>94</v>
      </c>
      <c r="I1028" s="22" t="s">
        <v>780</v>
      </c>
      <c r="J1028" s="22" t="str">
        <f t="shared" si="86"/>
        <v>Vallentunasjön Va2</v>
      </c>
      <c r="K1028" s="22" t="s">
        <v>781</v>
      </c>
      <c r="L1028" s="22">
        <v>1</v>
      </c>
      <c r="M1028" s="22">
        <v>1</v>
      </c>
      <c r="O1028" s="22">
        <v>4.0999999999999996</v>
      </c>
      <c r="P1028" s="22">
        <v>13.4</v>
      </c>
      <c r="Q1028" s="22">
        <v>101</v>
      </c>
      <c r="BI1028" s="27"/>
    </row>
    <row r="1029" spans="1:61" s="22" customFormat="1" x14ac:dyDescent="0.2">
      <c r="A1029" s="22">
        <v>29122</v>
      </c>
      <c r="B1029" s="23">
        <f t="shared" si="84"/>
        <v>2014</v>
      </c>
      <c r="C1029" s="23">
        <f t="shared" si="85"/>
        <v>3</v>
      </c>
      <c r="D1029" s="24" t="s">
        <v>736</v>
      </c>
      <c r="E1029" s="25">
        <v>41725</v>
      </c>
      <c r="F1029" s="22">
        <v>6600935</v>
      </c>
      <c r="G1029" s="22">
        <v>1626764</v>
      </c>
      <c r="H1029" s="22" t="s">
        <v>94</v>
      </c>
      <c r="I1029" s="22" t="s">
        <v>780</v>
      </c>
      <c r="J1029" s="22" t="str">
        <f t="shared" si="86"/>
        <v>Vallentunasjön Va2</v>
      </c>
      <c r="K1029" s="22" t="s">
        <v>782</v>
      </c>
      <c r="L1029" s="22">
        <v>2</v>
      </c>
      <c r="M1029" s="22">
        <v>2</v>
      </c>
      <c r="O1029" s="22">
        <v>4.0999999999999996</v>
      </c>
      <c r="P1029" s="22">
        <v>13.4</v>
      </c>
      <c r="Q1029" s="22">
        <v>101</v>
      </c>
      <c r="BI1029" s="27"/>
    </row>
    <row r="1030" spans="1:61" s="22" customFormat="1" x14ac:dyDescent="0.2">
      <c r="A1030" s="22">
        <v>29123</v>
      </c>
      <c r="B1030" s="23">
        <f t="shared" si="84"/>
        <v>2014</v>
      </c>
      <c r="C1030" s="23">
        <f t="shared" si="85"/>
        <v>3</v>
      </c>
      <c r="D1030" s="24" t="s">
        <v>736</v>
      </c>
      <c r="E1030" s="25">
        <v>41725</v>
      </c>
      <c r="F1030" s="22">
        <v>6600935</v>
      </c>
      <c r="G1030" s="22">
        <v>1626764</v>
      </c>
      <c r="H1030" s="22" t="s">
        <v>94</v>
      </c>
      <c r="I1030" s="22" t="s">
        <v>780</v>
      </c>
      <c r="J1030" s="22" t="str">
        <f t="shared" si="86"/>
        <v>Vallentunasjön Va2</v>
      </c>
      <c r="K1030" s="22" t="s">
        <v>783</v>
      </c>
      <c r="L1030" s="22">
        <v>3</v>
      </c>
      <c r="M1030" s="22">
        <v>3</v>
      </c>
      <c r="O1030" s="22">
        <v>4.0999999999999996</v>
      </c>
      <c r="P1030" s="22">
        <v>13.4</v>
      </c>
      <c r="Q1030" s="22">
        <v>101</v>
      </c>
      <c r="BI1030" s="27"/>
    </row>
    <row r="1031" spans="1:61" s="22" customFormat="1" x14ac:dyDescent="0.2">
      <c r="A1031" s="22">
        <v>29124</v>
      </c>
      <c r="B1031" s="23">
        <f t="shared" si="84"/>
        <v>2014</v>
      </c>
      <c r="C1031" s="23">
        <f t="shared" si="85"/>
        <v>3</v>
      </c>
      <c r="D1031" s="24" t="s">
        <v>736</v>
      </c>
      <c r="E1031" s="25">
        <v>41725</v>
      </c>
      <c r="F1031" s="22">
        <v>6600935</v>
      </c>
      <c r="G1031" s="22">
        <v>1626764</v>
      </c>
      <c r="H1031" s="22" t="s">
        <v>94</v>
      </c>
      <c r="I1031" s="22" t="s">
        <v>780</v>
      </c>
      <c r="J1031" s="22" t="str">
        <f t="shared" si="86"/>
        <v>Vallentunasjön Va2</v>
      </c>
      <c r="K1031" s="22" t="s">
        <v>784</v>
      </c>
      <c r="L1031" s="22">
        <v>4</v>
      </c>
      <c r="M1031" s="22">
        <v>4</v>
      </c>
      <c r="O1031" s="22">
        <v>4.0999999999999996</v>
      </c>
      <c r="P1031" s="22">
        <v>13.3</v>
      </c>
      <c r="Q1031" s="22">
        <v>100</v>
      </c>
      <c r="BI1031" s="27"/>
    </row>
    <row r="1032" spans="1:61" s="22" customFormat="1" x14ac:dyDescent="0.2">
      <c r="A1032" s="22">
        <v>29125</v>
      </c>
      <c r="B1032" s="23">
        <f t="shared" si="84"/>
        <v>2014</v>
      </c>
      <c r="C1032" s="23">
        <f t="shared" si="85"/>
        <v>3</v>
      </c>
      <c r="D1032" s="24" t="s">
        <v>736</v>
      </c>
      <c r="E1032" s="25">
        <v>41725</v>
      </c>
      <c r="F1032" s="22">
        <v>6600935</v>
      </c>
      <c r="G1032" s="22">
        <v>1626764</v>
      </c>
      <c r="H1032" s="22" t="s">
        <v>94</v>
      </c>
      <c r="I1032" s="22" t="s">
        <v>780</v>
      </c>
      <c r="J1032" s="22" t="str">
        <f t="shared" si="86"/>
        <v>Vallentunasjön Va2</v>
      </c>
      <c r="K1032" s="22" t="s">
        <v>785</v>
      </c>
      <c r="L1032" s="22">
        <v>4.3</v>
      </c>
      <c r="M1032" s="22">
        <v>4.3</v>
      </c>
      <c r="O1032" s="22">
        <v>4.2</v>
      </c>
      <c r="P1032" s="22">
        <v>13.2</v>
      </c>
      <c r="Q1032" s="22">
        <v>100</v>
      </c>
      <c r="BI1032" s="27"/>
    </row>
    <row r="1033" spans="1:61" s="22" customFormat="1" x14ac:dyDescent="0.2">
      <c r="A1033" s="22">
        <v>29126</v>
      </c>
      <c r="B1033" s="23">
        <f t="shared" si="84"/>
        <v>2014</v>
      </c>
      <c r="C1033" s="23">
        <f t="shared" si="85"/>
        <v>3</v>
      </c>
      <c r="D1033" s="24" t="s">
        <v>736</v>
      </c>
      <c r="E1033" s="25">
        <v>41725</v>
      </c>
      <c r="H1033" s="22" t="s">
        <v>94</v>
      </c>
      <c r="I1033" s="22" t="s">
        <v>786</v>
      </c>
      <c r="J1033" s="22" t="str">
        <f t="shared" si="86"/>
        <v>Vallentunasjön Blandprov</v>
      </c>
      <c r="K1033" s="22" t="s">
        <v>739</v>
      </c>
      <c r="L1033" s="22">
        <v>4</v>
      </c>
      <c r="M1033" s="22">
        <v>0</v>
      </c>
      <c r="U1033" s="22">
        <v>136.34889999999999</v>
      </c>
      <c r="X1033" s="22">
        <v>8.73</v>
      </c>
      <c r="Z1033" s="22">
        <v>27.3828</v>
      </c>
      <c r="AB1033" s="22">
        <v>258.39</v>
      </c>
      <c r="AE1033" s="22">
        <v>13.333333333000001</v>
      </c>
      <c r="AI1033" s="22">
        <v>44.42</v>
      </c>
      <c r="AJ1033" s="22">
        <v>1481.95</v>
      </c>
      <c r="BI1033" s="27"/>
    </row>
    <row r="1034" spans="1:61" s="22" customFormat="1" x14ac:dyDescent="0.2">
      <c r="B1034" s="23">
        <f t="shared" si="84"/>
        <v>2015</v>
      </c>
      <c r="C1034" s="23">
        <f t="shared" si="85"/>
        <v>3</v>
      </c>
      <c r="D1034" s="24" t="s">
        <v>736</v>
      </c>
      <c r="E1034" s="25" t="s">
        <v>914</v>
      </c>
      <c r="F1034" s="22">
        <v>6606238</v>
      </c>
      <c r="G1034" s="22">
        <v>661152</v>
      </c>
      <c r="H1034" s="26" t="s">
        <v>738</v>
      </c>
      <c r="J1034" s="22" t="str">
        <f t="shared" si="86"/>
        <v xml:space="preserve">Oxundaån </v>
      </c>
      <c r="K1034" s="22" t="s">
        <v>739</v>
      </c>
      <c r="L1034" s="22">
        <v>0.1</v>
      </c>
      <c r="M1034" s="22">
        <v>0.1</v>
      </c>
      <c r="O1034" s="22">
        <v>4</v>
      </c>
      <c r="R1034" s="22">
        <v>40.6</v>
      </c>
      <c r="T1034" s="22">
        <v>2.02</v>
      </c>
      <c r="U1034" s="22">
        <v>14</v>
      </c>
      <c r="V1034" s="22">
        <f t="shared" ref="V1034" si="87">U1034 * (1/((10^((0.0901821 + (2729.92 /(273.15 + O1034)))-AC1034)+1)))</f>
        <v>4.2137027110168014E-2</v>
      </c>
      <c r="W1034" s="22">
        <v>7.8E-2</v>
      </c>
      <c r="X1034" s="22">
        <v>8</v>
      </c>
      <c r="Y1034" s="22">
        <v>8.9</v>
      </c>
      <c r="AB1034" s="22">
        <v>972</v>
      </c>
      <c r="AC1034" s="22">
        <v>7.42</v>
      </c>
      <c r="AG1034" s="22">
        <v>11.6</v>
      </c>
      <c r="AI1034" s="22">
        <v>53.7</v>
      </c>
      <c r="AJ1034" s="22">
        <v>1600</v>
      </c>
      <c r="AK1034" s="22">
        <v>45.4</v>
      </c>
      <c r="AM1034" s="22">
        <v>4.6528999999999998</v>
      </c>
      <c r="AN1034" s="22">
        <v>7.8166000000000002</v>
      </c>
      <c r="AO1034" s="22">
        <v>31.763200000000005</v>
      </c>
      <c r="AP1034" s="22">
        <v>22.114160000000002</v>
      </c>
      <c r="AQ1034" s="22">
        <v>45.695549999999997</v>
      </c>
      <c r="AR1034" s="22">
        <v>5.6</v>
      </c>
      <c r="BI1034" s="27"/>
    </row>
    <row r="1035" spans="1:61" s="22" customFormat="1" x14ac:dyDescent="0.2">
      <c r="A1035" s="22">
        <v>38326</v>
      </c>
      <c r="B1035" s="23">
        <f t="shared" si="84"/>
        <v>2015</v>
      </c>
      <c r="C1035" s="23">
        <f t="shared" si="85"/>
        <v>3</v>
      </c>
      <c r="D1035" s="24" t="s">
        <v>736</v>
      </c>
      <c r="E1035" s="25">
        <v>42081</v>
      </c>
      <c r="F1035" s="22">
        <v>6600935</v>
      </c>
      <c r="G1035" s="22">
        <v>1626764</v>
      </c>
      <c r="H1035" s="22" t="s">
        <v>94</v>
      </c>
      <c r="I1035" s="22" t="s">
        <v>780</v>
      </c>
      <c r="J1035" s="22" t="str">
        <f t="shared" si="86"/>
        <v>Vallentunasjön Va2</v>
      </c>
      <c r="K1035" s="22" t="s">
        <v>739</v>
      </c>
      <c r="L1035" s="22">
        <v>0.5</v>
      </c>
      <c r="M1035" s="22">
        <v>0.5</v>
      </c>
      <c r="N1035" s="22">
        <v>1.5</v>
      </c>
      <c r="O1035" s="22">
        <v>3.8</v>
      </c>
      <c r="P1035" s="22">
        <v>11.3</v>
      </c>
      <c r="Q1035" s="22">
        <v>86</v>
      </c>
      <c r="BI1035" s="27"/>
    </row>
    <row r="1036" spans="1:61" s="22" customFormat="1" x14ac:dyDescent="0.2">
      <c r="A1036" s="22">
        <v>38327</v>
      </c>
      <c r="B1036" s="23">
        <f t="shared" si="84"/>
        <v>2015</v>
      </c>
      <c r="C1036" s="23">
        <f t="shared" si="85"/>
        <v>3</v>
      </c>
      <c r="D1036" s="24" t="s">
        <v>736</v>
      </c>
      <c r="E1036" s="25">
        <v>42081</v>
      </c>
      <c r="F1036" s="22">
        <v>6600935</v>
      </c>
      <c r="G1036" s="22">
        <v>1626764</v>
      </c>
      <c r="H1036" s="22" t="s">
        <v>94</v>
      </c>
      <c r="I1036" s="22" t="s">
        <v>780</v>
      </c>
      <c r="J1036" s="22" t="str">
        <f t="shared" si="86"/>
        <v>Vallentunasjön Va2</v>
      </c>
      <c r="K1036" s="22" t="s">
        <v>781</v>
      </c>
      <c r="L1036" s="22">
        <v>1</v>
      </c>
      <c r="M1036" s="22">
        <v>1</v>
      </c>
      <c r="O1036" s="22">
        <v>3.8</v>
      </c>
      <c r="P1036" s="22">
        <v>11.5</v>
      </c>
      <c r="Q1036" s="22">
        <v>87</v>
      </c>
      <c r="BI1036" s="27"/>
    </row>
    <row r="1037" spans="1:61" s="22" customFormat="1" x14ac:dyDescent="0.2">
      <c r="A1037" s="22">
        <v>38328</v>
      </c>
      <c r="B1037" s="23">
        <f t="shared" si="84"/>
        <v>2015</v>
      </c>
      <c r="C1037" s="23">
        <f t="shared" si="85"/>
        <v>3</v>
      </c>
      <c r="D1037" s="24" t="s">
        <v>736</v>
      </c>
      <c r="E1037" s="25">
        <v>42081</v>
      </c>
      <c r="F1037" s="22">
        <v>6600935</v>
      </c>
      <c r="G1037" s="22">
        <v>1626764</v>
      </c>
      <c r="H1037" s="22" t="s">
        <v>94</v>
      </c>
      <c r="I1037" s="22" t="s">
        <v>780</v>
      </c>
      <c r="J1037" s="22" t="str">
        <f t="shared" si="86"/>
        <v>Vallentunasjön Va2</v>
      </c>
      <c r="K1037" s="22" t="s">
        <v>782</v>
      </c>
      <c r="L1037" s="22">
        <v>2</v>
      </c>
      <c r="M1037" s="22">
        <v>2</v>
      </c>
      <c r="O1037" s="22">
        <v>3.8</v>
      </c>
      <c r="P1037" s="22">
        <v>11.8</v>
      </c>
      <c r="Q1037" s="22">
        <v>90</v>
      </c>
      <c r="BI1037" s="27"/>
    </row>
    <row r="1038" spans="1:61" s="22" customFormat="1" x14ac:dyDescent="0.2">
      <c r="A1038" s="22">
        <v>38329</v>
      </c>
      <c r="B1038" s="23">
        <f t="shared" si="84"/>
        <v>2015</v>
      </c>
      <c r="C1038" s="23">
        <f t="shared" si="85"/>
        <v>3</v>
      </c>
      <c r="D1038" s="24" t="s">
        <v>736</v>
      </c>
      <c r="E1038" s="25">
        <v>42081</v>
      </c>
      <c r="F1038" s="22">
        <v>6600935</v>
      </c>
      <c r="G1038" s="22">
        <v>1626764</v>
      </c>
      <c r="H1038" s="22" t="s">
        <v>94</v>
      </c>
      <c r="I1038" s="22" t="s">
        <v>780</v>
      </c>
      <c r="J1038" s="22" t="str">
        <f t="shared" si="86"/>
        <v>Vallentunasjön Va2</v>
      </c>
      <c r="K1038" s="22" t="s">
        <v>783</v>
      </c>
      <c r="L1038" s="22">
        <v>3</v>
      </c>
      <c r="M1038" s="22">
        <v>3</v>
      </c>
      <c r="O1038" s="22">
        <v>3.8</v>
      </c>
      <c r="P1038" s="22">
        <v>12.1</v>
      </c>
      <c r="Q1038" s="22">
        <v>92</v>
      </c>
      <c r="BI1038" s="27"/>
    </row>
    <row r="1039" spans="1:61" s="22" customFormat="1" x14ac:dyDescent="0.2">
      <c r="A1039" s="22">
        <v>38330</v>
      </c>
      <c r="B1039" s="23">
        <f t="shared" si="84"/>
        <v>2015</v>
      </c>
      <c r="C1039" s="23">
        <f t="shared" si="85"/>
        <v>3</v>
      </c>
      <c r="D1039" s="24" t="s">
        <v>736</v>
      </c>
      <c r="E1039" s="25">
        <v>42081</v>
      </c>
      <c r="F1039" s="22">
        <v>6600935</v>
      </c>
      <c r="G1039" s="22">
        <v>1626764</v>
      </c>
      <c r="H1039" s="22" t="s">
        <v>94</v>
      </c>
      <c r="I1039" s="22" t="s">
        <v>780</v>
      </c>
      <c r="J1039" s="22" t="str">
        <f t="shared" si="86"/>
        <v>Vallentunasjön Va2</v>
      </c>
      <c r="K1039" s="22" t="s">
        <v>784</v>
      </c>
      <c r="L1039" s="22">
        <v>4</v>
      </c>
      <c r="M1039" s="22">
        <v>4</v>
      </c>
      <c r="O1039" s="22">
        <v>3.8</v>
      </c>
      <c r="P1039" s="22">
        <v>12.3</v>
      </c>
      <c r="Q1039" s="22">
        <v>93</v>
      </c>
      <c r="BI1039" s="27"/>
    </row>
    <row r="1040" spans="1:61" s="22" customFormat="1" x14ac:dyDescent="0.2">
      <c r="A1040" s="22">
        <v>38331</v>
      </c>
      <c r="B1040" s="23">
        <f t="shared" si="84"/>
        <v>2015</v>
      </c>
      <c r="C1040" s="23">
        <f t="shared" si="85"/>
        <v>3</v>
      </c>
      <c r="D1040" s="24" t="s">
        <v>736</v>
      </c>
      <c r="E1040" s="25">
        <v>42081</v>
      </c>
      <c r="F1040" s="22">
        <v>6600935</v>
      </c>
      <c r="G1040" s="22">
        <v>1626764</v>
      </c>
      <c r="H1040" s="22" t="s">
        <v>94</v>
      </c>
      <c r="I1040" s="22" t="s">
        <v>780</v>
      </c>
      <c r="J1040" s="22" t="str">
        <f t="shared" si="86"/>
        <v>Vallentunasjön Va2</v>
      </c>
      <c r="K1040" s="22" t="s">
        <v>785</v>
      </c>
      <c r="L1040" s="22">
        <v>4.5</v>
      </c>
      <c r="M1040" s="22">
        <v>4.5</v>
      </c>
      <c r="O1040" s="22">
        <v>3.8</v>
      </c>
      <c r="P1040" s="22">
        <v>12.3</v>
      </c>
      <c r="Q1040" s="22">
        <v>93</v>
      </c>
      <c r="BI1040" s="27"/>
    </row>
    <row r="1041" spans="1:61" s="22" customFormat="1" x14ac:dyDescent="0.2">
      <c r="A1041" s="22">
        <v>38332</v>
      </c>
      <c r="B1041" s="23">
        <f t="shared" si="84"/>
        <v>2015</v>
      </c>
      <c r="C1041" s="23">
        <f t="shared" si="85"/>
        <v>3</v>
      </c>
      <c r="D1041" s="24" t="s">
        <v>736</v>
      </c>
      <c r="E1041" s="25">
        <v>42081</v>
      </c>
      <c r="H1041" s="22" t="s">
        <v>94</v>
      </c>
      <c r="I1041" s="22" t="s">
        <v>786</v>
      </c>
      <c r="J1041" s="22" t="str">
        <f t="shared" si="86"/>
        <v>Vallentunasjön Blandprov</v>
      </c>
      <c r="K1041" s="22" t="s">
        <v>739</v>
      </c>
      <c r="L1041" s="22">
        <v>4</v>
      </c>
      <c r="M1041" s="22">
        <v>0</v>
      </c>
      <c r="U1041" s="22">
        <v>477.0994</v>
      </c>
      <c r="X1041" s="22">
        <v>1.8399999999999999</v>
      </c>
      <c r="Z1041" s="22">
        <v>14.467320000000001</v>
      </c>
      <c r="AB1041" s="22">
        <v>241.58</v>
      </c>
      <c r="AE1041" s="22">
        <v>5.2</v>
      </c>
      <c r="AI1041" s="22">
        <v>32.53</v>
      </c>
      <c r="AJ1041" s="22">
        <v>1471.97</v>
      </c>
      <c r="BI1041" s="27"/>
    </row>
    <row r="1042" spans="1:61" s="22" customFormat="1" x14ac:dyDescent="0.2">
      <c r="A1042" s="22">
        <v>38715</v>
      </c>
      <c r="B1042" s="23">
        <f t="shared" si="84"/>
        <v>2015</v>
      </c>
      <c r="C1042" s="23">
        <f t="shared" si="85"/>
        <v>3</v>
      </c>
      <c r="D1042" s="24" t="s">
        <v>736</v>
      </c>
      <c r="E1042" s="25">
        <v>42093</v>
      </c>
      <c r="F1042" s="22">
        <v>6600935</v>
      </c>
      <c r="G1042" s="22">
        <v>1626764</v>
      </c>
      <c r="H1042" s="22" t="s">
        <v>94</v>
      </c>
      <c r="I1042" s="22" t="s">
        <v>780</v>
      </c>
      <c r="J1042" s="22" t="str">
        <f t="shared" si="86"/>
        <v>Vallentunasjön Va2</v>
      </c>
      <c r="K1042" s="22" t="s">
        <v>739</v>
      </c>
      <c r="L1042" s="22">
        <v>0.5</v>
      </c>
      <c r="M1042" s="22">
        <v>0.5</v>
      </c>
      <c r="N1042" s="22">
        <v>1.5</v>
      </c>
      <c r="O1042" s="22">
        <v>3.9</v>
      </c>
      <c r="P1042" s="22">
        <v>13.1</v>
      </c>
      <c r="Q1042" s="22">
        <v>103</v>
      </c>
      <c r="BI1042" s="27"/>
    </row>
    <row r="1043" spans="1:61" s="22" customFormat="1" x14ac:dyDescent="0.2">
      <c r="A1043" s="22">
        <v>38716</v>
      </c>
      <c r="B1043" s="23">
        <f t="shared" si="84"/>
        <v>2015</v>
      </c>
      <c r="C1043" s="23">
        <f t="shared" si="85"/>
        <v>3</v>
      </c>
      <c r="D1043" s="24" t="s">
        <v>736</v>
      </c>
      <c r="E1043" s="25">
        <v>42093</v>
      </c>
      <c r="F1043" s="22">
        <v>6600935</v>
      </c>
      <c r="G1043" s="22">
        <v>1626764</v>
      </c>
      <c r="H1043" s="22" t="s">
        <v>94</v>
      </c>
      <c r="I1043" s="22" t="s">
        <v>780</v>
      </c>
      <c r="J1043" s="22" t="str">
        <f t="shared" si="86"/>
        <v>Vallentunasjön Va2</v>
      </c>
      <c r="K1043" s="22" t="s">
        <v>781</v>
      </c>
      <c r="L1043" s="22">
        <v>1</v>
      </c>
      <c r="M1043" s="22">
        <v>1</v>
      </c>
      <c r="O1043" s="22">
        <v>3.9</v>
      </c>
      <c r="P1043" s="22">
        <v>13.1</v>
      </c>
      <c r="Q1043" s="22">
        <v>103</v>
      </c>
      <c r="BI1043" s="27"/>
    </row>
    <row r="1044" spans="1:61" s="22" customFormat="1" x14ac:dyDescent="0.2">
      <c r="A1044" s="22">
        <v>38717</v>
      </c>
      <c r="B1044" s="23">
        <f t="shared" si="84"/>
        <v>2015</v>
      </c>
      <c r="C1044" s="23">
        <f t="shared" si="85"/>
        <v>3</v>
      </c>
      <c r="D1044" s="24" t="s">
        <v>736</v>
      </c>
      <c r="E1044" s="25">
        <v>42093</v>
      </c>
      <c r="F1044" s="22">
        <v>6600935</v>
      </c>
      <c r="G1044" s="22">
        <v>1626764</v>
      </c>
      <c r="H1044" s="22" t="s">
        <v>94</v>
      </c>
      <c r="I1044" s="22" t="s">
        <v>780</v>
      </c>
      <c r="J1044" s="22" t="str">
        <f t="shared" si="86"/>
        <v>Vallentunasjön Va2</v>
      </c>
      <c r="K1044" s="22" t="s">
        <v>782</v>
      </c>
      <c r="L1044" s="22">
        <v>2</v>
      </c>
      <c r="M1044" s="22">
        <v>2</v>
      </c>
      <c r="O1044" s="22">
        <v>3.9</v>
      </c>
      <c r="P1044" s="22">
        <v>13.1</v>
      </c>
      <c r="Q1044" s="22">
        <v>103</v>
      </c>
      <c r="BI1044" s="27"/>
    </row>
    <row r="1045" spans="1:61" s="22" customFormat="1" x14ac:dyDescent="0.2">
      <c r="A1045" s="22">
        <v>38718</v>
      </c>
      <c r="B1045" s="23">
        <f t="shared" si="84"/>
        <v>2015</v>
      </c>
      <c r="C1045" s="23">
        <f t="shared" si="85"/>
        <v>3</v>
      </c>
      <c r="D1045" s="24" t="s">
        <v>736</v>
      </c>
      <c r="E1045" s="25">
        <v>42093</v>
      </c>
      <c r="F1045" s="22">
        <v>6600935</v>
      </c>
      <c r="G1045" s="22">
        <v>1626764</v>
      </c>
      <c r="H1045" s="22" t="s">
        <v>94</v>
      </c>
      <c r="I1045" s="22" t="s">
        <v>780</v>
      </c>
      <c r="J1045" s="22" t="str">
        <f t="shared" si="86"/>
        <v>Vallentunasjön Va2</v>
      </c>
      <c r="K1045" s="22" t="s">
        <v>783</v>
      </c>
      <c r="L1045" s="22">
        <v>3</v>
      </c>
      <c r="M1045" s="22">
        <v>3</v>
      </c>
      <c r="O1045" s="22">
        <v>3.9</v>
      </c>
      <c r="P1045" s="22">
        <v>13.1</v>
      </c>
      <c r="Q1045" s="22">
        <v>103</v>
      </c>
      <c r="BI1045" s="27"/>
    </row>
    <row r="1046" spans="1:61" s="22" customFormat="1" x14ac:dyDescent="0.2">
      <c r="A1046" s="22">
        <v>38719</v>
      </c>
      <c r="B1046" s="23">
        <f t="shared" si="84"/>
        <v>2015</v>
      </c>
      <c r="C1046" s="23">
        <f t="shared" si="85"/>
        <v>3</v>
      </c>
      <c r="D1046" s="24" t="s">
        <v>736</v>
      </c>
      <c r="E1046" s="25">
        <v>42093</v>
      </c>
      <c r="F1046" s="22">
        <v>6600935</v>
      </c>
      <c r="G1046" s="22">
        <v>1626764</v>
      </c>
      <c r="H1046" s="22" t="s">
        <v>94</v>
      </c>
      <c r="I1046" s="22" t="s">
        <v>780</v>
      </c>
      <c r="J1046" s="22" t="str">
        <f t="shared" si="86"/>
        <v>Vallentunasjön Va2</v>
      </c>
      <c r="K1046" s="22" t="s">
        <v>784</v>
      </c>
      <c r="L1046" s="22">
        <v>4</v>
      </c>
      <c r="M1046" s="22">
        <v>4</v>
      </c>
      <c r="O1046" s="22">
        <v>3.9</v>
      </c>
      <c r="P1046" s="22">
        <v>13</v>
      </c>
      <c r="Q1046" s="22">
        <v>102</v>
      </c>
      <c r="BI1046" s="27"/>
    </row>
    <row r="1047" spans="1:61" s="22" customFormat="1" x14ac:dyDescent="0.2">
      <c r="A1047" s="22">
        <v>38720</v>
      </c>
      <c r="B1047" s="23">
        <f t="shared" si="84"/>
        <v>2015</v>
      </c>
      <c r="C1047" s="23">
        <f t="shared" si="85"/>
        <v>3</v>
      </c>
      <c r="D1047" s="24" t="s">
        <v>736</v>
      </c>
      <c r="E1047" s="25">
        <v>42093</v>
      </c>
      <c r="F1047" s="22">
        <v>6600935</v>
      </c>
      <c r="G1047" s="22">
        <v>1626764</v>
      </c>
      <c r="H1047" s="22" t="s">
        <v>94</v>
      </c>
      <c r="I1047" s="22" t="s">
        <v>780</v>
      </c>
      <c r="J1047" s="22" t="str">
        <f t="shared" si="86"/>
        <v>Vallentunasjön Va2</v>
      </c>
      <c r="K1047" s="22" t="s">
        <v>785</v>
      </c>
      <c r="L1047" s="22">
        <v>4.5</v>
      </c>
      <c r="M1047" s="22">
        <v>4.5</v>
      </c>
      <c r="O1047" s="22">
        <v>3.9</v>
      </c>
      <c r="P1047" s="22">
        <v>13</v>
      </c>
      <c r="Q1047" s="22">
        <v>102</v>
      </c>
      <c r="BI1047" s="27"/>
    </row>
    <row r="1048" spans="1:61" s="22" customFormat="1" x14ac:dyDescent="0.2">
      <c r="A1048" s="22">
        <v>38721</v>
      </c>
      <c r="B1048" s="23">
        <f t="shared" si="84"/>
        <v>2015</v>
      </c>
      <c r="C1048" s="23">
        <f t="shared" si="85"/>
        <v>3</v>
      </c>
      <c r="D1048" s="24" t="s">
        <v>736</v>
      </c>
      <c r="E1048" s="25">
        <v>42093</v>
      </c>
      <c r="H1048" s="22" t="s">
        <v>94</v>
      </c>
      <c r="I1048" s="22" t="s">
        <v>786</v>
      </c>
      <c r="J1048" s="22" t="str">
        <f t="shared" si="86"/>
        <v>Vallentunasjön Blandprov</v>
      </c>
      <c r="K1048" s="22" t="s">
        <v>739</v>
      </c>
      <c r="L1048" s="22">
        <v>4</v>
      </c>
      <c r="M1048" s="22">
        <v>0</v>
      </c>
      <c r="U1048" s="22">
        <v>402.21140000000003</v>
      </c>
      <c r="X1048" s="22">
        <v>0</v>
      </c>
      <c r="Z1048" s="22">
        <v>17.445150000000002</v>
      </c>
      <c r="AB1048" s="22">
        <v>222.3</v>
      </c>
      <c r="AE1048" s="22">
        <v>6.6666666667000003</v>
      </c>
      <c r="AI1048" s="22">
        <v>37.880000000000003</v>
      </c>
      <c r="AJ1048" s="22">
        <v>1434.71</v>
      </c>
      <c r="BI1048" s="27"/>
    </row>
    <row r="1049" spans="1:61" s="22" customFormat="1" x14ac:dyDescent="0.2">
      <c r="A1049" s="22">
        <v>50539</v>
      </c>
      <c r="B1049" s="23">
        <f t="shared" si="84"/>
        <v>2016</v>
      </c>
      <c r="C1049" s="23">
        <f t="shared" si="85"/>
        <v>3</v>
      </c>
      <c r="D1049" s="24" t="s">
        <v>736</v>
      </c>
      <c r="E1049" s="25">
        <v>42444</v>
      </c>
      <c r="F1049" s="22">
        <v>6600935</v>
      </c>
      <c r="G1049" s="22">
        <v>1626764</v>
      </c>
      <c r="H1049" s="22" t="s">
        <v>94</v>
      </c>
      <c r="I1049" s="22" t="s">
        <v>780</v>
      </c>
      <c r="J1049" s="22" t="str">
        <f t="shared" si="86"/>
        <v>Vallentunasjön Va2</v>
      </c>
      <c r="K1049" s="22" t="s">
        <v>739</v>
      </c>
      <c r="L1049" s="22">
        <v>0.5</v>
      </c>
      <c r="M1049" s="22">
        <v>0.5</v>
      </c>
      <c r="N1049" s="22">
        <v>2.5</v>
      </c>
      <c r="O1049" s="22">
        <v>4.5</v>
      </c>
      <c r="P1049" s="22">
        <v>16.600000000000001</v>
      </c>
      <c r="Q1049" s="22">
        <v>126</v>
      </c>
      <c r="BI1049" s="27"/>
    </row>
    <row r="1050" spans="1:61" s="22" customFormat="1" x14ac:dyDescent="0.2">
      <c r="A1050" s="22">
        <v>50540</v>
      </c>
      <c r="B1050" s="23">
        <f t="shared" si="84"/>
        <v>2016</v>
      </c>
      <c r="C1050" s="23">
        <f t="shared" si="85"/>
        <v>3</v>
      </c>
      <c r="D1050" s="24" t="s">
        <v>736</v>
      </c>
      <c r="E1050" s="25">
        <v>42444</v>
      </c>
      <c r="F1050" s="22">
        <v>6600935</v>
      </c>
      <c r="G1050" s="22">
        <v>1626764</v>
      </c>
      <c r="H1050" s="22" t="s">
        <v>94</v>
      </c>
      <c r="I1050" s="22" t="s">
        <v>780</v>
      </c>
      <c r="J1050" s="22" t="str">
        <f t="shared" si="86"/>
        <v>Vallentunasjön Va2</v>
      </c>
      <c r="K1050" s="22" t="s">
        <v>781</v>
      </c>
      <c r="L1050" s="22">
        <v>1</v>
      </c>
      <c r="M1050" s="22">
        <v>1</v>
      </c>
      <c r="O1050" s="22">
        <v>5.3</v>
      </c>
      <c r="P1050" s="22">
        <v>17.3</v>
      </c>
      <c r="Q1050" s="22">
        <v>133</v>
      </c>
      <c r="BI1050" s="27"/>
    </row>
    <row r="1051" spans="1:61" s="22" customFormat="1" x14ac:dyDescent="0.2">
      <c r="A1051" s="22">
        <v>50541</v>
      </c>
      <c r="B1051" s="23">
        <f t="shared" si="84"/>
        <v>2016</v>
      </c>
      <c r="C1051" s="23">
        <f t="shared" si="85"/>
        <v>3</v>
      </c>
      <c r="D1051" s="24" t="s">
        <v>736</v>
      </c>
      <c r="E1051" s="25">
        <v>42444</v>
      </c>
      <c r="F1051" s="22">
        <v>6600935</v>
      </c>
      <c r="G1051" s="22">
        <v>1626764</v>
      </c>
      <c r="H1051" s="22" t="s">
        <v>94</v>
      </c>
      <c r="I1051" s="22" t="s">
        <v>780</v>
      </c>
      <c r="J1051" s="22" t="str">
        <f t="shared" si="86"/>
        <v>Vallentunasjön Va2</v>
      </c>
      <c r="K1051" s="22" t="s">
        <v>782</v>
      </c>
      <c r="L1051" s="22">
        <v>2</v>
      </c>
      <c r="M1051" s="22">
        <v>2</v>
      </c>
      <c r="O1051" s="22">
        <v>4.8</v>
      </c>
      <c r="P1051" s="22">
        <v>16.100000000000001</v>
      </c>
      <c r="Q1051" s="22">
        <v>122</v>
      </c>
      <c r="BI1051" s="27"/>
    </row>
    <row r="1052" spans="1:61" s="22" customFormat="1" x14ac:dyDescent="0.2">
      <c r="A1052" s="22">
        <v>50542</v>
      </c>
      <c r="B1052" s="23">
        <f t="shared" si="84"/>
        <v>2016</v>
      </c>
      <c r="C1052" s="23">
        <f t="shared" si="85"/>
        <v>3</v>
      </c>
      <c r="D1052" s="24" t="s">
        <v>736</v>
      </c>
      <c r="E1052" s="25">
        <v>42444</v>
      </c>
      <c r="F1052" s="22">
        <v>6600935</v>
      </c>
      <c r="G1052" s="22">
        <v>1626764</v>
      </c>
      <c r="H1052" s="22" t="s">
        <v>94</v>
      </c>
      <c r="I1052" s="22" t="s">
        <v>780</v>
      </c>
      <c r="J1052" s="22" t="str">
        <f t="shared" si="86"/>
        <v>Vallentunasjön Va2</v>
      </c>
      <c r="K1052" s="22" t="s">
        <v>783</v>
      </c>
      <c r="L1052" s="22">
        <v>3</v>
      </c>
      <c r="M1052" s="22">
        <v>3</v>
      </c>
      <c r="O1052" s="22">
        <v>4.4000000000000004</v>
      </c>
      <c r="P1052" s="22">
        <v>8.4</v>
      </c>
      <c r="Q1052" s="22">
        <v>63</v>
      </c>
      <c r="BI1052" s="27"/>
    </row>
    <row r="1053" spans="1:61" s="22" customFormat="1" x14ac:dyDescent="0.2">
      <c r="A1053" s="22">
        <v>50543</v>
      </c>
      <c r="B1053" s="23">
        <f t="shared" si="84"/>
        <v>2016</v>
      </c>
      <c r="C1053" s="23">
        <f t="shared" si="85"/>
        <v>3</v>
      </c>
      <c r="D1053" s="24" t="s">
        <v>736</v>
      </c>
      <c r="E1053" s="25">
        <v>42444</v>
      </c>
      <c r="F1053" s="22">
        <v>6600935</v>
      </c>
      <c r="G1053" s="22">
        <v>1626764</v>
      </c>
      <c r="H1053" s="22" t="s">
        <v>94</v>
      </c>
      <c r="I1053" s="22" t="s">
        <v>780</v>
      </c>
      <c r="J1053" s="22" t="str">
        <f t="shared" si="86"/>
        <v>Vallentunasjön Va2</v>
      </c>
      <c r="K1053" s="22" t="s">
        <v>784</v>
      </c>
      <c r="L1053" s="22">
        <v>4</v>
      </c>
      <c r="M1053" s="22">
        <v>4</v>
      </c>
      <c r="O1053" s="22">
        <v>4.7</v>
      </c>
      <c r="P1053" s="22">
        <v>2.4</v>
      </c>
      <c r="Q1053" s="22">
        <v>18</v>
      </c>
      <c r="BI1053" s="27"/>
    </row>
    <row r="1054" spans="1:61" s="22" customFormat="1" x14ac:dyDescent="0.2">
      <c r="A1054" s="22">
        <v>50544</v>
      </c>
      <c r="B1054" s="23">
        <f t="shared" si="84"/>
        <v>2016</v>
      </c>
      <c r="C1054" s="23">
        <f t="shared" si="85"/>
        <v>3</v>
      </c>
      <c r="D1054" s="24" t="s">
        <v>736</v>
      </c>
      <c r="E1054" s="25">
        <v>42444</v>
      </c>
      <c r="F1054" s="22">
        <v>6600935</v>
      </c>
      <c r="G1054" s="22">
        <v>1626764</v>
      </c>
      <c r="H1054" s="22" t="s">
        <v>94</v>
      </c>
      <c r="I1054" s="22" t="s">
        <v>780</v>
      </c>
      <c r="J1054" s="22" t="str">
        <f t="shared" si="86"/>
        <v>Vallentunasjön Va2</v>
      </c>
      <c r="K1054" s="22" t="s">
        <v>785</v>
      </c>
      <c r="O1054" s="22">
        <v>4.8</v>
      </c>
      <c r="P1054" s="22">
        <v>2.5</v>
      </c>
      <c r="Q1054" s="22">
        <v>19</v>
      </c>
      <c r="BI1054" s="27"/>
    </row>
    <row r="1055" spans="1:61" s="22" customFormat="1" x14ac:dyDescent="0.2">
      <c r="A1055" s="22">
        <v>50545</v>
      </c>
      <c r="B1055" s="23">
        <f t="shared" si="84"/>
        <v>2016</v>
      </c>
      <c r="C1055" s="23">
        <f t="shared" si="85"/>
        <v>3</v>
      </c>
      <c r="D1055" s="24" t="s">
        <v>736</v>
      </c>
      <c r="E1055" s="25">
        <v>42444</v>
      </c>
      <c r="H1055" s="22" t="s">
        <v>94</v>
      </c>
      <c r="I1055" s="22" t="s">
        <v>786</v>
      </c>
      <c r="J1055" s="22" t="str">
        <f t="shared" si="86"/>
        <v>Vallentunasjön Blandprov</v>
      </c>
      <c r="K1055" s="22" t="s">
        <v>739</v>
      </c>
      <c r="L1055" s="22">
        <v>4</v>
      </c>
      <c r="M1055" s="22">
        <v>0</v>
      </c>
      <c r="U1055" s="22">
        <v>229.37440000000001</v>
      </c>
      <c r="X1055" s="22">
        <v>1.75</v>
      </c>
      <c r="Z1055" s="22">
        <v>14.838480000000001</v>
      </c>
      <c r="AB1055" s="22">
        <v>251.27</v>
      </c>
      <c r="AE1055" s="22">
        <v>4</v>
      </c>
      <c r="AI1055" s="22">
        <v>22.9</v>
      </c>
      <c r="AJ1055" s="22">
        <v>1299.96</v>
      </c>
      <c r="BI1055" s="27"/>
    </row>
    <row r="1056" spans="1:61" s="22" customFormat="1" x14ac:dyDescent="0.2">
      <c r="B1056" s="23">
        <f t="shared" si="84"/>
        <v>2016</v>
      </c>
      <c r="C1056" s="23">
        <f t="shared" si="85"/>
        <v>3</v>
      </c>
      <c r="D1056" s="24" t="s">
        <v>736</v>
      </c>
      <c r="E1056" s="25" t="s">
        <v>915</v>
      </c>
      <c r="F1056" s="22">
        <v>6606238</v>
      </c>
      <c r="G1056" s="22">
        <v>661152</v>
      </c>
      <c r="H1056" s="26" t="s">
        <v>738</v>
      </c>
      <c r="J1056" s="22" t="str">
        <f t="shared" si="86"/>
        <v xml:space="preserve">Oxundaån </v>
      </c>
      <c r="K1056" s="22" t="s">
        <v>739</v>
      </c>
      <c r="L1056" s="22">
        <v>0.2</v>
      </c>
      <c r="M1056" s="22">
        <v>0.2</v>
      </c>
      <c r="O1056" s="22">
        <v>3.5</v>
      </c>
      <c r="R1056" s="22">
        <v>45.6</v>
      </c>
      <c r="T1056" s="22">
        <v>2.5379999999999998</v>
      </c>
      <c r="U1056" s="22">
        <v>21</v>
      </c>
      <c r="V1056" s="22">
        <f t="shared" ref="V1056:V1107" si="88">U1056 * (1/((10^((0.0901821 + (2729.92 /(273.15 + O1056)))-AC1056)+1)))</f>
        <v>7.9910944130540507E-2</v>
      </c>
      <c r="W1056" s="22">
        <v>7.0000000000000007E-2</v>
      </c>
      <c r="X1056" s="22">
        <v>8</v>
      </c>
      <c r="Y1056" s="22">
        <v>7.8</v>
      </c>
      <c r="AB1056" s="22">
        <v>707</v>
      </c>
      <c r="AC1056" s="22">
        <v>7.54</v>
      </c>
      <c r="AG1056" s="22">
        <v>12</v>
      </c>
      <c r="AI1056" s="22">
        <v>54.4</v>
      </c>
      <c r="AJ1056" s="22">
        <v>1400</v>
      </c>
      <c r="AK1056" s="22">
        <v>54</v>
      </c>
      <c r="AM1056" s="22">
        <v>5.0830000000000002</v>
      </c>
      <c r="AN1056" s="22">
        <v>8.3489999999999984</v>
      </c>
      <c r="AO1056" s="22">
        <v>36.159000000000006</v>
      </c>
      <c r="AP1056" s="22">
        <v>25.234000000000002</v>
      </c>
      <c r="AQ1056" s="22">
        <v>46.127999999999993</v>
      </c>
      <c r="AR1056" s="22">
        <v>5.6</v>
      </c>
      <c r="BI1056" s="27"/>
    </row>
    <row r="1057" spans="2:61" s="22" customFormat="1" x14ac:dyDescent="0.2">
      <c r="B1057" s="23">
        <f t="shared" si="84"/>
        <v>1968</v>
      </c>
      <c r="C1057" s="23">
        <f t="shared" si="85"/>
        <v>4</v>
      </c>
      <c r="D1057" s="24" t="s">
        <v>912</v>
      </c>
      <c r="E1057" s="25" t="s">
        <v>916</v>
      </c>
      <c r="F1057" s="22">
        <v>6606238</v>
      </c>
      <c r="G1057" s="22">
        <v>661152</v>
      </c>
      <c r="H1057" s="26" t="s">
        <v>738</v>
      </c>
      <c r="J1057" s="22" t="str">
        <f t="shared" si="86"/>
        <v xml:space="preserve">Oxundaån </v>
      </c>
      <c r="K1057" s="22" t="s">
        <v>739</v>
      </c>
      <c r="L1057" s="22">
        <v>0.5</v>
      </c>
      <c r="M1057" s="22">
        <v>0.5</v>
      </c>
      <c r="O1057" s="22">
        <v>5.2</v>
      </c>
      <c r="P1057" s="22">
        <v>6.9</v>
      </c>
      <c r="T1057" s="22">
        <v>1.4630000000000001</v>
      </c>
      <c r="U1057" s="22">
        <v>409</v>
      </c>
      <c r="V1057" s="22">
        <f t="shared" si="88"/>
        <v>1.0786630199165044</v>
      </c>
      <c r="W1057" s="22">
        <v>6.8000000000000005E-2</v>
      </c>
      <c r="X1057" s="22">
        <v>135</v>
      </c>
      <c r="AB1057" s="22">
        <v>1020</v>
      </c>
      <c r="AC1057" s="22">
        <v>7.32</v>
      </c>
      <c r="AE1057" s="22">
        <v>11.5</v>
      </c>
      <c r="AI1057" s="22">
        <v>220</v>
      </c>
      <c r="AK1057" s="22">
        <v>41.54</v>
      </c>
      <c r="AM1057" s="22">
        <v>6.6470000000000011</v>
      </c>
      <c r="AN1057" s="22">
        <v>7.5019999999999998</v>
      </c>
      <c r="AO1057" s="22">
        <v>19.603850000000005</v>
      </c>
      <c r="AP1057" s="22">
        <v>17.205000000000002</v>
      </c>
      <c r="AQ1057" s="22">
        <v>75.534599999999998</v>
      </c>
      <c r="AR1057" s="22">
        <v>4.1500000000000004</v>
      </c>
      <c r="BI1057" s="27"/>
    </row>
    <row r="1058" spans="2:61" s="22" customFormat="1" x14ac:dyDescent="0.2">
      <c r="B1058" s="23">
        <f t="shared" si="84"/>
        <v>1969</v>
      </c>
      <c r="C1058" s="23">
        <f t="shared" si="85"/>
        <v>4</v>
      </c>
      <c r="D1058" s="24" t="s">
        <v>912</v>
      </c>
      <c r="E1058" s="25" t="s">
        <v>917</v>
      </c>
      <c r="F1058" s="22">
        <v>6606238</v>
      </c>
      <c r="G1058" s="22">
        <v>661152</v>
      </c>
      <c r="H1058" s="26" t="s">
        <v>738</v>
      </c>
      <c r="J1058" s="22" t="str">
        <f t="shared" si="86"/>
        <v xml:space="preserve">Oxundaån </v>
      </c>
      <c r="K1058" s="22" t="s">
        <v>739</v>
      </c>
      <c r="L1058" s="22">
        <v>0.5</v>
      </c>
      <c r="M1058" s="22">
        <v>0.5</v>
      </c>
      <c r="O1058" s="22">
        <v>3.4</v>
      </c>
      <c r="P1058" s="22">
        <v>3.8</v>
      </c>
      <c r="T1058" s="22">
        <v>1.4279999999999999</v>
      </c>
      <c r="U1058" s="22">
        <v>1336</v>
      </c>
      <c r="V1058" s="22">
        <f t="shared" si="88"/>
        <v>1.6358705015110138</v>
      </c>
      <c r="W1058" s="22">
        <v>7.6999999999999999E-2</v>
      </c>
      <c r="X1058" s="22">
        <v>192</v>
      </c>
      <c r="AB1058" s="22">
        <v>764</v>
      </c>
      <c r="AC1058" s="22">
        <v>7.05</v>
      </c>
      <c r="AE1058" s="22">
        <v>26.8</v>
      </c>
      <c r="AI1058" s="22">
        <v>437</v>
      </c>
      <c r="AK1058" s="22">
        <v>41.16</v>
      </c>
      <c r="AM1058" s="22">
        <v>6.6861000000000006</v>
      </c>
      <c r="AN1058" s="22">
        <v>6.9453999999999994</v>
      </c>
      <c r="AO1058" s="22">
        <v>22.439850000000003</v>
      </c>
      <c r="AP1058" s="22">
        <v>15.576260000000001</v>
      </c>
      <c r="AQ1058" s="22">
        <v>66.212899999999991</v>
      </c>
      <c r="AR1058" s="22">
        <v>2.98</v>
      </c>
      <c r="BI1058" s="27"/>
    </row>
    <row r="1059" spans="2:61" s="22" customFormat="1" x14ac:dyDescent="0.2">
      <c r="B1059" s="23">
        <f t="shared" si="84"/>
        <v>1970</v>
      </c>
      <c r="C1059" s="23">
        <f t="shared" si="85"/>
        <v>4</v>
      </c>
      <c r="D1059" s="24" t="s">
        <v>912</v>
      </c>
      <c r="E1059" s="25" t="s">
        <v>918</v>
      </c>
      <c r="F1059" s="22">
        <v>6606238</v>
      </c>
      <c r="G1059" s="22">
        <v>661152</v>
      </c>
      <c r="H1059" s="26" t="s">
        <v>738</v>
      </c>
      <c r="J1059" s="22" t="str">
        <f t="shared" si="86"/>
        <v xml:space="preserve">Oxundaån </v>
      </c>
      <c r="K1059" s="22" t="s">
        <v>739</v>
      </c>
      <c r="L1059" s="22">
        <v>0.5</v>
      </c>
      <c r="M1059" s="22">
        <v>0.5</v>
      </c>
      <c r="O1059" s="22">
        <v>1.8</v>
      </c>
      <c r="P1059" s="22">
        <v>7.4</v>
      </c>
      <c r="T1059" s="22">
        <v>1.5109999999999999</v>
      </c>
      <c r="U1059" s="22">
        <v>497</v>
      </c>
      <c r="V1059" s="22">
        <f t="shared" si="88"/>
        <v>0.46449512045945146</v>
      </c>
      <c r="W1059" s="22">
        <v>0.06</v>
      </c>
      <c r="X1059" s="22">
        <v>124</v>
      </c>
      <c r="AB1059" s="22">
        <v>4090</v>
      </c>
      <c r="AC1059" s="22">
        <v>6.99</v>
      </c>
      <c r="AE1059" s="22">
        <v>13.8</v>
      </c>
      <c r="AI1059" s="22">
        <v>260</v>
      </c>
      <c r="AK1059" s="22">
        <v>58.339999999999996</v>
      </c>
      <c r="AM1059" s="22">
        <v>8.9930000000000003</v>
      </c>
      <c r="AN1059" s="22">
        <v>10.89</v>
      </c>
      <c r="AO1059" s="22">
        <v>27.225600000000004</v>
      </c>
      <c r="AP1059" s="22">
        <v>21.334200000000003</v>
      </c>
      <c r="AQ1059" s="22">
        <v>115.27194999999999</v>
      </c>
      <c r="AR1059" s="22">
        <v>5.01</v>
      </c>
      <c r="BI1059" s="27"/>
    </row>
    <row r="1060" spans="2:61" s="22" customFormat="1" x14ac:dyDescent="0.2">
      <c r="B1060" s="23">
        <f t="shared" si="84"/>
        <v>1971</v>
      </c>
      <c r="C1060" s="23">
        <f t="shared" si="85"/>
        <v>4</v>
      </c>
      <c r="D1060" s="24" t="s">
        <v>912</v>
      </c>
      <c r="E1060" s="25" t="s">
        <v>919</v>
      </c>
      <c r="F1060" s="22">
        <v>6606238</v>
      </c>
      <c r="G1060" s="22">
        <v>661152</v>
      </c>
      <c r="H1060" s="26" t="s">
        <v>738</v>
      </c>
      <c r="J1060" s="22" t="str">
        <f t="shared" si="86"/>
        <v xml:space="preserve">Oxundaån </v>
      </c>
      <c r="K1060" s="22" t="s">
        <v>739</v>
      </c>
      <c r="L1060" s="22">
        <v>0.5</v>
      </c>
      <c r="M1060" s="22">
        <v>0.5</v>
      </c>
      <c r="O1060" s="22">
        <v>4.3</v>
      </c>
      <c r="P1060" s="22">
        <v>12.37</v>
      </c>
      <c r="T1060" s="22">
        <v>1.6359999999999999</v>
      </c>
      <c r="U1060" s="22">
        <v>59</v>
      </c>
      <c r="V1060" s="22">
        <f t="shared" si="88"/>
        <v>0.10485158986690624</v>
      </c>
      <c r="W1060" s="22">
        <v>5.6000000000000001E-2</v>
      </c>
      <c r="X1060" s="22">
        <v>20</v>
      </c>
      <c r="AB1060" s="22">
        <v>1664</v>
      </c>
      <c r="AC1060" s="22">
        <v>7.18</v>
      </c>
      <c r="AE1060" s="22">
        <v>18.5</v>
      </c>
      <c r="AI1060" s="22">
        <v>124</v>
      </c>
      <c r="AK1060" s="22">
        <v>59.6</v>
      </c>
      <c r="AM1060" s="22">
        <v>6.9988999999999999</v>
      </c>
      <c r="AN1060" s="22">
        <v>12.559799999999999</v>
      </c>
      <c r="AO1060" s="22">
        <v>26.3748</v>
      </c>
      <c r="AP1060" s="22">
        <v>19.93486</v>
      </c>
      <c r="AQ1060" s="22">
        <v>125.50659999999999</v>
      </c>
      <c r="AR1060" s="22">
        <v>3.68</v>
      </c>
      <c r="BI1060" s="27"/>
    </row>
    <row r="1061" spans="2:61" s="22" customFormat="1" x14ac:dyDescent="0.2">
      <c r="B1061" s="23">
        <f t="shared" si="84"/>
        <v>1972</v>
      </c>
      <c r="C1061" s="23">
        <f t="shared" si="85"/>
        <v>4</v>
      </c>
      <c r="D1061" s="24" t="s">
        <v>912</v>
      </c>
      <c r="E1061" s="25" t="s">
        <v>920</v>
      </c>
      <c r="F1061" s="22">
        <v>6606238</v>
      </c>
      <c r="G1061" s="22">
        <v>661152</v>
      </c>
      <c r="H1061" s="26" t="s">
        <v>738</v>
      </c>
      <c r="J1061" s="22" t="str">
        <f t="shared" si="86"/>
        <v xml:space="preserve">Oxundaån </v>
      </c>
      <c r="K1061" s="22" t="s">
        <v>739</v>
      </c>
      <c r="L1061" s="22">
        <v>0.5</v>
      </c>
      <c r="M1061" s="22">
        <v>0.5</v>
      </c>
      <c r="O1061" s="22">
        <v>4</v>
      </c>
      <c r="P1061" s="22">
        <v>8.59</v>
      </c>
      <c r="T1061" s="22">
        <v>1.6970000000000001</v>
      </c>
      <c r="U1061" s="22">
        <v>307</v>
      </c>
      <c r="V1061" s="22">
        <f t="shared" si="88"/>
        <v>0.57039496410950008</v>
      </c>
      <c r="W1061" s="22">
        <v>3.7999999999999999E-2</v>
      </c>
      <c r="X1061" s="22">
        <v>49</v>
      </c>
      <c r="AB1061" s="22">
        <v>1544</v>
      </c>
      <c r="AC1061" s="22">
        <v>7.21</v>
      </c>
      <c r="AE1061" s="22">
        <v>16.7</v>
      </c>
      <c r="AI1061" s="22">
        <v>114</v>
      </c>
      <c r="AK1061" s="22">
        <v>63.739999999999995</v>
      </c>
      <c r="AM1061" s="22">
        <v>7.6245000000000003</v>
      </c>
      <c r="AN1061" s="22">
        <v>13.987599999999999</v>
      </c>
      <c r="AO1061" s="22">
        <v>30.203400000000002</v>
      </c>
      <c r="AP1061" s="22">
        <v>23.765840000000001</v>
      </c>
      <c r="AQ1061" s="22">
        <v>138.72035</v>
      </c>
      <c r="AR1061" s="22">
        <v>4.72</v>
      </c>
      <c r="BI1061" s="27"/>
    </row>
    <row r="1062" spans="2:61" s="22" customFormat="1" x14ac:dyDescent="0.2">
      <c r="B1062" s="23">
        <f t="shared" si="84"/>
        <v>1973</v>
      </c>
      <c r="C1062" s="23">
        <f t="shared" si="85"/>
        <v>4</v>
      </c>
      <c r="D1062" s="24" t="s">
        <v>912</v>
      </c>
      <c r="E1062" s="25" t="s">
        <v>921</v>
      </c>
      <c r="F1062" s="22">
        <v>6606238</v>
      </c>
      <c r="G1062" s="22">
        <v>661152</v>
      </c>
      <c r="H1062" s="26" t="s">
        <v>738</v>
      </c>
      <c r="J1062" s="22" t="str">
        <f t="shared" si="86"/>
        <v xml:space="preserve">Oxundaån </v>
      </c>
      <c r="K1062" s="22" t="s">
        <v>739</v>
      </c>
      <c r="L1062" s="22">
        <v>0.5</v>
      </c>
      <c r="M1062" s="22">
        <v>0.5</v>
      </c>
      <c r="O1062" s="22">
        <v>5</v>
      </c>
      <c r="P1062" s="22">
        <v>14.81</v>
      </c>
      <c r="T1062" s="22">
        <v>1.681</v>
      </c>
      <c r="U1062" s="22">
        <v>32</v>
      </c>
      <c r="V1062" s="22">
        <f t="shared" si="88"/>
        <v>1.8798147364802873</v>
      </c>
      <c r="W1062" s="22">
        <v>4.9000000000000002E-2</v>
      </c>
      <c r="X1062" s="22">
        <v>9</v>
      </c>
      <c r="AB1062" s="22">
        <v>900</v>
      </c>
      <c r="AC1062" s="22">
        <v>8.6999999999999993</v>
      </c>
      <c r="AE1062" s="22">
        <v>11.3</v>
      </c>
      <c r="AI1062" s="22">
        <v>60</v>
      </c>
      <c r="AK1062" s="22">
        <v>67.5</v>
      </c>
      <c r="AM1062" s="22">
        <v>7.5854000000000008</v>
      </c>
      <c r="AN1062" s="22">
        <v>16.214000000000002</v>
      </c>
      <c r="AO1062" s="22">
        <v>34.741</v>
      </c>
      <c r="AP1062" s="22">
        <v>26.381</v>
      </c>
      <c r="AQ1062" s="22">
        <v>152.94314999999997</v>
      </c>
      <c r="AR1062" s="22">
        <v>0.75</v>
      </c>
      <c r="BI1062" s="27"/>
    </row>
    <row r="1063" spans="2:61" s="22" customFormat="1" x14ac:dyDescent="0.2">
      <c r="B1063" s="23">
        <f t="shared" si="84"/>
        <v>1974</v>
      </c>
      <c r="C1063" s="23">
        <f t="shared" si="85"/>
        <v>4</v>
      </c>
      <c r="D1063" s="24" t="s">
        <v>912</v>
      </c>
      <c r="E1063" s="25" t="s">
        <v>922</v>
      </c>
      <c r="F1063" s="22">
        <v>6606238</v>
      </c>
      <c r="G1063" s="22">
        <v>661152</v>
      </c>
      <c r="H1063" s="26" t="s">
        <v>738</v>
      </c>
      <c r="J1063" s="22" t="str">
        <f t="shared" si="86"/>
        <v xml:space="preserve">Oxundaån </v>
      </c>
      <c r="K1063" s="22" t="s">
        <v>739</v>
      </c>
      <c r="L1063" s="22">
        <v>0.5</v>
      </c>
      <c r="M1063" s="22">
        <v>0.5</v>
      </c>
      <c r="O1063" s="22">
        <v>5.3</v>
      </c>
      <c r="P1063" s="22">
        <v>12.5</v>
      </c>
      <c r="T1063" s="22">
        <v>1.514</v>
      </c>
      <c r="U1063" s="22">
        <v>254</v>
      </c>
      <c r="V1063" s="22">
        <f t="shared" si="88"/>
        <v>0.9749784520625624</v>
      </c>
      <c r="W1063" s="22">
        <v>1.9E-2</v>
      </c>
      <c r="X1063" s="22">
        <v>15</v>
      </c>
      <c r="AB1063" s="22">
        <v>997</v>
      </c>
      <c r="AC1063" s="22">
        <v>7.48</v>
      </c>
      <c r="AE1063" s="22">
        <v>5.7</v>
      </c>
      <c r="AI1063" s="22">
        <v>66</v>
      </c>
      <c r="AK1063" s="22">
        <v>61.14</v>
      </c>
      <c r="AM1063" s="22">
        <v>6.7642999999999995</v>
      </c>
      <c r="AN1063" s="22">
        <v>15.3186</v>
      </c>
      <c r="AO1063" s="22">
        <v>33.464800000000004</v>
      </c>
      <c r="AP1063" s="22">
        <v>24.408160000000002</v>
      </c>
      <c r="AQ1063" s="22">
        <v>140.2099</v>
      </c>
      <c r="AR1063" s="22">
        <v>2.5</v>
      </c>
      <c r="BI1063" s="27"/>
    </row>
    <row r="1064" spans="2:61" s="22" customFormat="1" x14ac:dyDescent="0.2">
      <c r="B1064" s="23">
        <f t="shared" si="84"/>
        <v>1975</v>
      </c>
      <c r="C1064" s="23">
        <f t="shared" si="85"/>
        <v>4</v>
      </c>
      <c r="D1064" s="24" t="s">
        <v>912</v>
      </c>
      <c r="E1064" s="25" t="s">
        <v>923</v>
      </c>
      <c r="F1064" s="22">
        <v>6606238</v>
      </c>
      <c r="G1064" s="22">
        <v>661152</v>
      </c>
      <c r="H1064" s="26" t="s">
        <v>738</v>
      </c>
      <c r="J1064" s="22" t="str">
        <f t="shared" si="86"/>
        <v xml:space="preserve">Oxundaån </v>
      </c>
      <c r="K1064" s="22" t="s">
        <v>739</v>
      </c>
      <c r="L1064" s="22">
        <v>0.5</v>
      </c>
      <c r="M1064" s="22">
        <v>0.5</v>
      </c>
      <c r="O1064" s="22">
        <v>4</v>
      </c>
      <c r="P1064" s="22">
        <v>14.23</v>
      </c>
      <c r="T1064" s="22">
        <v>1.927</v>
      </c>
      <c r="U1064" s="22">
        <v>54</v>
      </c>
      <c r="V1064" s="22">
        <f t="shared" si="88"/>
        <v>0.20919581795050274</v>
      </c>
      <c r="W1064" s="22">
        <v>6.2E-2</v>
      </c>
      <c r="X1064" s="22">
        <v>8</v>
      </c>
      <c r="AB1064" s="22">
        <v>1520</v>
      </c>
      <c r="AC1064" s="22">
        <v>7.53</v>
      </c>
      <c r="AE1064" s="22">
        <v>10.5</v>
      </c>
      <c r="AI1064" s="22">
        <v>89</v>
      </c>
      <c r="AK1064" s="22">
        <v>61.44</v>
      </c>
      <c r="AM1064" s="22">
        <v>5.7867999999999995</v>
      </c>
      <c r="AN1064" s="22">
        <v>11.132</v>
      </c>
      <c r="AO1064" s="22">
        <v>25.275850000000002</v>
      </c>
      <c r="AP1064" s="22">
        <v>18.902560000000001</v>
      </c>
      <c r="AQ1064" s="22">
        <v>108.8813</v>
      </c>
      <c r="AR1064" s="22">
        <v>4.2</v>
      </c>
      <c r="BI1064" s="27"/>
    </row>
    <row r="1065" spans="2:61" s="22" customFormat="1" x14ac:dyDescent="0.2">
      <c r="B1065" s="23">
        <f t="shared" si="84"/>
        <v>1976</v>
      </c>
      <c r="C1065" s="23">
        <f t="shared" si="85"/>
        <v>4</v>
      </c>
      <c r="D1065" s="24" t="s">
        <v>912</v>
      </c>
      <c r="E1065" s="25" t="s">
        <v>924</v>
      </c>
      <c r="F1065" s="22">
        <v>6606238</v>
      </c>
      <c r="G1065" s="22">
        <v>661152</v>
      </c>
      <c r="H1065" s="26" t="s">
        <v>738</v>
      </c>
      <c r="J1065" s="22" t="str">
        <f t="shared" si="86"/>
        <v xml:space="preserve">Oxundaån </v>
      </c>
      <c r="K1065" s="22" t="s">
        <v>739</v>
      </c>
      <c r="L1065" s="22">
        <v>0.5</v>
      </c>
      <c r="M1065" s="22">
        <v>0.5</v>
      </c>
      <c r="O1065" s="22">
        <v>6.9</v>
      </c>
      <c r="P1065" s="22">
        <v>17.43</v>
      </c>
      <c r="T1065" s="22">
        <v>1.885</v>
      </c>
      <c r="U1065" s="22">
        <v>14</v>
      </c>
      <c r="V1065" s="22">
        <f t="shared" si="88"/>
        <v>0.9094958007027899</v>
      </c>
      <c r="W1065" s="22">
        <v>2.1999999999999999E-2</v>
      </c>
      <c r="X1065" s="22">
        <v>12</v>
      </c>
      <c r="AB1065" s="22">
        <v>565</v>
      </c>
      <c r="AC1065" s="22">
        <v>8.68</v>
      </c>
      <c r="AE1065" s="22">
        <v>3.7</v>
      </c>
      <c r="AI1065" s="22">
        <v>59</v>
      </c>
      <c r="AK1065" s="22">
        <v>57.199999999999996</v>
      </c>
      <c r="AM1065" s="22">
        <v>7.2726000000000006</v>
      </c>
      <c r="AN1065" s="22">
        <v>10.5875</v>
      </c>
      <c r="AO1065" s="22">
        <v>35.130950000000006</v>
      </c>
      <c r="AP1065" s="22">
        <v>26.105719999999998</v>
      </c>
      <c r="AQ1065" s="22">
        <v>101.6738</v>
      </c>
      <c r="AR1065" s="22">
        <v>1.44</v>
      </c>
      <c r="BI1065" s="27"/>
    </row>
    <row r="1066" spans="2:61" s="22" customFormat="1" x14ac:dyDescent="0.2">
      <c r="B1066" s="23">
        <f t="shared" si="84"/>
        <v>1977</v>
      </c>
      <c r="C1066" s="23">
        <f t="shared" si="85"/>
        <v>4</v>
      </c>
      <c r="D1066" s="24" t="s">
        <v>912</v>
      </c>
      <c r="E1066" s="25" t="s">
        <v>925</v>
      </c>
      <c r="F1066" s="22">
        <v>6606238</v>
      </c>
      <c r="G1066" s="22">
        <v>661152</v>
      </c>
      <c r="H1066" s="26" t="s">
        <v>738</v>
      </c>
      <c r="J1066" s="22" t="str">
        <f t="shared" si="86"/>
        <v xml:space="preserve">Oxundaån </v>
      </c>
      <c r="K1066" s="22" t="s">
        <v>739</v>
      </c>
      <c r="L1066" s="22">
        <v>0.5</v>
      </c>
      <c r="M1066" s="22">
        <v>0.5</v>
      </c>
      <c r="O1066" s="22">
        <v>2.8</v>
      </c>
      <c r="P1066" s="22">
        <v>8.9499999999999993</v>
      </c>
      <c r="T1066" s="22">
        <v>0.86399999999999999</v>
      </c>
      <c r="U1066" s="22">
        <v>163</v>
      </c>
      <c r="V1066" s="22">
        <f t="shared" si="88"/>
        <v>0.12270768790782344</v>
      </c>
      <c r="W1066" s="22">
        <v>0.104</v>
      </c>
      <c r="X1066" s="22">
        <v>10</v>
      </c>
      <c r="AB1066" s="22">
        <v>3500</v>
      </c>
      <c r="AC1066" s="22">
        <v>6.86</v>
      </c>
      <c r="AE1066" s="22">
        <v>11.2</v>
      </c>
      <c r="AI1066" s="22">
        <v>54</v>
      </c>
      <c r="AK1066" s="22">
        <v>62.199999999999996</v>
      </c>
      <c r="AM1066" s="22">
        <v>6.2169000000000008</v>
      </c>
      <c r="AN1066" s="22">
        <v>13.890799999999999</v>
      </c>
      <c r="AO1066" s="22">
        <v>29.636200000000002</v>
      </c>
      <c r="AP1066" s="22">
        <v>20.531300000000002</v>
      </c>
      <c r="AQ1066" s="22">
        <v>164.90759999999997</v>
      </c>
      <c r="AR1066" s="22">
        <v>6</v>
      </c>
      <c r="BI1066" s="27"/>
    </row>
    <row r="1067" spans="2:61" s="22" customFormat="1" x14ac:dyDescent="0.2">
      <c r="B1067" s="23">
        <f t="shared" si="84"/>
        <v>1977</v>
      </c>
      <c r="C1067" s="23">
        <f t="shared" si="85"/>
        <v>4</v>
      </c>
      <c r="D1067" s="24" t="s">
        <v>912</v>
      </c>
      <c r="E1067" s="25" t="s">
        <v>926</v>
      </c>
      <c r="F1067" s="22">
        <v>6606238</v>
      </c>
      <c r="G1067" s="22">
        <v>661152</v>
      </c>
      <c r="H1067" s="26" t="s">
        <v>738</v>
      </c>
      <c r="J1067" s="22" t="str">
        <f t="shared" si="86"/>
        <v xml:space="preserve">Oxundaån </v>
      </c>
      <c r="K1067" s="22" t="s">
        <v>739</v>
      </c>
      <c r="L1067" s="22">
        <v>0.5</v>
      </c>
      <c r="M1067" s="22">
        <v>0.5</v>
      </c>
      <c r="O1067" s="22">
        <v>3.6</v>
      </c>
      <c r="P1067" s="22">
        <v>11.1</v>
      </c>
      <c r="T1067" s="22">
        <v>0.98299999999999998</v>
      </c>
      <c r="U1067" s="22">
        <v>165</v>
      </c>
      <c r="V1067" s="22">
        <f t="shared" si="88"/>
        <v>0.1916846978160642</v>
      </c>
      <c r="W1067" s="22">
        <v>4.5999999999999999E-2</v>
      </c>
      <c r="X1067" s="22">
        <v>7</v>
      </c>
      <c r="AB1067" s="22">
        <v>4000</v>
      </c>
      <c r="AC1067" s="22">
        <v>7.02</v>
      </c>
      <c r="AE1067" s="22">
        <v>8</v>
      </c>
      <c r="AI1067" s="22">
        <v>47</v>
      </c>
      <c r="AK1067" s="22">
        <v>62.400000000000006</v>
      </c>
      <c r="AM1067" s="22">
        <v>5.8650000000000002</v>
      </c>
      <c r="AN1067" s="22">
        <v>13.068</v>
      </c>
      <c r="AO1067" s="22">
        <v>28.430900000000005</v>
      </c>
      <c r="AP1067" s="22">
        <v>19.269600000000001</v>
      </c>
      <c r="AQ1067" s="22">
        <v>146.21615</v>
      </c>
      <c r="AR1067" s="22">
        <v>5.52</v>
      </c>
      <c r="BI1067" s="27"/>
    </row>
    <row r="1068" spans="2:61" s="22" customFormat="1" x14ac:dyDescent="0.2">
      <c r="B1068" s="23">
        <f t="shared" si="84"/>
        <v>1977</v>
      </c>
      <c r="C1068" s="23">
        <f t="shared" si="85"/>
        <v>4</v>
      </c>
      <c r="D1068" s="24" t="s">
        <v>912</v>
      </c>
      <c r="E1068" s="25" t="s">
        <v>927</v>
      </c>
      <c r="F1068" s="22">
        <v>6606238</v>
      </c>
      <c r="G1068" s="22">
        <v>661152</v>
      </c>
      <c r="H1068" s="26" t="s">
        <v>738</v>
      </c>
      <c r="J1068" s="22" t="str">
        <f t="shared" si="86"/>
        <v xml:space="preserve">Oxundaån </v>
      </c>
      <c r="K1068" s="22" t="s">
        <v>739</v>
      </c>
      <c r="L1068" s="22">
        <v>0.5</v>
      </c>
      <c r="M1068" s="22">
        <v>0.5</v>
      </c>
      <c r="O1068" s="22">
        <v>4.7</v>
      </c>
      <c r="P1068" s="22">
        <v>12.03</v>
      </c>
      <c r="T1068" s="22">
        <v>1.119</v>
      </c>
      <c r="U1068" s="22">
        <v>134</v>
      </c>
      <c r="V1068" s="22">
        <f t="shared" si="88"/>
        <v>0.22962564192013368</v>
      </c>
      <c r="W1068" s="22">
        <v>4.5999999999999999E-2</v>
      </c>
      <c r="X1068" s="22">
        <v>5</v>
      </c>
      <c r="AB1068" s="22">
        <v>2730</v>
      </c>
      <c r="AC1068" s="22">
        <v>7.15</v>
      </c>
      <c r="AE1068" s="22">
        <v>13.3</v>
      </c>
      <c r="AI1068" s="22">
        <v>42</v>
      </c>
      <c r="AK1068" s="22">
        <v>62.199999999999996</v>
      </c>
      <c r="AM1068" s="22">
        <v>5.4740000000000011</v>
      </c>
      <c r="AN1068" s="22">
        <v>14.035999999999998</v>
      </c>
      <c r="AO1068" s="22">
        <v>27.899150000000002</v>
      </c>
      <c r="AP1068" s="22">
        <v>20.3019</v>
      </c>
      <c r="AQ1068" s="22">
        <v>143.81365</v>
      </c>
      <c r="AR1068" s="22">
        <v>5</v>
      </c>
      <c r="BI1068" s="27"/>
    </row>
    <row r="1069" spans="2:61" s="22" customFormat="1" x14ac:dyDescent="0.2">
      <c r="B1069" s="23">
        <f t="shared" si="84"/>
        <v>1977</v>
      </c>
      <c r="C1069" s="23">
        <f t="shared" si="85"/>
        <v>4</v>
      </c>
      <c r="D1069" s="24" t="s">
        <v>912</v>
      </c>
      <c r="E1069" s="25" t="s">
        <v>928</v>
      </c>
      <c r="F1069" s="22">
        <v>6606238</v>
      </c>
      <c r="G1069" s="22">
        <v>661152</v>
      </c>
      <c r="H1069" s="26" t="s">
        <v>738</v>
      </c>
      <c r="J1069" s="22" t="str">
        <f t="shared" si="86"/>
        <v xml:space="preserve">Oxundaån </v>
      </c>
      <c r="K1069" s="22" t="s">
        <v>739</v>
      </c>
      <c r="L1069" s="22">
        <v>0.5</v>
      </c>
      <c r="M1069" s="22">
        <v>0.5</v>
      </c>
      <c r="O1069" s="22">
        <v>6.2</v>
      </c>
      <c r="P1069" s="22">
        <v>10.91</v>
      </c>
      <c r="T1069" s="22">
        <v>1.1140000000000001</v>
      </c>
      <c r="U1069" s="22">
        <v>116</v>
      </c>
      <c r="V1069" s="22">
        <f t="shared" si="88"/>
        <v>0.45725699588726115</v>
      </c>
      <c r="W1069" s="22">
        <v>5.1999999999999998E-2</v>
      </c>
      <c r="X1069" s="22">
        <v>11</v>
      </c>
      <c r="AB1069" s="22">
        <v>2050</v>
      </c>
      <c r="AC1069" s="22">
        <v>7.46</v>
      </c>
      <c r="AE1069" s="22">
        <v>7.6</v>
      </c>
      <c r="AI1069" s="22">
        <v>56</v>
      </c>
      <c r="AK1069" s="22">
        <v>66.47999999999999</v>
      </c>
      <c r="AM1069" s="22">
        <v>6.2169000000000008</v>
      </c>
      <c r="AN1069" s="22">
        <v>14.277999999999999</v>
      </c>
      <c r="AO1069" s="22">
        <v>32.968500000000006</v>
      </c>
      <c r="AP1069" s="22">
        <v>23.972300000000001</v>
      </c>
      <c r="AQ1069" s="22">
        <v>167.64644999999999</v>
      </c>
      <c r="AR1069" s="22">
        <v>4.5</v>
      </c>
      <c r="BI1069" s="27"/>
    </row>
    <row r="1070" spans="2:61" s="22" customFormat="1" x14ac:dyDescent="0.2">
      <c r="B1070" s="23">
        <f t="shared" si="84"/>
        <v>1978</v>
      </c>
      <c r="C1070" s="23">
        <f t="shared" si="85"/>
        <v>4</v>
      </c>
      <c r="D1070" s="24" t="s">
        <v>912</v>
      </c>
      <c r="E1070" s="25" t="s">
        <v>929</v>
      </c>
      <c r="F1070" s="22">
        <v>6606238</v>
      </c>
      <c r="G1070" s="22">
        <v>661152</v>
      </c>
      <c r="H1070" s="26" t="s">
        <v>738</v>
      </c>
      <c r="J1070" s="22" t="str">
        <f t="shared" si="86"/>
        <v xml:space="preserve">Oxundaån </v>
      </c>
      <c r="K1070" s="22" t="s">
        <v>739</v>
      </c>
      <c r="L1070" s="22">
        <v>0.5</v>
      </c>
      <c r="M1070" s="22">
        <v>0.5</v>
      </c>
      <c r="O1070" s="22">
        <v>5.4</v>
      </c>
      <c r="P1070" s="22">
        <v>8.02</v>
      </c>
      <c r="T1070" s="22">
        <v>0.99399999999999999</v>
      </c>
      <c r="U1070" s="22">
        <v>164</v>
      </c>
      <c r="V1070" s="22">
        <f t="shared" si="88"/>
        <v>0.17935761571845549</v>
      </c>
      <c r="W1070" s="22">
        <v>4.9000000000000002E-2</v>
      </c>
      <c r="X1070" s="22">
        <v>13</v>
      </c>
      <c r="AB1070" s="22">
        <v>1600</v>
      </c>
      <c r="AC1070" s="22">
        <v>6.93</v>
      </c>
      <c r="AE1070" s="22">
        <v>15.5</v>
      </c>
      <c r="AI1070" s="22">
        <v>66</v>
      </c>
      <c r="AK1070" s="22">
        <v>43.8</v>
      </c>
      <c r="AM1070" s="22">
        <v>4.8875000000000002</v>
      </c>
      <c r="AN1070" s="22">
        <v>8.5909999999999993</v>
      </c>
      <c r="AO1070" s="22">
        <v>19.001200000000004</v>
      </c>
      <c r="AP1070" s="22">
        <v>13.44284</v>
      </c>
      <c r="AQ1070" s="22">
        <v>91.150849999999991</v>
      </c>
      <c r="AR1070" s="22">
        <v>5.2</v>
      </c>
      <c r="BI1070" s="27"/>
    </row>
    <row r="1071" spans="2:61" s="22" customFormat="1" x14ac:dyDescent="0.2">
      <c r="B1071" s="23">
        <f t="shared" si="84"/>
        <v>1979</v>
      </c>
      <c r="C1071" s="23">
        <f t="shared" si="85"/>
        <v>4</v>
      </c>
      <c r="D1071" s="24" t="s">
        <v>912</v>
      </c>
      <c r="E1071" s="25" t="s">
        <v>930</v>
      </c>
      <c r="F1071" s="22">
        <v>6606238</v>
      </c>
      <c r="G1071" s="22">
        <v>661152</v>
      </c>
      <c r="H1071" s="26" t="s">
        <v>738</v>
      </c>
      <c r="J1071" s="22" t="str">
        <f t="shared" si="86"/>
        <v xml:space="preserve">Oxundaån </v>
      </c>
      <c r="K1071" s="22" t="s">
        <v>739</v>
      </c>
      <c r="L1071" s="22">
        <v>0.5</v>
      </c>
      <c r="M1071" s="22">
        <v>0.5</v>
      </c>
      <c r="O1071" s="22">
        <v>4.7</v>
      </c>
      <c r="P1071" s="22">
        <v>12.27</v>
      </c>
      <c r="T1071" s="22">
        <v>1.5289999999999999</v>
      </c>
      <c r="U1071" s="22">
        <v>110</v>
      </c>
      <c r="V1071" s="22">
        <f t="shared" si="88"/>
        <v>0.38417905303352712</v>
      </c>
      <c r="W1071" s="22">
        <v>4.8000000000000001E-2</v>
      </c>
      <c r="X1071" s="22">
        <v>9</v>
      </c>
      <c r="AB1071" s="22">
        <v>1800</v>
      </c>
      <c r="AC1071" s="22">
        <v>7.46</v>
      </c>
      <c r="AE1071" s="22">
        <v>14</v>
      </c>
      <c r="AI1071" s="22">
        <v>58</v>
      </c>
      <c r="AK1071" s="22">
        <v>52.519999999999996</v>
      </c>
      <c r="AM1071" s="22">
        <v>5.4349000000000007</v>
      </c>
      <c r="AN1071" s="22">
        <v>10.212399999999999</v>
      </c>
      <c r="AO1071" s="22">
        <v>24.531400000000001</v>
      </c>
      <c r="AP1071" s="22">
        <v>16.906780000000001</v>
      </c>
      <c r="AQ1071" s="22">
        <v>93.745549999999994</v>
      </c>
      <c r="AR1071" s="22">
        <v>4.4800000000000004</v>
      </c>
      <c r="BI1071" s="27"/>
    </row>
    <row r="1072" spans="2:61" s="22" customFormat="1" x14ac:dyDescent="0.2">
      <c r="B1072" s="23">
        <f t="shared" si="84"/>
        <v>1980</v>
      </c>
      <c r="C1072" s="23">
        <f t="shared" si="85"/>
        <v>4</v>
      </c>
      <c r="D1072" s="24" t="s">
        <v>912</v>
      </c>
      <c r="E1072" s="25" t="s">
        <v>931</v>
      </c>
      <c r="F1072" s="22">
        <v>6606238</v>
      </c>
      <c r="G1072" s="22">
        <v>661152</v>
      </c>
      <c r="H1072" s="26" t="s">
        <v>738</v>
      </c>
      <c r="J1072" s="22" t="str">
        <f t="shared" si="86"/>
        <v xml:space="preserve">Oxundaån </v>
      </c>
      <c r="K1072" s="22" t="s">
        <v>739</v>
      </c>
      <c r="L1072" s="22">
        <v>0.5</v>
      </c>
      <c r="M1072" s="22">
        <v>0.5</v>
      </c>
      <c r="O1072" s="22">
        <v>7.2</v>
      </c>
      <c r="P1072" s="22">
        <v>17.59</v>
      </c>
      <c r="T1072" s="22">
        <v>1.413</v>
      </c>
      <c r="U1072" s="22">
        <v>6</v>
      </c>
      <c r="V1072" s="22">
        <f t="shared" si="88"/>
        <v>9.409403017426296E-2</v>
      </c>
      <c r="W1072" s="22">
        <v>5.8999999999999997E-2</v>
      </c>
      <c r="X1072" s="22">
        <v>168</v>
      </c>
      <c r="AB1072" s="22">
        <v>1030</v>
      </c>
      <c r="AC1072" s="22">
        <v>8.0299999999999994</v>
      </c>
      <c r="AE1072" s="22">
        <v>19.7</v>
      </c>
      <c r="AI1072" s="22">
        <v>624</v>
      </c>
      <c r="AK1072" s="22">
        <v>45.5</v>
      </c>
      <c r="AM1072" s="22">
        <v>6.0605000000000002</v>
      </c>
      <c r="AN1072" s="22">
        <v>6.0015999999999998</v>
      </c>
      <c r="AO1072" s="22">
        <v>24.070550000000004</v>
      </c>
      <c r="AP1072" s="22">
        <v>16.883839999999999</v>
      </c>
      <c r="AQ1072" s="22">
        <v>68.086849999999998</v>
      </c>
      <c r="AR1072" s="22">
        <v>1.6</v>
      </c>
      <c r="BI1072" s="27"/>
    </row>
    <row r="1073" spans="2:61" s="22" customFormat="1" x14ac:dyDescent="0.2">
      <c r="B1073" s="23">
        <f t="shared" si="84"/>
        <v>1981</v>
      </c>
      <c r="C1073" s="23">
        <f t="shared" si="85"/>
        <v>4</v>
      </c>
      <c r="D1073" s="24" t="s">
        <v>912</v>
      </c>
      <c r="E1073" s="25" t="s">
        <v>932</v>
      </c>
      <c r="F1073" s="22">
        <v>6606238</v>
      </c>
      <c r="G1073" s="22">
        <v>661152</v>
      </c>
      <c r="H1073" s="26" t="s">
        <v>738</v>
      </c>
      <c r="J1073" s="22" t="str">
        <f t="shared" si="86"/>
        <v xml:space="preserve">Oxundaån </v>
      </c>
      <c r="K1073" s="22" t="s">
        <v>739</v>
      </c>
      <c r="L1073" s="22">
        <v>0.5</v>
      </c>
      <c r="M1073" s="22">
        <v>0.5</v>
      </c>
      <c r="O1073" s="22">
        <v>5.5</v>
      </c>
      <c r="P1073" s="22">
        <v>10.130000000000001</v>
      </c>
      <c r="T1073" s="22">
        <v>1.6379999999999999</v>
      </c>
      <c r="U1073" s="22">
        <v>180</v>
      </c>
      <c r="V1073" s="22">
        <f t="shared" si="88"/>
        <v>0.65547547007212237</v>
      </c>
      <c r="W1073" s="22">
        <v>7.1999999999999995E-2</v>
      </c>
      <c r="X1073" s="22">
        <v>24</v>
      </c>
      <c r="AB1073" s="22">
        <v>580</v>
      </c>
      <c r="AC1073" s="22">
        <v>7.45</v>
      </c>
      <c r="AE1073" s="22">
        <v>16.2</v>
      </c>
      <c r="AI1073" s="22">
        <v>137</v>
      </c>
      <c r="AK1073" s="22">
        <v>39.4</v>
      </c>
      <c r="AM1073" s="22">
        <v>5.0048000000000004</v>
      </c>
      <c r="AN1073" s="22">
        <v>6.6550000000000002</v>
      </c>
      <c r="AO1073" s="22">
        <v>19.462050000000001</v>
      </c>
      <c r="AP1073" s="22">
        <v>13.970460000000001</v>
      </c>
      <c r="AQ1073" s="22">
        <v>54.921149999999997</v>
      </c>
      <c r="AR1073" s="22">
        <v>4</v>
      </c>
      <c r="BI1073" s="27"/>
    </row>
    <row r="1074" spans="2:61" s="22" customFormat="1" x14ac:dyDescent="0.2">
      <c r="B1074" s="23">
        <f t="shared" si="84"/>
        <v>1982</v>
      </c>
      <c r="C1074" s="23">
        <f t="shared" si="85"/>
        <v>4</v>
      </c>
      <c r="D1074" s="24" t="s">
        <v>912</v>
      </c>
      <c r="E1074" s="25" t="s">
        <v>933</v>
      </c>
      <c r="F1074" s="22">
        <v>6606238</v>
      </c>
      <c r="G1074" s="22">
        <v>661152</v>
      </c>
      <c r="H1074" s="26" t="s">
        <v>738</v>
      </c>
      <c r="J1074" s="22" t="str">
        <f t="shared" si="86"/>
        <v xml:space="preserve">Oxundaån </v>
      </c>
      <c r="K1074" s="22" t="s">
        <v>739</v>
      </c>
      <c r="L1074" s="22">
        <v>0.5</v>
      </c>
      <c r="M1074" s="22">
        <v>0.5</v>
      </c>
      <c r="O1074" s="22">
        <v>3.8</v>
      </c>
      <c r="P1074" s="22">
        <v>10</v>
      </c>
      <c r="T1074" s="22">
        <v>1.492</v>
      </c>
      <c r="U1074" s="22">
        <v>56</v>
      </c>
      <c r="V1074" s="22">
        <f t="shared" si="88"/>
        <v>0.11482287456098489</v>
      </c>
      <c r="W1074" s="22">
        <v>8.1000000000000003E-2</v>
      </c>
      <c r="X1074" s="22">
        <v>25</v>
      </c>
      <c r="AB1074" s="22">
        <v>1330</v>
      </c>
      <c r="AC1074" s="22">
        <v>7.26</v>
      </c>
      <c r="AE1074" s="22">
        <v>9.6999999999999993</v>
      </c>
      <c r="AI1074" s="22">
        <v>75</v>
      </c>
      <c r="AK1074" s="22">
        <v>44.800000000000004</v>
      </c>
      <c r="AM1074" s="22">
        <v>4.3010000000000002</v>
      </c>
      <c r="AN1074" s="22">
        <v>7.0179999999999989</v>
      </c>
      <c r="AO1074" s="22">
        <v>19.922900000000002</v>
      </c>
      <c r="AP1074" s="22">
        <v>13.488720000000001</v>
      </c>
      <c r="AQ1074" s="22">
        <v>64.387</v>
      </c>
      <c r="AR1074" s="22">
        <v>4.75</v>
      </c>
      <c r="BI1074" s="27"/>
    </row>
    <row r="1075" spans="2:61" s="22" customFormat="1" x14ac:dyDescent="0.2">
      <c r="B1075" s="23">
        <f t="shared" si="84"/>
        <v>1983</v>
      </c>
      <c r="C1075" s="23">
        <f t="shared" si="85"/>
        <v>4</v>
      </c>
      <c r="D1075" s="24" t="s">
        <v>912</v>
      </c>
      <c r="E1075" s="25" t="s">
        <v>934</v>
      </c>
      <c r="F1075" s="22">
        <v>6606238</v>
      </c>
      <c r="G1075" s="22">
        <v>661152</v>
      </c>
      <c r="H1075" s="26" t="s">
        <v>738</v>
      </c>
      <c r="J1075" s="22" t="str">
        <f t="shared" si="86"/>
        <v xml:space="preserve">Oxundaån </v>
      </c>
      <c r="K1075" s="22" t="s">
        <v>739</v>
      </c>
      <c r="L1075" s="22">
        <v>0.5</v>
      </c>
      <c r="M1075" s="22">
        <v>0.5</v>
      </c>
      <c r="O1075" s="22">
        <v>3.2</v>
      </c>
      <c r="P1075" s="22">
        <v>11.97</v>
      </c>
      <c r="T1075" s="22">
        <v>1.569</v>
      </c>
      <c r="U1075" s="22">
        <v>103</v>
      </c>
      <c r="V1075" s="22">
        <f t="shared" si="88"/>
        <v>0.23614071854089438</v>
      </c>
      <c r="W1075" s="22">
        <v>5.8000000000000003E-2</v>
      </c>
      <c r="X1075" s="22">
        <v>8</v>
      </c>
      <c r="AB1075" s="22">
        <v>1840</v>
      </c>
      <c r="AC1075" s="22">
        <v>7.33</v>
      </c>
      <c r="AE1075" s="22">
        <v>15.6</v>
      </c>
      <c r="AI1075" s="22">
        <v>42</v>
      </c>
      <c r="AK1075" s="22">
        <v>50.8</v>
      </c>
      <c r="AM1075" s="22">
        <v>4.1837</v>
      </c>
      <c r="AN1075" s="22">
        <v>9.5831999999999997</v>
      </c>
      <c r="AO1075" s="22">
        <v>22.936150000000001</v>
      </c>
      <c r="AP1075" s="22">
        <v>18.535520000000002</v>
      </c>
      <c r="AQ1075" s="22">
        <v>93.039214999999984</v>
      </c>
      <c r="AR1075" s="22">
        <v>5.2</v>
      </c>
      <c r="BI1075" s="27"/>
    </row>
    <row r="1076" spans="2:61" s="22" customFormat="1" x14ac:dyDescent="0.2">
      <c r="B1076" s="23">
        <f t="shared" si="84"/>
        <v>1984</v>
      </c>
      <c r="C1076" s="23">
        <f t="shared" si="85"/>
        <v>4</v>
      </c>
      <c r="D1076" s="24" t="s">
        <v>912</v>
      </c>
      <c r="E1076" s="25" t="s">
        <v>935</v>
      </c>
      <c r="F1076" s="22">
        <v>6606238</v>
      </c>
      <c r="G1076" s="22">
        <v>661152</v>
      </c>
      <c r="H1076" s="26" t="s">
        <v>738</v>
      </c>
      <c r="J1076" s="22" t="str">
        <f t="shared" si="86"/>
        <v xml:space="preserve">Oxundaån </v>
      </c>
      <c r="K1076" s="22" t="s">
        <v>739</v>
      </c>
      <c r="L1076" s="22">
        <v>0.5</v>
      </c>
      <c r="M1076" s="22">
        <v>0.5</v>
      </c>
      <c r="O1076" s="22">
        <v>4.2</v>
      </c>
      <c r="P1076" s="22">
        <v>7.68</v>
      </c>
      <c r="R1076" s="22">
        <v>36.299999999999997</v>
      </c>
      <c r="T1076" s="22">
        <v>1.1890000000000001</v>
      </c>
      <c r="U1076" s="22">
        <v>377</v>
      </c>
      <c r="V1076" s="22">
        <f t="shared" si="88"/>
        <v>0.44954281358568227</v>
      </c>
      <c r="W1076" s="22">
        <v>6.6000000000000003E-2</v>
      </c>
      <c r="X1076" s="22">
        <v>21</v>
      </c>
      <c r="AB1076" s="22">
        <v>1060</v>
      </c>
      <c r="AC1076" s="22">
        <v>7.01</v>
      </c>
      <c r="AE1076" s="22">
        <v>11.7</v>
      </c>
      <c r="AI1076" s="22">
        <v>99</v>
      </c>
      <c r="AK1076" s="22">
        <v>41.5</v>
      </c>
      <c r="AM1076" s="22">
        <v>4.6920000000000002</v>
      </c>
      <c r="AN1076" s="22">
        <v>8.4941999999999993</v>
      </c>
      <c r="AO1076" s="22">
        <v>20.950949999999999</v>
      </c>
      <c r="AP1076" s="22">
        <v>13.718120000000001</v>
      </c>
      <c r="AQ1076" s="22">
        <v>73.997</v>
      </c>
      <c r="AR1076" s="22">
        <v>3.3</v>
      </c>
      <c r="BI1076" s="27"/>
    </row>
    <row r="1077" spans="2:61" s="22" customFormat="1" x14ac:dyDescent="0.2">
      <c r="B1077" s="23">
        <f t="shared" si="84"/>
        <v>1985</v>
      </c>
      <c r="C1077" s="23">
        <f t="shared" si="85"/>
        <v>4</v>
      </c>
      <c r="D1077" s="24" t="s">
        <v>912</v>
      </c>
      <c r="E1077" s="25" t="s">
        <v>936</v>
      </c>
      <c r="F1077" s="22">
        <v>6606238</v>
      </c>
      <c r="G1077" s="22">
        <v>661152</v>
      </c>
      <c r="H1077" s="26" t="s">
        <v>738</v>
      </c>
      <c r="J1077" s="22" t="str">
        <f t="shared" si="86"/>
        <v xml:space="preserve">Oxundaån </v>
      </c>
      <c r="K1077" s="22" t="s">
        <v>739</v>
      </c>
      <c r="L1077" s="22">
        <v>0.5</v>
      </c>
      <c r="M1077" s="22">
        <v>0.5</v>
      </c>
      <c r="O1077" s="22">
        <v>2.1</v>
      </c>
      <c r="P1077" s="22">
        <v>4.93</v>
      </c>
      <c r="R1077" s="22">
        <v>49.2</v>
      </c>
      <c r="T1077" s="22">
        <v>1.9970000000000001</v>
      </c>
      <c r="U1077" s="22">
        <v>138</v>
      </c>
      <c r="V1077" s="22">
        <f t="shared" si="88"/>
        <v>0.20944589874354116</v>
      </c>
      <c r="W1077" s="22">
        <v>6.2E-2</v>
      </c>
      <c r="X1077" s="22">
        <v>56</v>
      </c>
      <c r="AB1077" s="22">
        <v>1920</v>
      </c>
      <c r="AC1077" s="22">
        <v>7.19</v>
      </c>
      <c r="AE1077" s="22">
        <v>10.7</v>
      </c>
      <c r="AI1077" s="22">
        <v>97</v>
      </c>
      <c r="AK1077" s="22">
        <v>60.679999999999993</v>
      </c>
      <c r="AM1077" s="22">
        <v>5.1612</v>
      </c>
      <c r="AN1077" s="22">
        <v>10.9626</v>
      </c>
      <c r="AO1077" s="22">
        <v>29.423500000000001</v>
      </c>
      <c r="AP1077" s="22">
        <v>19.68252</v>
      </c>
      <c r="AQ1077" s="22">
        <v>80.72399999999999</v>
      </c>
      <c r="AR1077" s="22">
        <v>5.8</v>
      </c>
      <c r="BI1077" s="27"/>
    </row>
    <row r="1078" spans="2:61" s="22" customFormat="1" x14ac:dyDescent="0.2">
      <c r="B1078" s="23">
        <f t="shared" si="84"/>
        <v>1986</v>
      </c>
      <c r="C1078" s="23">
        <f t="shared" si="85"/>
        <v>4</v>
      </c>
      <c r="D1078" s="24" t="s">
        <v>912</v>
      </c>
      <c r="E1078" s="25" t="s">
        <v>937</v>
      </c>
      <c r="F1078" s="22">
        <v>6606238</v>
      </c>
      <c r="G1078" s="22">
        <v>661152</v>
      </c>
      <c r="H1078" s="26" t="s">
        <v>738</v>
      </c>
      <c r="J1078" s="22" t="str">
        <f t="shared" si="86"/>
        <v xml:space="preserve">Oxundaån </v>
      </c>
      <c r="K1078" s="22" t="s">
        <v>739</v>
      </c>
      <c r="L1078" s="22">
        <v>0.5</v>
      </c>
      <c r="M1078" s="22">
        <v>0.5</v>
      </c>
      <c r="O1078" s="22">
        <v>3.9</v>
      </c>
      <c r="P1078" s="22">
        <v>10.25</v>
      </c>
      <c r="R1078" s="22">
        <v>38</v>
      </c>
      <c r="T1078" s="22">
        <v>1.5049999999999999</v>
      </c>
      <c r="U1078" s="22">
        <v>77</v>
      </c>
      <c r="V1078" s="22">
        <f t="shared" si="88"/>
        <v>0.1418989905063883</v>
      </c>
      <c r="W1078" s="22">
        <v>7.2999999999999995E-2</v>
      </c>
      <c r="X1078" s="22">
        <v>23</v>
      </c>
      <c r="AB1078" s="22">
        <v>2120</v>
      </c>
      <c r="AC1078" s="22">
        <v>7.21</v>
      </c>
      <c r="AE1078" s="22">
        <v>19.5</v>
      </c>
      <c r="AI1078" s="22">
        <v>89</v>
      </c>
      <c r="AK1078" s="22">
        <v>44.3</v>
      </c>
      <c r="AM1078" s="22">
        <v>3.9882</v>
      </c>
      <c r="AN1078" s="22">
        <v>8.1675000000000004</v>
      </c>
      <c r="AO1078" s="22">
        <v>21.163650000000001</v>
      </c>
      <c r="AP1078" s="22">
        <v>14.727480000000002</v>
      </c>
      <c r="AQ1078" s="22">
        <v>61.984499999999997</v>
      </c>
      <c r="AR1078" s="22">
        <v>5.12</v>
      </c>
      <c r="BI1078" s="27"/>
    </row>
    <row r="1079" spans="2:61" s="22" customFormat="1" x14ac:dyDescent="0.2">
      <c r="B1079" s="23">
        <f t="shared" si="84"/>
        <v>1987</v>
      </c>
      <c r="C1079" s="23">
        <f t="shared" si="85"/>
        <v>4</v>
      </c>
      <c r="D1079" s="24" t="s">
        <v>912</v>
      </c>
      <c r="E1079" s="25" t="s">
        <v>938</v>
      </c>
      <c r="F1079" s="22">
        <v>6606238</v>
      </c>
      <c r="G1079" s="22">
        <v>661152</v>
      </c>
      <c r="H1079" s="26" t="s">
        <v>738</v>
      </c>
      <c r="J1079" s="22" t="str">
        <f t="shared" si="86"/>
        <v xml:space="preserve">Oxundaån </v>
      </c>
      <c r="K1079" s="22" t="s">
        <v>739</v>
      </c>
      <c r="L1079" s="22">
        <v>0.5</v>
      </c>
      <c r="M1079" s="22">
        <v>0.5</v>
      </c>
      <c r="O1079" s="22">
        <v>3.1</v>
      </c>
      <c r="P1079" s="22">
        <v>9.75</v>
      </c>
      <c r="R1079" s="22">
        <v>37.700000000000003</v>
      </c>
      <c r="T1079" s="22">
        <v>1.655</v>
      </c>
      <c r="U1079" s="22">
        <v>132</v>
      </c>
      <c r="V1079" s="22">
        <f t="shared" si="88"/>
        <v>0.23852998619076421</v>
      </c>
      <c r="W1079" s="22">
        <v>9.0999999999999998E-2</v>
      </c>
      <c r="X1079" s="22">
        <v>34</v>
      </c>
      <c r="AB1079" s="22">
        <v>500</v>
      </c>
      <c r="AC1079" s="22">
        <v>7.23</v>
      </c>
      <c r="AE1079" s="22">
        <v>15.5</v>
      </c>
      <c r="AI1079" s="22">
        <v>90</v>
      </c>
      <c r="AK1079" s="22">
        <v>45</v>
      </c>
      <c r="AM1079" s="22">
        <v>4.9266000000000005</v>
      </c>
      <c r="AN1079" s="22">
        <v>8.4699999999999989</v>
      </c>
      <c r="AO1079" s="22">
        <v>22.865250000000003</v>
      </c>
      <c r="AP1079" s="22">
        <v>16.631499999999999</v>
      </c>
      <c r="AQ1079" s="22">
        <v>54.296499999999995</v>
      </c>
      <c r="AR1079" s="22">
        <v>4.4000000000000004</v>
      </c>
      <c r="BI1079" s="27"/>
    </row>
    <row r="1080" spans="2:61" s="22" customFormat="1" x14ac:dyDescent="0.2">
      <c r="B1080" s="23">
        <f t="shared" si="84"/>
        <v>1988</v>
      </c>
      <c r="C1080" s="23">
        <f t="shared" si="85"/>
        <v>4</v>
      </c>
      <c r="D1080" s="24" t="s">
        <v>912</v>
      </c>
      <c r="E1080" s="25" t="s">
        <v>939</v>
      </c>
      <c r="F1080" s="22">
        <v>6606238</v>
      </c>
      <c r="G1080" s="22">
        <v>661152</v>
      </c>
      <c r="H1080" s="26" t="s">
        <v>738</v>
      </c>
      <c r="J1080" s="22" t="str">
        <f t="shared" si="86"/>
        <v xml:space="preserve">Oxundaån </v>
      </c>
      <c r="K1080" s="22" t="s">
        <v>739</v>
      </c>
      <c r="L1080" s="22">
        <v>0.5</v>
      </c>
      <c r="M1080" s="22">
        <v>0.5</v>
      </c>
      <c r="O1080" s="22">
        <v>4.5999999999999996</v>
      </c>
      <c r="P1080" s="22">
        <v>8.9700000000000006</v>
      </c>
      <c r="R1080" s="22">
        <v>40</v>
      </c>
      <c r="T1080" s="22">
        <v>2.0739999999999998</v>
      </c>
      <c r="U1080" s="22">
        <v>16</v>
      </c>
      <c r="V1080" s="22">
        <f t="shared" si="88"/>
        <v>4.2082279065833693E-2</v>
      </c>
      <c r="W1080" s="22">
        <v>6.3E-2</v>
      </c>
      <c r="X1080" s="22">
        <v>48</v>
      </c>
      <c r="AB1080" s="22">
        <v>1360</v>
      </c>
      <c r="AC1080" s="22">
        <v>7.34</v>
      </c>
      <c r="AE1080" s="22">
        <v>12.6</v>
      </c>
      <c r="AI1080" s="22">
        <v>63</v>
      </c>
      <c r="AJ1080" s="22">
        <v>1750</v>
      </c>
      <c r="AK1080" s="22">
        <v>49</v>
      </c>
      <c r="AM1080" s="22">
        <v>3.8709000000000002</v>
      </c>
      <c r="AN1080" s="22">
        <v>8.2279999999999998</v>
      </c>
      <c r="AO1080" s="22">
        <v>23.538800000000002</v>
      </c>
      <c r="AP1080" s="22">
        <v>16.92972</v>
      </c>
      <c r="AQ1080" s="22">
        <v>49.491499999999995</v>
      </c>
      <c r="AR1080" s="22">
        <v>4.8</v>
      </c>
      <c r="BI1080" s="27"/>
    </row>
    <row r="1081" spans="2:61" s="22" customFormat="1" x14ac:dyDescent="0.2">
      <c r="B1081" s="23">
        <f t="shared" si="84"/>
        <v>1989</v>
      </c>
      <c r="C1081" s="23">
        <f t="shared" si="85"/>
        <v>4</v>
      </c>
      <c r="D1081" s="24" t="s">
        <v>912</v>
      </c>
      <c r="E1081" s="25" t="s">
        <v>940</v>
      </c>
      <c r="F1081" s="22">
        <v>6606238</v>
      </c>
      <c r="G1081" s="22">
        <v>661152</v>
      </c>
      <c r="H1081" s="26" t="s">
        <v>738</v>
      </c>
      <c r="J1081" s="22" t="str">
        <f t="shared" si="86"/>
        <v xml:space="preserve">Oxundaån </v>
      </c>
      <c r="K1081" s="22" t="s">
        <v>739</v>
      </c>
      <c r="L1081" s="22">
        <v>0.5</v>
      </c>
      <c r="M1081" s="22">
        <v>0.5</v>
      </c>
      <c r="O1081" s="22">
        <v>7.9</v>
      </c>
      <c r="P1081" s="22">
        <v>14.3</v>
      </c>
      <c r="R1081" s="22">
        <v>42.8</v>
      </c>
      <c r="T1081" s="22">
        <v>2.12</v>
      </c>
      <c r="U1081" s="22">
        <v>13</v>
      </c>
      <c r="V1081" s="22">
        <f t="shared" si="88"/>
        <v>1.1489117761532708</v>
      </c>
      <c r="W1081" s="22">
        <v>4.2999999999999997E-2</v>
      </c>
      <c r="X1081" s="22">
        <v>4</v>
      </c>
      <c r="AB1081" s="22">
        <v>115</v>
      </c>
      <c r="AC1081" s="22">
        <v>8.7899999999999991</v>
      </c>
      <c r="AE1081" s="22">
        <v>19.600000000000001</v>
      </c>
      <c r="AI1081" s="22">
        <v>50</v>
      </c>
      <c r="AJ1081" s="22">
        <v>1120</v>
      </c>
      <c r="AK1081" s="22">
        <v>53</v>
      </c>
      <c r="AM1081" s="22">
        <v>4.6920000000000002</v>
      </c>
      <c r="AN1081" s="22">
        <v>9.2564999999999991</v>
      </c>
      <c r="AO1081" s="22">
        <v>30.487000000000002</v>
      </c>
      <c r="AP1081" s="22">
        <v>20.370720000000002</v>
      </c>
      <c r="AQ1081" s="22">
        <v>59.101499999999994</v>
      </c>
      <c r="AR1081" s="22">
        <v>0.5</v>
      </c>
      <c r="BI1081" s="27"/>
    </row>
    <row r="1082" spans="2:61" s="22" customFormat="1" x14ac:dyDescent="0.2">
      <c r="B1082" s="23">
        <f t="shared" si="84"/>
        <v>1990</v>
      </c>
      <c r="C1082" s="23">
        <f t="shared" si="85"/>
        <v>4</v>
      </c>
      <c r="D1082" s="24" t="s">
        <v>912</v>
      </c>
      <c r="E1082" s="25" t="s">
        <v>941</v>
      </c>
      <c r="F1082" s="22">
        <v>6606238</v>
      </c>
      <c r="G1082" s="22">
        <v>661152</v>
      </c>
      <c r="H1082" s="26" t="s">
        <v>738</v>
      </c>
      <c r="J1082" s="22" t="str">
        <f t="shared" si="86"/>
        <v xml:space="preserve">Oxundaån </v>
      </c>
      <c r="K1082" s="22" t="s">
        <v>739</v>
      </c>
      <c r="L1082" s="22">
        <v>0.5</v>
      </c>
      <c r="M1082" s="22">
        <v>0.5</v>
      </c>
      <c r="O1082" s="22">
        <v>7.7</v>
      </c>
      <c r="P1082" s="22">
        <v>11.5</v>
      </c>
      <c r="R1082" s="22">
        <v>49.9</v>
      </c>
      <c r="T1082" s="22">
        <v>1.764</v>
      </c>
      <c r="U1082" s="22">
        <v>10</v>
      </c>
      <c r="V1082" s="22">
        <f t="shared" si="88"/>
        <v>0.12421753285795278</v>
      </c>
      <c r="W1082" s="22">
        <v>4.3999999999999997E-2</v>
      </c>
      <c r="X1082" s="22">
        <v>5</v>
      </c>
      <c r="AB1082" s="22">
        <v>930</v>
      </c>
      <c r="AC1082" s="22">
        <v>7.91</v>
      </c>
      <c r="AE1082" s="22">
        <v>7.8</v>
      </c>
      <c r="AI1082" s="22">
        <v>49</v>
      </c>
      <c r="AJ1082" s="22">
        <v>1527</v>
      </c>
      <c r="AK1082" s="22">
        <v>62.400000000000006</v>
      </c>
      <c r="AM1082" s="22">
        <v>5.7867999999999995</v>
      </c>
      <c r="AN1082" s="22">
        <v>11.4224</v>
      </c>
      <c r="AO1082" s="22">
        <v>32.330400000000004</v>
      </c>
      <c r="AP1082" s="22">
        <v>20.55424</v>
      </c>
      <c r="AQ1082" s="22">
        <v>98.934950000000001</v>
      </c>
      <c r="AR1082" s="22">
        <v>3.05</v>
      </c>
      <c r="BI1082" s="27"/>
    </row>
    <row r="1083" spans="2:61" s="22" customFormat="1" x14ac:dyDescent="0.2">
      <c r="B1083" s="23">
        <f t="shared" si="84"/>
        <v>1991</v>
      </c>
      <c r="C1083" s="23">
        <f t="shared" si="85"/>
        <v>4</v>
      </c>
      <c r="D1083" s="24" t="s">
        <v>912</v>
      </c>
      <c r="E1083" s="25" t="s">
        <v>942</v>
      </c>
      <c r="F1083" s="22">
        <v>6606238</v>
      </c>
      <c r="G1083" s="22">
        <v>661152</v>
      </c>
      <c r="H1083" s="26" t="s">
        <v>738</v>
      </c>
      <c r="J1083" s="22" t="str">
        <f t="shared" si="86"/>
        <v xml:space="preserve">Oxundaån </v>
      </c>
      <c r="K1083" s="22" t="s">
        <v>739</v>
      </c>
      <c r="L1083" s="22">
        <v>0.5</v>
      </c>
      <c r="M1083" s="22">
        <v>0.5</v>
      </c>
      <c r="O1083" s="22">
        <v>7.6</v>
      </c>
      <c r="P1083" s="22">
        <v>10.44</v>
      </c>
      <c r="R1083" s="22">
        <v>46.8</v>
      </c>
      <c r="T1083" s="22">
        <v>2.0579999999999998</v>
      </c>
      <c r="U1083" s="22">
        <v>14</v>
      </c>
      <c r="V1083" s="22">
        <f t="shared" si="88"/>
        <v>7.9397565454320376E-2</v>
      </c>
      <c r="W1083" s="22">
        <v>5.2999999999999999E-2</v>
      </c>
      <c r="X1083" s="22">
        <v>12</v>
      </c>
      <c r="AB1083" s="22">
        <v>687</v>
      </c>
      <c r="AC1083" s="22">
        <v>7.57</v>
      </c>
      <c r="AE1083" s="22">
        <v>9</v>
      </c>
      <c r="AI1083" s="22">
        <v>86</v>
      </c>
      <c r="AJ1083" s="22">
        <v>1797</v>
      </c>
      <c r="AK1083" s="22">
        <v>58.040000000000006</v>
      </c>
      <c r="AM1083" s="22">
        <v>5.0830000000000002</v>
      </c>
      <c r="AN1083" s="22">
        <v>10.793200000000001</v>
      </c>
      <c r="AO1083" s="22">
        <v>28.998100000000001</v>
      </c>
      <c r="AP1083" s="22">
        <v>21.471840000000004</v>
      </c>
      <c r="AQ1083" s="22">
        <v>84.85629999999999</v>
      </c>
      <c r="AR1083" s="22">
        <v>4.7</v>
      </c>
      <c r="BI1083" s="27"/>
    </row>
    <row r="1084" spans="2:61" s="22" customFormat="1" x14ac:dyDescent="0.2">
      <c r="B1084" s="23">
        <f t="shared" si="84"/>
        <v>1992</v>
      </c>
      <c r="C1084" s="23">
        <f t="shared" si="85"/>
        <v>4</v>
      </c>
      <c r="D1084" s="24" t="s">
        <v>912</v>
      </c>
      <c r="E1084" s="25" t="s">
        <v>943</v>
      </c>
      <c r="F1084" s="22">
        <v>6606238</v>
      </c>
      <c r="G1084" s="22">
        <v>661152</v>
      </c>
      <c r="H1084" s="26" t="s">
        <v>738</v>
      </c>
      <c r="J1084" s="22" t="str">
        <f t="shared" si="86"/>
        <v xml:space="preserve">Oxundaån </v>
      </c>
      <c r="K1084" s="22" t="s">
        <v>739</v>
      </c>
      <c r="L1084" s="22">
        <v>0.5</v>
      </c>
      <c r="M1084" s="22">
        <v>0.5</v>
      </c>
      <c r="O1084" s="22">
        <v>5.5</v>
      </c>
      <c r="P1084" s="22">
        <v>13.56</v>
      </c>
      <c r="R1084" s="22">
        <v>46.7</v>
      </c>
      <c r="T1084" s="22">
        <v>2.1739999999999999</v>
      </c>
      <c r="U1084" s="22">
        <v>8</v>
      </c>
      <c r="V1084" s="22">
        <f t="shared" si="88"/>
        <v>0.10717677815312927</v>
      </c>
      <c r="W1084" s="22">
        <v>5.1999999999999998E-2</v>
      </c>
      <c r="X1084" s="22">
        <v>9</v>
      </c>
      <c r="AB1084" s="22">
        <v>468</v>
      </c>
      <c r="AC1084" s="22">
        <v>8.02</v>
      </c>
      <c r="AE1084" s="22">
        <v>5.4</v>
      </c>
      <c r="AI1084" s="22">
        <v>51</v>
      </c>
      <c r="AJ1084" s="22">
        <v>1457</v>
      </c>
      <c r="AK1084" s="22">
        <v>56.92</v>
      </c>
      <c r="AM1084" s="22">
        <v>5.2394000000000007</v>
      </c>
      <c r="AN1084" s="22">
        <v>10.8416</v>
      </c>
      <c r="AO1084" s="22">
        <v>28.856300000000001</v>
      </c>
      <c r="AP1084" s="22">
        <v>22.251799999999999</v>
      </c>
      <c r="AQ1084" s="22">
        <v>68.855649999999997</v>
      </c>
      <c r="AR1084" s="22">
        <v>3.4</v>
      </c>
      <c r="BI1084" s="27"/>
    </row>
    <row r="1085" spans="2:61" s="22" customFormat="1" x14ac:dyDescent="0.2">
      <c r="B1085" s="23">
        <f t="shared" si="84"/>
        <v>1993</v>
      </c>
      <c r="C1085" s="23">
        <f t="shared" si="85"/>
        <v>4</v>
      </c>
      <c r="D1085" s="24" t="s">
        <v>912</v>
      </c>
      <c r="E1085" s="25" t="s">
        <v>944</v>
      </c>
      <c r="F1085" s="22">
        <v>6606238</v>
      </c>
      <c r="G1085" s="22">
        <v>661152</v>
      </c>
      <c r="H1085" s="26" t="s">
        <v>738</v>
      </c>
      <c r="J1085" s="22" t="str">
        <f t="shared" si="86"/>
        <v xml:space="preserve">Oxundaån </v>
      </c>
      <c r="K1085" s="22" t="s">
        <v>739</v>
      </c>
      <c r="L1085" s="22">
        <v>0.5</v>
      </c>
      <c r="M1085" s="22">
        <v>0.5</v>
      </c>
      <c r="O1085" s="22">
        <v>5.2</v>
      </c>
      <c r="P1085" s="22">
        <v>12.99</v>
      </c>
      <c r="R1085" s="22">
        <v>48.2</v>
      </c>
      <c r="T1085" s="22">
        <v>2.3980000000000001</v>
      </c>
      <c r="U1085" s="22">
        <v>13</v>
      </c>
      <c r="V1085" s="22">
        <f t="shared" si="88"/>
        <v>6.6683635455376616E-2</v>
      </c>
      <c r="W1085" s="22">
        <v>3.9E-2</v>
      </c>
      <c r="X1085" s="22">
        <v>9</v>
      </c>
      <c r="AB1085" s="22">
        <v>408</v>
      </c>
      <c r="AC1085" s="22">
        <v>7.61</v>
      </c>
      <c r="AE1085" s="22">
        <v>6.3</v>
      </c>
      <c r="AI1085" s="22">
        <v>57</v>
      </c>
      <c r="AJ1085" s="22">
        <v>1045</v>
      </c>
      <c r="AK1085" s="22">
        <v>64.92</v>
      </c>
      <c r="AM1085" s="22">
        <v>5.7477</v>
      </c>
      <c r="AN1085" s="22">
        <v>11.8096</v>
      </c>
      <c r="AO1085" s="22">
        <v>30.309750000000001</v>
      </c>
      <c r="AP1085" s="22">
        <v>25.073420000000002</v>
      </c>
      <c r="AQ1085" s="22">
        <v>67.942699999999988</v>
      </c>
      <c r="AR1085" s="22">
        <v>3.1</v>
      </c>
      <c r="BI1085" s="27"/>
    </row>
    <row r="1086" spans="2:61" s="22" customFormat="1" x14ac:dyDescent="0.2">
      <c r="B1086" s="23">
        <f t="shared" si="84"/>
        <v>1994</v>
      </c>
      <c r="C1086" s="23">
        <f t="shared" si="85"/>
        <v>4</v>
      </c>
      <c r="D1086" s="24" t="s">
        <v>912</v>
      </c>
      <c r="E1086" s="25" t="s">
        <v>945</v>
      </c>
      <c r="F1086" s="22">
        <v>6606238</v>
      </c>
      <c r="G1086" s="22">
        <v>661152</v>
      </c>
      <c r="H1086" s="26" t="s">
        <v>738</v>
      </c>
      <c r="J1086" s="22" t="str">
        <f t="shared" si="86"/>
        <v xml:space="preserve">Oxundaån </v>
      </c>
      <c r="K1086" s="22" t="s">
        <v>739</v>
      </c>
      <c r="L1086" s="22">
        <v>0.5</v>
      </c>
      <c r="M1086" s="22">
        <v>0.5</v>
      </c>
      <c r="O1086" s="22">
        <v>5.8</v>
      </c>
      <c r="P1086" s="22">
        <v>12.01</v>
      </c>
      <c r="R1086" s="22">
        <v>42.5</v>
      </c>
      <c r="T1086" s="22">
        <v>2.1619999999999999</v>
      </c>
      <c r="U1086" s="22">
        <v>11</v>
      </c>
      <c r="V1086" s="22">
        <f t="shared" si="88"/>
        <v>4.1989073644481144E-2</v>
      </c>
      <c r="W1086" s="22">
        <v>6.0999999999999999E-2</v>
      </c>
      <c r="X1086" s="22">
        <v>10</v>
      </c>
      <c r="AB1086" s="22">
        <v>575</v>
      </c>
      <c r="AC1086" s="22">
        <v>7.46</v>
      </c>
      <c r="AE1086" s="22">
        <v>8.8000000000000007</v>
      </c>
      <c r="AI1086" s="22">
        <v>55</v>
      </c>
      <c r="AJ1086" s="22">
        <v>1220</v>
      </c>
      <c r="AK1086" s="22">
        <v>52.400000000000006</v>
      </c>
      <c r="AM1086" s="22">
        <v>4.7702</v>
      </c>
      <c r="AN1086" s="22">
        <v>9.0507999999999988</v>
      </c>
      <c r="AO1086" s="22">
        <v>28.218200000000003</v>
      </c>
      <c r="AP1086" s="22">
        <v>21.035980000000002</v>
      </c>
      <c r="AQ1086" s="22">
        <v>51.701799999999999</v>
      </c>
      <c r="AR1086" s="22">
        <v>3.2</v>
      </c>
      <c r="BI1086" s="27"/>
    </row>
    <row r="1087" spans="2:61" s="22" customFormat="1" x14ac:dyDescent="0.2">
      <c r="B1087" s="23">
        <f t="shared" si="84"/>
        <v>1995</v>
      </c>
      <c r="C1087" s="23">
        <f t="shared" si="85"/>
        <v>4</v>
      </c>
      <c r="D1087" s="24" t="s">
        <v>912</v>
      </c>
      <c r="E1087" s="25" t="s">
        <v>946</v>
      </c>
      <c r="F1087" s="22">
        <v>6606238</v>
      </c>
      <c r="G1087" s="22">
        <v>661152</v>
      </c>
      <c r="H1087" s="26" t="s">
        <v>738</v>
      </c>
      <c r="J1087" s="22" t="str">
        <f t="shared" si="86"/>
        <v xml:space="preserve">Oxundaån </v>
      </c>
      <c r="K1087" s="22" t="s">
        <v>739</v>
      </c>
      <c r="L1087" s="22">
        <v>0.5</v>
      </c>
      <c r="M1087" s="22">
        <v>0.5</v>
      </c>
      <c r="O1087" s="22">
        <v>6.1</v>
      </c>
      <c r="P1087" s="22">
        <v>10.75</v>
      </c>
      <c r="R1087" s="22">
        <v>42.5</v>
      </c>
      <c r="T1087" s="22">
        <v>2.1110000000000002</v>
      </c>
      <c r="U1087" s="22">
        <v>18</v>
      </c>
      <c r="V1087" s="22">
        <f t="shared" si="88"/>
        <v>0.17981682800239546</v>
      </c>
      <c r="W1087" s="22">
        <v>5.6000000000000001E-2</v>
      </c>
      <c r="X1087" s="22">
        <v>11</v>
      </c>
      <c r="AB1087" s="22">
        <v>443</v>
      </c>
      <c r="AC1087" s="22">
        <v>7.87</v>
      </c>
      <c r="AE1087" s="22">
        <v>18.3</v>
      </c>
      <c r="AI1087" s="22">
        <v>48</v>
      </c>
      <c r="AJ1087" s="22">
        <v>1181</v>
      </c>
      <c r="AK1087" s="22">
        <v>51.319999999999993</v>
      </c>
      <c r="AM1087" s="22">
        <v>4.5356000000000005</v>
      </c>
      <c r="AN1087" s="22">
        <v>8.7482999999999986</v>
      </c>
      <c r="AO1087" s="22">
        <v>29.38805</v>
      </c>
      <c r="AP1087" s="22">
        <v>20.944220000000001</v>
      </c>
      <c r="AQ1087" s="22">
        <v>55.401649999999997</v>
      </c>
      <c r="AR1087" s="22">
        <v>2.86</v>
      </c>
      <c r="BI1087" s="27"/>
    </row>
    <row r="1088" spans="2:61" s="22" customFormat="1" x14ac:dyDescent="0.2">
      <c r="B1088" s="23">
        <f t="shared" si="84"/>
        <v>1997</v>
      </c>
      <c r="C1088" s="23">
        <f t="shared" si="85"/>
        <v>4</v>
      </c>
      <c r="D1088" s="24" t="s">
        <v>912</v>
      </c>
      <c r="E1088" s="25" t="s">
        <v>947</v>
      </c>
      <c r="F1088" s="22">
        <v>6606238</v>
      </c>
      <c r="G1088" s="22">
        <v>661152</v>
      </c>
      <c r="H1088" s="26" t="s">
        <v>738</v>
      </c>
      <c r="J1088" s="22" t="str">
        <f t="shared" si="86"/>
        <v xml:space="preserve">Oxundaån </v>
      </c>
      <c r="K1088" s="22" t="s">
        <v>739</v>
      </c>
      <c r="L1088" s="22">
        <v>0.5</v>
      </c>
      <c r="M1088" s="22">
        <v>0.5</v>
      </c>
      <c r="O1088" s="22">
        <v>6</v>
      </c>
      <c r="R1088" s="22">
        <v>54.9</v>
      </c>
      <c r="T1088" s="22">
        <v>2.121</v>
      </c>
      <c r="U1088" s="22">
        <v>34</v>
      </c>
      <c r="V1088" s="22">
        <f t="shared" si="88"/>
        <v>0.12889779082141595</v>
      </c>
      <c r="W1088" s="22">
        <v>3.5000000000000003E-2</v>
      </c>
      <c r="X1088" s="22">
        <v>6</v>
      </c>
      <c r="AB1088" s="22">
        <v>624</v>
      </c>
      <c r="AC1088" s="22">
        <v>7.45</v>
      </c>
      <c r="AE1088" s="22">
        <v>4.2</v>
      </c>
      <c r="AG1088" s="22">
        <v>9.1</v>
      </c>
      <c r="AI1088" s="22">
        <v>23</v>
      </c>
      <c r="AJ1088" s="22">
        <v>887</v>
      </c>
      <c r="AK1088" s="22">
        <v>62.08</v>
      </c>
      <c r="AM1088" s="22">
        <v>5.9040999999999997</v>
      </c>
      <c r="AN1088" s="22">
        <v>13.7577</v>
      </c>
      <c r="AO1088" s="22">
        <v>45.730500000000006</v>
      </c>
      <c r="AP1088" s="22">
        <v>28.58324</v>
      </c>
      <c r="AQ1088" s="22">
        <v>92.352099999999993</v>
      </c>
      <c r="AR1088" s="22">
        <v>2.78</v>
      </c>
      <c r="BI1088" s="27"/>
    </row>
    <row r="1089" spans="2:61" s="22" customFormat="1" x14ac:dyDescent="0.2">
      <c r="B1089" s="23">
        <f t="shared" si="84"/>
        <v>1997</v>
      </c>
      <c r="C1089" s="23">
        <f t="shared" si="85"/>
        <v>4</v>
      </c>
      <c r="D1089" s="24" t="s">
        <v>912</v>
      </c>
      <c r="E1089" s="25" t="s">
        <v>948</v>
      </c>
      <c r="F1089" s="22">
        <v>6606238</v>
      </c>
      <c r="G1089" s="22">
        <v>661152</v>
      </c>
      <c r="H1089" s="26" t="s">
        <v>738</v>
      </c>
      <c r="J1089" s="22" t="str">
        <f t="shared" si="86"/>
        <v xml:space="preserve">Oxundaån </v>
      </c>
      <c r="K1089" s="22" t="s">
        <v>739</v>
      </c>
      <c r="L1089" s="22">
        <v>0.5</v>
      </c>
      <c r="M1089" s="22">
        <v>0.5</v>
      </c>
      <c r="O1089" s="22">
        <v>6</v>
      </c>
      <c r="R1089" s="22">
        <v>50.8</v>
      </c>
      <c r="T1089" s="22">
        <v>2.0739999999999998</v>
      </c>
      <c r="U1089" s="22">
        <v>27</v>
      </c>
      <c r="V1089" s="22">
        <f t="shared" si="88"/>
        <v>0.35971210957974986</v>
      </c>
      <c r="W1089" s="22">
        <v>3.7999999999999999E-2</v>
      </c>
      <c r="X1089" s="22">
        <v>1</v>
      </c>
      <c r="AB1089" s="22">
        <v>175</v>
      </c>
      <c r="AC1089" s="22">
        <v>8</v>
      </c>
      <c r="AE1089" s="22">
        <v>5.9</v>
      </c>
      <c r="AG1089" s="22">
        <v>11.9</v>
      </c>
      <c r="AI1089" s="22">
        <v>19</v>
      </c>
      <c r="AJ1089" s="22">
        <v>892</v>
      </c>
      <c r="AK1089" s="22">
        <v>59.56</v>
      </c>
      <c r="AM1089" s="22">
        <v>5.5912999999999995</v>
      </c>
      <c r="AN1089" s="22">
        <v>12.281499999999998</v>
      </c>
      <c r="AO1089" s="22">
        <v>39.101350000000004</v>
      </c>
      <c r="AP1089" s="22">
        <v>28.353840000000002</v>
      </c>
      <c r="AQ1089" s="22">
        <v>82.357699999999994</v>
      </c>
      <c r="AR1089" s="22">
        <v>1.48</v>
      </c>
      <c r="BI1089" s="27"/>
    </row>
    <row r="1090" spans="2:61" s="22" customFormat="1" x14ac:dyDescent="0.2">
      <c r="B1090" s="23">
        <f t="shared" ref="B1090:B1153" si="89">YEAR(E1090)</f>
        <v>1998</v>
      </c>
      <c r="C1090" s="23">
        <f t="shared" ref="C1090:C1153" si="90">MONTH(E1090)</f>
        <v>4</v>
      </c>
      <c r="D1090" s="24" t="s">
        <v>912</v>
      </c>
      <c r="E1090" s="25" t="s">
        <v>949</v>
      </c>
      <c r="F1090" s="22">
        <v>6606238</v>
      </c>
      <c r="G1090" s="22">
        <v>661152</v>
      </c>
      <c r="H1090" s="26" t="s">
        <v>738</v>
      </c>
      <c r="J1090" s="22" t="str">
        <f t="shared" si="86"/>
        <v xml:space="preserve">Oxundaån </v>
      </c>
      <c r="K1090" s="22" t="s">
        <v>739</v>
      </c>
      <c r="L1090" s="22">
        <v>0.5</v>
      </c>
      <c r="M1090" s="22">
        <v>0.5</v>
      </c>
      <c r="O1090" s="22">
        <v>9.1999999999999993</v>
      </c>
      <c r="R1090" s="22">
        <v>48.4</v>
      </c>
      <c r="T1090" s="22">
        <v>1.9930000000000001</v>
      </c>
      <c r="U1090" s="22">
        <v>23</v>
      </c>
      <c r="V1090" s="22">
        <f t="shared" si="88"/>
        <v>0.35985677948072098</v>
      </c>
      <c r="W1090" s="22">
        <v>5.0999999999999997E-2</v>
      </c>
      <c r="X1090" s="22">
        <v>9</v>
      </c>
      <c r="AB1090" s="22">
        <v>753</v>
      </c>
      <c r="AC1090" s="22">
        <v>7.96</v>
      </c>
      <c r="AE1090" s="22">
        <v>5</v>
      </c>
      <c r="AG1090" s="22">
        <v>9.6</v>
      </c>
      <c r="AI1090" s="22">
        <v>36</v>
      </c>
      <c r="AJ1090" s="22">
        <v>1402</v>
      </c>
      <c r="AK1090" s="22">
        <v>56.2</v>
      </c>
      <c r="AM1090" s="22">
        <v>5.2785000000000002</v>
      </c>
      <c r="AN1090" s="22">
        <v>10.418099999999999</v>
      </c>
      <c r="AO1090" s="22">
        <v>33.642049999999998</v>
      </c>
      <c r="AP1090" s="22">
        <v>24.889900000000001</v>
      </c>
      <c r="AQ1090" s="22">
        <v>73.372349999999997</v>
      </c>
      <c r="AR1090" s="22">
        <v>2.5</v>
      </c>
      <c r="BI1090" s="27"/>
    </row>
    <row r="1091" spans="2:61" s="22" customFormat="1" x14ac:dyDescent="0.2">
      <c r="B1091" s="23">
        <f t="shared" si="89"/>
        <v>1999</v>
      </c>
      <c r="C1091" s="23">
        <f t="shared" si="90"/>
        <v>4</v>
      </c>
      <c r="D1091" s="24" t="s">
        <v>912</v>
      </c>
      <c r="E1091" s="25" t="s">
        <v>950</v>
      </c>
      <c r="F1091" s="22">
        <v>6606238</v>
      </c>
      <c r="G1091" s="22">
        <v>661152</v>
      </c>
      <c r="H1091" s="26" t="s">
        <v>738</v>
      </c>
      <c r="J1091" s="22" t="str">
        <f t="shared" ref="J1091:J1154" si="91">CONCATENATE(H1091," ",I1091)</f>
        <v xml:space="preserve">Oxundaån </v>
      </c>
      <c r="K1091" s="22" t="s">
        <v>739</v>
      </c>
      <c r="L1091" s="22">
        <v>0.5</v>
      </c>
      <c r="M1091" s="22">
        <v>0.5</v>
      </c>
      <c r="O1091" s="22">
        <v>10</v>
      </c>
      <c r="R1091" s="22">
        <v>41</v>
      </c>
      <c r="T1091" s="22">
        <v>1.9830000000000001</v>
      </c>
      <c r="U1091" s="22">
        <v>22</v>
      </c>
      <c r="V1091" s="22">
        <f t="shared" si="88"/>
        <v>0.11713102379387937</v>
      </c>
      <c r="W1091" s="22">
        <v>8.4000000000000005E-2</v>
      </c>
      <c r="X1091" s="22">
        <v>7</v>
      </c>
      <c r="AB1091" s="22">
        <v>501</v>
      </c>
      <c r="AC1091" s="22">
        <v>7.46</v>
      </c>
      <c r="AE1091" s="22">
        <v>12.1</v>
      </c>
      <c r="AG1091" s="22">
        <v>9.3000000000000007</v>
      </c>
      <c r="AI1091" s="22">
        <v>45</v>
      </c>
      <c r="AJ1091" s="22">
        <v>1869</v>
      </c>
      <c r="AK1091" s="22">
        <v>49.04</v>
      </c>
      <c r="AM1091" s="22">
        <v>4.6138000000000003</v>
      </c>
      <c r="AN1091" s="22">
        <v>8.2038000000000011</v>
      </c>
      <c r="AO1091" s="22">
        <v>32.791250000000005</v>
      </c>
      <c r="AP1091" s="22">
        <v>20.370720000000002</v>
      </c>
      <c r="AQ1091" s="22">
        <v>46.848749999999995</v>
      </c>
      <c r="AR1091" s="22">
        <v>3.67</v>
      </c>
      <c r="BI1091" s="27"/>
    </row>
    <row r="1092" spans="2:61" s="22" customFormat="1" x14ac:dyDescent="0.2">
      <c r="B1092" s="23">
        <f t="shared" si="89"/>
        <v>2000</v>
      </c>
      <c r="C1092" s="23">
        <f t="shared" si="90"/>
        <v>4</v>
      </c>
      <c r="D1092" s="24" t="s">
        <v>912</v>
      </c>
      <c r="E1092" s="25" t="s">
        <v>951</v>
      </c>
      <c r="F1092" s="22">
        <v>6606238</v>
      </c>
      <c r="G1092" s="22">
        <v>661152</v>
      </c>
      <c r="H1092" s="26" t="s">
        <v>738</v>
      </c>
      <c r="J1092" s="22" t="str">
        <f t="shared" si="91"/>
        <v xml:space="preserve">Oxundaån </v>
      </c>
      <c r="K1092" s="22" t="s">
        <v>739</v>
      </c>
      <c r="L1092" s="22">
        <v>0.5</v>
      </c>
      <c r="M1092" s="22">
        <v>0.5</v>
      </c>
      <c r="O1092" s="22">
        <v>8.5</v>
      </c>
      <c r="R1092" s="22">
        <v>45.3</v>
      </c>
      <c r="T1092" s="22">
        <v>2.0710000000000002</v>
      </c>
      <c r="U1092" s="22">
        <v>18</v>
      </c>
      <c r="V1092" s="22">
        <f t="shared" si="88"/>
        <v>0.16538059524197271</v>
      </c>
      <c r="W1092" s="22">
        <v>5.3999999999999999E-2</v>
      </c>
      <c r="X1092" s="22">
        <v>3</v>
      </c>
      <c r="AB1092" s="22">
        <v>369</v>
      </c>
      <c r="AC1092" s="22">
        <v>7.75</v>
      </c>
      <c r="AE1092" s="22">
        <v>4.8</v>
      </c>
      <c r="AG1092" s="22">
        <v>8.6</v>
      </c>
      <c r="AI1092" s="22">
        <v>35</v>
      </c>
      <c r="AJ1092" s="22">
        <v>1062</v>
      </c>
      <c r="AK1092" s="22">
        <v>54.720000000000006</v>
      </c>
      <c r="AM1092" s="22">
        <v>4.9266000000000005</v>
      </c>
      <c r="AN1092" s="22">
        <v>10.200299999999999</v>
      </c>
      <c r="AO1092" s="22">
        <v>35.981749999999998</v>
      </c>
      <c r="AP1092" s="22">
        <v>25.532220000000002</v>
      </c>
      <c r="AQ1092" s="22">
        <v>66.93365</v>
      </c>
      <c r="AR1092" s="22">
        <v>2.99</v>
      </c>
      <c r="BI1092" s="27"/>
    </row>
    <row r="1093" spans="2:61" s="22" customFormat="1" x14ac:dyDescent="0.2">
      <c r="B1093" s="23">
        <f t="shared" si="89"/>
        <v>2001</v>
      </c>
      <c r="C1093" s="23">
        <f t="shared" si="90"/>
        <v>4</v>
      </c>
      <c r="D1093" s="24" t="s">
        <v>912</v>
      </c>
      <c r="E1093" s="25" t="s">
        <v>952</v>
      </c>
      <c r="F1093" s="22">
        <v>6606238</v>
      </c>
      <c r="G1093" s="22">
        <v>661152</v>
      </c>
      <c r="H1093" s="26" t="s">
        <v>738</v>
      </c>
      <c r="J1093" s="22" t="str">
        <f t="shared" si="91"/>
        <v xml:space="preserve">Oxundaån </v>
      </c>
      <c r="K1093" s="22" t="s">
        <v>739</v>
      </c>
      <c r="L1093" s="22">
        <v>0.5</v>
      </c>
      <c r="M1093" s="22">
        <v>0.5</v>
      </c>
      <c r="O1093" s="22">
        <v>6.5</v>
      </c>
      <c r="R1093" s="22">
        <v>41.7</v>
      </c>
      <c r="T1093" s="22">
        <v>2.0230000000000001</v>
      </c>
      <c r="U1093" s="22">
        <v>30</v>
      </c>
      <c r="V1093" s="22">
        <f t="shared" si="88"/>
        <v>8.7851428500206233E-2</v>
      </c>
      <c r="W1093" s="22">
        <v>9.0999999999999998E-2</v>
      </c>
      <c r="X1093" s="22">
        <v>6</v>
      </c>
      <c r="AB1093" s="22">
        <v>563</v>
      </c>
      <c r="AC1093" s="22">
        <v>7.32</v>
      </c>
      <c r="AE1093" s="22">
        <v>6.4</v>
      </c>
      <c r="AG1093" s="22">
        <v>9.6</v>
      </c>
      <c r="AI1093" s="22">
        <v>34</v>
      </c>
      <c r="AJ1093" s="22">
        <v>1237</v>
      </c>
      <c r="AK1093" s="22">
        <v>49.160000000000004</v>
      </c>
      <c r="AM1093" s="22">
        <v>4.5747</v>
      </c>
      <c r="AN1093" s="22">
        <v>8.8571999999999989</v>
      </c>
      <c r="AO1093" s="22">
        <v>28.608150000000006</v>
      </c>
      <c r="AP1093" s="22">
        <v>22.481200000000001</v>
      </c>
      <c r="AQ1093" s="22">
        <v>60.014450000000004</v>
      </c>
      <c r="AR1093" s="22">
        <v>4.9400000000000004</v>
      </c>
      <c r="BI1093" s="27"/>
    </row>
    <row r="1094" spans="2:61" s="22" customFormat="1" x14ac:dyDescent="0.2">
      <c r="B1094" s="23">
        <f t="shared" si="89"/>
        <v>2002</v>
      </c>
      <c r="C1094" s="23">
        <f t="shared" si="90"/>
        <v>4</v>
      </c>
      <c r="D1094" s="24" t="s">
        <v>912</v>
      </c>
      <c r="E1094" s="25" t="s">
        <v>953</v>
      </c>
      <c r="F1094" s="22">
        <v>6606238</v>
      </c>
      <c r="G1094" s="22">
        <v>661152</v>
      </c>
      <c r="H1094" s="26" t="s">
        <v>738</v>
      </c>
      <c r="J1094" s="22" t="str">
        <f t="shared" si="91"/>
        <v xml:space="preserve">Oxundaån </v>
      </c>
      <c r="K1094" s="22" t="s">
        <v>739</v>
      </c>
      <c r="L1094" s="22">
        <v>0.5</v>
      </c>
      <c r="M1094" s="22">
        <v>0.5</v>
      </c>
      <c r="O1094" s="22">
        <v>9.1</v>
      </c>
      <c r="R1094" s="22">
        <v>42</v>
      </c>
      <c r="T1094" s="22">
        <v>2.1909999999999998</v>
      </c>
      <c r="U1094" s="22">
        <v>28</v>
      </c>
      <c r="V1094" s="22">
        <f t="shared" si="88"/>
        <v>0.27585643856571096</v>
      </c>
      <c r="W1094" s="22">
        <v>8.3000000000000004E-2</v>
      </c>
      <c r="X1094" s="22">
        <v>10</v>
      </c>
      <c r="AB1094" s="22">
        <v>548</v>
      </c>
      <c r="AC1094" s="22">
        <v>7.76</v>
      </c>
      <c r="AE1094" s="22">
        <v>8.6</v>
      </c>
      <c r="AG1094" s="22">
        <v>14.3</v>
      </c>
      <c r="AI1094" s="22">
        <v>11</v>
      </c>
      <c r="AJ1094" s="22">
        <v>1358</v>
      </c>
      <c r="AK1094" s="22">
        <v>50.38</v>
      </c>
      <c r="AM1094" s="22">
        <v>4.6920000000000002</v>
      </c>
      <c r="AN1094" s="22">
        <v>8.4337</v>
      </c>
      <c r="AO1094" s="22">
        <v>28.182750000000002</v>
      </c>
      <c r="AP1094" s="22">
        <v>22.80236</v>
      </c>
      <c r="AQ1094" s="22">
        <v>48.770749999999992</v>
      </c>
      <c r="AR1094" s="22">
        <v>4.2300000000000004</v>
      </c>
      <c r="BI1094" s="27"/>
    </row>
    <row r="1095" spans="2:61" s="22" customFormat="1" x14ac:dyDescent="0.2">
      <c r="B1095" s="23">
        <f t="shared" si="89"/>
        <v>2003</v>
      </c>
      <c r="C1095" s="23">
        <f t="shared" si="90"/>
        <v>4</v>
      </c>
      <c r="D1095" s="24" t="s">
        <v>912</v>
      </c>
      <c r="E1095" s="25" t="s">
        <v>954</v>
      </c>
      <c r="F1095" s="22">
        <v>6606238</v>
      </c>
      <c r="G1095" s="22">
        <v>661152</v>
      </c>
      <c r="H1095" s="26" t="s">
        <v>738</v>
      </c>
      <c r="J1095" s="22" t="str">
        <f t="shared" si="91"/>
        <v xml:space="preserve">Oxundaån </v>
      </c>
      <c r="K1095" s="22" t="s">
        <v>739</v>
      </c>
      <c r="L1095" s="22">
        <v>0.5</v>
      </c>
      <c r="M1095" s="22">
        <v>0.5</v>
      </c>
      <c r="O1095" s="22">
        <v>7</v>
      </c>
      <c r="R1095" s="22">
        <v>36.5</v>
      </c>
      <c r="T1095" s="22">
        <v>1.861</v>
      </c>
      <c r="U1095" s="22">
        <v>14</v>
      </c>
      <c r="V1095" s="22">
        <f t="shared" si="88"/>
        <v>2.4441403345895454</v>
      </c>
      <c r="W1095" s="22">
        <v>4.9000000000000002E-2</v>
      </c>
      <c r="X1095" s="22">
        <v>7</v>
      </c>
      <c r="AB1095" s="22">
        <v>44</v>
      </c>
      <c r="AC1095" s="22">
        <v>9.16</v>
      </c>
      <c r="AE1095" s="22">
        <v>16.7</v>
      </c>
      <c r="AG1095" s="22">
        <v>9.3000000000000007</v>
      </c>
      <c r="AI1095" s="22">
        <v>8</v>
      </c>
      <c r="AJ1095" s="22">
        <v>940</v>
      </c>
      <c r="AK1095" s="22">
        <v>41.4</v>
      </c>
      <c r="AL1095" s="22">
        <v>0.105</v>
      </c>
      <c r="AM1095" s="22">
        <v>5.2003000000000004</v>
      </c>
      <c r="AN1095" s="22">
        <v>8.1070000000000011</v>
      </c>
      <c r="AO1095" s="22">
        <v>38.286000000000008</v>
      </c>
      <c r="AP1095" s="22">
        <v>26.541580000000003</v>
      </c>
      <c r="AQ1095" s="22">
        <v>40.794449999999998</v>
      </c>
      <c r="AR1095" s="22">
        <v>0.9</v>
      </c>
      <c r="AV1095" s="28">
        <v>1.4E-2</v>
      </c>
      <c r="AX1095" s="28">
        <v>0.92</v>
      </c>
      <c r="AY1095" s="28">
        <v>1.7</v>
      </c>
      <c r="BC1095" s="28">
        <v>3.1</v>
      </c>
      <c r="BE1095" s="28">
        <v>0.15</v>
      </c>
      <c r="BH1095" s="28">
        <v>2.8</v>
      </c>
      <c r="BI1095" s="27"/>
    </row>
    <row r="1096" spans="2:61" s="22" customFormat="1" x14ac:dyDescent="0.2">
      <c r="B1096" s="23">
        <f t="shared" si="89"/>
        <v>2004</v>
      </c>
      <c r="C1096" s="23">
        <f t="shared" si="90"/>
        <v>4</v>
      </c>
      <c r="D1096" s="24" t="s">
        <v>912</v>
      </c>
      <c r="E1096" s="25" t="s">
        <v>955</v>
      </c>
      <c r="F1096" s="22">
        <v>6606238</v>
      </c>
      <c r="G1096" s="22">
        <v>661152</v>
      </c>
      <c r="H1096" s="26" t="s">
        <v>738</v>
      </c>
      <c r="J1096" s="22" t="str">
        <f t="shared" si="91"/>
        <v xml:space="preserve">Oxundaån </v>
      </c>
      <c r="K1096" s="22" t="s">
        <v>739</v>
      </c>
      <c r="L1096" s="22">
        <v>0.5</v>
      </c>
      <c r="M1096" s="22">
        <v>0.5</v>
      </c>
      <c r="O1096" s="22">
        <v>10.8</v>
      </c>
      <c r="R1096" s="22">
        <v>46.2</v>
      </c>
      <c r="T1096" s="22">
        <v>1.9910000000000001</v>
      </c>
      <c r="U1096" s="22">
        <v>112</v>
      </c>
      <c r="V1096" s="22">
        <f t="shared" si="88"/>
        <v>1.0492073447704322</v>
      </c>
      <c r="W1096" s="22">
        <v>5.8000000000000003E-2</v>
      </c>
      <c r="X1096" s="22">
        <v>6</v>
      </c>
      <c r="AB1096" s="22">
        <v>998</v>
      </c>
      <c r="AC1096" s="22">
        <v>7.68</v>
      </c>
      <c r="AE1096" s="22">
        <v>5.9</v>
      </c>
      <c r="AG1096" s="22">
        <v>8.6</v>
      </c>
      <c r="AI1096" s="22">
        <v>33</v>
      </c>
      <c r="AJ1096" s="22">
        <v>1540</v>
      </c>
      <c r="AK1096" s="22">
        <v>52.28</v>
      </c>
      <c r="AL1096" s="22">
        <v>0.13</v>
      </c>
      <c r="AM1096" s="22">
        <v>5.4740000000000011</v>
      </c>
      <c r="AN1096" s="22">
        <v>10.030899999999999</v>
      </c>
      <c r="AO1096" s="22">
        <v>44.241600000000005</v>
      </c>
      <c r="AP1096" s="22">
        <v>27.642700000000005</v>
      </c>
      <c r="AQ1096" s="22">
        <v>68.423199999999994</v>
      </c>
      <c r="AR1096" s="22">
        <v>2.98</v>
      </c>
      <c r="AV1096" s="28">
        <v>2.5000000000000001E-2</v>
      </c>
      <c r="AX1096" s="28">
        <v>1.23</v>
      </c>
      <c r="AY1096" s="28">
        <v>3.1</v>
      </c>
      <c r="BC1096" s="28">
        <v>7.25</v>
      </c>
      <c r="BE1096" s="28">
        <v>0.6</v>
      </c>
      <c r="BH1096" s="28">
        <v>5.8</v>
      </c>
      <c r="BI1096" s="27"/>
    </row>
    <row r="1097" spans="2:61" s="22" customFormat="1" x14ac:dyDescent="0.2">
      <c r="B1097" s="23">
        <f t="shared" si="89"/>
        <v>2005</v>
      </c>
      <c r="C1097" s="23">
        <f t="shared" si="90"/>
        <v>4</v>
      </c>
      <c r="D1097" s="24" t="s">
        <v>912</v>
      </c>
      <c r="E1097" s="25">
        <v>38461</v>
      </c>
      <c r="H1097" s="22" t="s">
        <v>826</v>
      </c>
      <c r="J1097" s="22" t="str">
        <f t="shared" si="91"/>
        <v xml:space="preserve">Fysingen </v>
      </c>
      <c r="K1097" s="22" t="s">
        <v>739</v>
      </c>
      <c r="N1097" s="22">
        <v>1.7</v>
      </c>
      <c r="O1097" s="22">
        <v>7</v>
      </c>
      <c r="T1097" s="22">
        <v>1.7450000000000001</v>
      </c>
      <c r="U1097" s="22">
        <v>35</v>
      </c>
      <c r="V1097" s="22">
        <f t="shared" si="88"/>
        <v>0.37558336096146894</v>
      </c>
      <c r="W1097" s="22">
        <v>3.7999999999999999E-2</v>
      </c>
      <c r="X1097" s="22">
        <v>9</v>
      </c>
      <c r="Z1097" s="22">
        <v>7.3</v>
      </c>
      <c r="AA1097" s="22">
        <v>51.8</v>
      </c>
      <c r="AB1097" s="22">
        <v>1494</v>
      </c>
      <c r="AC1097" s="22">
        <v>7.87</v>
      </c>
      <c r="AG1097" s="22">
        <v>7.7</v>
      </c>
      <c r="AI1097" s="22">
        <v>25</v>
      </c>
      <c r="AJ1097" s="22">
        <v>1616</v>
      </c>
      <c r="AO1097" s="22">
        <v>1.0069999999999999</v>
      </c>
      <c r="AQ1097" s="22">
        <v>2.3149999999999999</v>
      </c>
      <c r="AR1097" s="22">
        <v>3.38</v>
      </c>
      <c r="BI1097" s="27"/>
    </row>
    <row r="1098" spans="2:61" s="22" customFormat="1" x14ac:dyDescent="0.2">
      <c r="B1098" s="23">
        <f t="shared" si="89"/>
        <v>2005</v>
      </c>
      <c r="C1098" s="23">
        <f t="shared" si="90"/>
        <v>4</v>
      </c>
      <c r="D1098" s="24" t="s">
        <v>912</v>
      </c>
      <c r="E1098" s="25" t="s">
        <v>956</v>
      </c>
      <c r="F1098" s="22">
        <v>6606238</v>
      </c>
      <c r="G1098" s="22">
        <v>661152</v>
      </c>
      <c r="H1098" s="26" t="s">
        <v>738</v>
      </c>
      <c r="J1098" s="22" t="str">
        <f t="shared" si="91"/>
        <v xml:space="preserve">Oxundaån </v>
      </c>
      <c r="K1098" s="22" t="s">
        <v>739</v>
      </c>
      <c r="L1098" s="22">
        <v>0.5</v>
      </c>
      <c r="M1098" s="22">
        <v>0.5</v>
      </c>
      <c r="O1098" s="22">
        <v>9</v>
      </c>
      <c r="R1098" s="22">
        <v>48.6</v>
      </c>
      <c r="T1098" s="22">
        <v>2.2400000000000002</v>
      </c>
      <c r="U1098" s="22">
        <v>35</v>
      </c>
      <c r="V1098" s="22">
        <f t="shared" si="88"/>
        <v>1.1583725687417981</v>
      </c>
      <c r="W1098" s="22">
        <v>4.2000000000000003E-2</v>
      </c>
      <c r="X1098" s="22">
        <v>6</v>
      </c>
      <c r="AB1098" s="22">
        <v>510</v>
      </c>
      <c r="AC1098" s="22">
        <v>8.3000000000000007</v>
      </c>
      <c r="AE1098" s="22">
        <v>3.6</v>
      </c>
      <c r="AG1098" s="22">
        <v>8</v>
      </c>
      <c r="AI1098" s="22">
        <v>26</v>
      </c>
      <c r="AJ1098" s="22">
        <v>884</v>
      </c>
      <c r="AK1098" s="22">
        <v>56.42</v>
      </c>
      <c r="AL1098" s="22">
        <v>8.5000000000000006E-2</v>
      </c>
      <c r="AM1098" s="22">
        <v>5.5130999999999997</v>
      </c>
      <c r="AN1098" s="22">
        <v>10.6843</v>
      </c>
      <c r="AO1098" s="22">
        <v>44.241600000000005</v>
      </c>
      <c r="AP1098" s="22">
        <v>28.652060000000006</v>
      </c>
      <c r="AQ1098" s="22">
        <v>75.486549999999994</v>
      </c>
      <c r="AR1098" s="22">
        <v>2.2999999999999998</v>
      </c>
      <c r="AV1098" s="28">
        <v>1.4999999999999999E-2</v>
      </c>
      <c r="AX1098" s="28">
        <v>1.47</v>
      </c>
      <c r="AY1098" s="28">
        <v>2</v>
      </c>
      <c r="BC1098" s="28">
        <v>5.19</v>
      </c>
      <c r="BE1098" s="28">
        <v>0.14000000000000001</v>
      </c>
      <c r="BH1098" s="28">
        <v>2.1</v>
      </c>
      <c r="BI1098" s="27"/>
    </row>
    <row r="1099" spans="2:61" s="22" customFormat="1" x14ac:dyDescent="0.2">
      <c r="B1099" s="23">
        <f t="shared" si="89"/>
        <v>2006</v>
      </c>
      <c r="C1099" s="23">
        <f t="shared" si="90"/>
        <v>4</v>
      </c>
      <c r="D1099" s="24" t="s">
        <v>912</v>
      </c>
      <c r="E1099" s="25" t="s">
        <v>957</v>
      </c>
      <c r="F1099" s="22">
        <v>6606238</v>
      </c>
      <c r="G1099" s="22">
        <v>661152</v>
      </c>
      <c r="H1099" s="26" t="s">
        <v>738</v>
      </c>
      <c r="J1099" s="22" t="str">
        <f t="shared" si="91"/>
        <v xml:space="preserve">Oxundaån </v>
      </c>
      <c r="K1099" s="22" t="s">
        <v>739</v>
      </c>
      <c r="L1099" s="22">
        <v>0.5</v>
      </c>
      <c r="M1099" s="22">
        <v>0.5</v>
      </c>
      <c r="O1099" s="22">
        <v>7.8</v>
      </c>
      <c r="R1099" s="22">
        <v>46.6</v>
      </c>
      <c r="T1099" s="22">
        <v>2.2450000000000001</v>
      </c>
      <c r="U1099" s="22">
        <v>28</v>
      </c>
      <c r="V1099" s="22">
        <f t="shared" si="88"/>
        <v>0.19821831346152677</v>
      </c>
      <c r="W1099" s="22">
        <v>6.5000000000000002E-2</v>
      </c>
      <c r="X1099" s="22">
        <v>11</v>
      </c>
      <c r="AB1099" s="22">
        <v>782</v>
      </c>
      <c r="AC1099" s="22">
        <v>7.66</v>
      </c>
      <c r="AE1099" s="22">
        <v>9.1</v>
      </c>
      <c r="AG1099" s="22">
        <v>8.4</v>
      </c>
      <c r="AI1099" s="22">
        <v>56</v>
      </c>
      <c r="AJ1099" s="22">
        <v>1441</v>
      </c>
      <c r="AK1099" s="22">
        <v>52.18</v>
      </c>
      <c r="AL1099" s="22">
        <v>0.26</v>
      </c>
      <c r="AM1099" s="22">
        <v>5.6695000000000002</v>
      </c>
      <c r="AN1099" s="22">
        <v>9.7042000000000002</v>
      </c>
      <c r="AO1099" s="22">
        <v>45.305100000000003</v>
      </c>
      <c r="AP1099" s="22">
        <v>28.606180000000005</v>
      </c>
      <c r="AQ1099" s="22">
        <v>60.398849999999989</v>
      </c>
      <c r="AR1099" s="22">
        <v>3.52</v>
      </c>
      <c r="AV1099" s="28">
        <v>0.02</v>
      </c>
      <c r="AX1099" s="28">
        <v>2.8</v>
      </c>
      <c r="AY1099" s="28">
        <v>3.3</v>
      </c>
      <c r="BC1099" s="28">
        <v>5.5</v>
      </c>
      <c r="BE1099" s="28">
        <v>1.4</v>
      </c>
      <c r="BH1099" s="28">
        <v>7.4</v>
      </c>
      <c r="BI1099" s="27"/>
    </row>
    <row r="1100" spans="2:61" s="22" customFormat="1" x14ac:dyDescent="0.2">
      <c r="B1100" s="23">
        <f t="shared" si="89"/>
        <v>2007</v>
      </c>
      <c r="C1100" s="23">
        <f t="shared" si="90"/>
        <v>4</v>
      </c>
      <c r="D1100" s="24" t="s">
        <v>912</v>
      </c>
      <c r="E1100" s="25" t="s">
        <v>958</v>
      </c>
      <c r="F1100" s="22">
        <v>6606238</v>
      </c>
      <c r="G1100" s="22">
        <v>661152</v>
      </c>
      <c r="H1100" s="26" t="s">
        <v>738</v>
      </c>
      <c r="J1100" s="22" t="str">
        <f t="shared" si="91"/>
        <v xml:space="preserve">Oxundaån </v>
      </c>
      <c r="K1100" s="22" t="s">
        <v>739</v>
      </c>
      <c r="L1100" s="22">
        <v>0.5</v>
      </c>
      <c r="M1100" s="22">
        <v>0.5</v>
      </c>
      <c r="O1100" s="22">
        <v>8.4</v>
      </c>
      <c r="R1100" s="22">
        <v>44.9</v>
      </c>
      <c r="T1100" s="22">
        <v>2.1680000000000001</v>
      </c>
      <c r="U1100" s="22">
        <v>24</v>
      </c>
      <c r="V1100" s="22">
        <f t="shared" si="88"/>
        <v>0.21878231255552258</v>
      </c>
      <c r="W1100" s="22">
        <v>5.2999999999999999E-2</v>
      </c>
      <c r="X1100" s="22">
        <v>6</v>
      </c>
      <c r="AB1100" s="22">
        <v>826</v>
      </c>
      <c r="AC1100" s="22">
        <v>7.75</v>
      </c>
      <c r="AE1100" s="22">
        <v>4.2</v>
      </c>
      <c r="AG1100" s="22">
        <v>10.3</v>
      </c>
      <c r="AI1100" s="22">
        <v>25</v>
      </c>
      <c r="AJ1100" s="22">
        <v>1465</v>
      </c>
      <c r="AK1100" s="22">
        <v>52.460000000000008</v>
      </c>
      <c r="AL1100" s="22">
        <v>0.16</v>
      </c>
      <c r="AM1100" s="22">
        <v>5.2003000000000004</v>
      </c>
      <c r="AN1100" s="22">
        <v>9.3048999999999999</v>
      </c>
      <c r="AO1100" s="22">
        <v>36.584400000000002</v>
      </c>
      <c r="AP1100" s="22">
        <v>23.83466</v>
      </c>
      <c r="AQ1100" s="22">
        <v>63.041599999999995</v>
      </c>
      <c r="AR1100" s="22">
        <v>6.31</v>
      </c>
      <c r="AV1100" s="28">
        <v>1.9E-2</v>
      </c>
      <c r="AX1100" s="28">
        <v>0.34</v>
      </c>
      <c r="AY1100" s="28">
        <v>2.8</v>
      </c>
      <c r="BC1100" s="28">
        <v>6.3</v>
      </c>
      <c r="BE1100" s="28">
        <v>0.21</v>
      </c>
      <c r="BH1100" s="28">
        <v>3.3</v>
      </c>
      <c r="BI1100" s="27"/>
    </row>
    <row r="1101" spans="2:61" s="22" customFormat="1" x14ac:dyDescent="0.2">
      <c r="B1101" s="23">
        <f t="shared" si="89"/>
        <v>2008</v>
      </c>
      <c r="C1101" s="23">
        <f t="shared" si="90"/>
        <v>4</v>
      </c>
      <c r="D1101" s="24" t="s">
        <v>912</v>
      </c>
      <c r="E1101" s="25" t="s">
        <v>959</v>
      </c>
      <c r="F1101" s="22">
        <v>6606238</v>
      </c>
      <c r="G1101" s="22">
        <v>661152</v>
      </c>
      <c r="H1101" s="26" t="s">
        <v>738</v>
      </c>
      <c r="J1101" s="22" t="str">
        <f t="shared" si="91"/>
        <v xml:space="preserve">Oxundaån </v>
      </c>
      <c r="K1101" s="22" t="s">
        <v>739</v>
      </c>
      <c r="L1101" s="22">
        <v>0.5</v>
      </c>
      <c r="M1101" s="22">
        <v>0.5</v>
      </c>
      <c r="O1101" s="22">
        <v>6.2</v>
      </c>
      <c r="R1101" s="22">
        <v>49.5</v>
      </c>
      <c r="T1101" s="22">
        <v>2.23</v>
      </c>
      <c r="U1101" s="22">
        <v>17</v>
      </c>
      <c r="V1101" s="22">
        <f t="shared" si="88"/>
        <v>0.14929176216759482</v>
      </c>
      <c r="W1101" s="22">
        <v>4.5999999999999999E-2</v>
      </c>
      <c r="X1101" s="22">
        <v>6</v>
      </c>
      <c r="AB1101" s="22">
        <v>732</v>
      </c>
      <c r="AC1101" s="22">
        <v>7.81</v>
      </c>
      <c r="AG1101" s="22">
        <v>9.1</v>
      </c>
      <c r="AI1101" s="22">
        <v>25</v>
      </c>
      <c r="AJ1101" s="22">
        <v>1289</v>
      </c>
      <c r="AK1101" s="22">
        <v>55.38</v>
      </c>
      <c r="AM1101" s="22">
        <v>5.2785000000000002</v>
      </c>
      <c r="AN1101" s="22">
        <v>10.103499999999999</v>
      </c>
      <c r="AO1101" s="22">
        <v>40.023050000000005</v>
      </c>
      <c r="AP1101" s="22">
        <v>27.069199999999999</v>
      </c>
      <c r="AQ1101" s="22">
        <v>77.360500000000002</v>
      </c>
      <c r="AR1101" s="22">
        <v>3.2</v>
      </c>
      <c r="BI1101" s="27"/>
    </row>
    <row r="1102" spans="2:61" s="22" customFormat="1" x14ac:dyDescent="0.2">
      <c r="B1102" s="23">
        <f t="shared" si="89"/>
        <v>2009</v>
      </c>
      <c r="C1102" s="23">
        <f t="shared" si="90"/>
        <v>4</v>
      </c>
      <c r="D1102" s="24" t="s">
        <v>912</v>
      </c>
      <c r="E1102" s="25" t="s">
        <v>960</v>
      </c>
      <c r="F1102" s="22">
        <v>6606238</v>
      </c>
      <c r="G1102" s="22">
        <v>661152</v>
      </c>
      <c r="H1102" s="26" t="s">
        <v>738</v>
      </c>
      <c r="J1102" s="22" t="str">
        <f t="shared" si="91"/>
        <v xml:space="preserve">Oxundaån </v>
      </c>
      <c r="K1102" s="22" t="s">
        <v>739</v>
      </c>
      <c r="L1102" s="22">
        <v>0.5</v>
      </c>
      <c r="M1102" s="22">
        <v>0.5</v>
      </c>
      <c r="O1102" s="22">
        <v>9</v>
      </c>
      <c r="R1102" s="22">
        <v>40.6</v>
      </c>
      <c r="T1102" s="22">
        <v>2.0009999999999999</v>
      </c>
      <c r="U1102" s="22">
        <v>22</v>
      </c>
      <c r="V1102" s="22">
        <f t="shared" si="88"/>
        <v>0.19630310121935715</v>
      </c>
      <c r="W1102" s="22">
        <v>0.06</v>
      </c>
      <c r="X1102" s="22">
        <v>9</v>
      </c>
      <c r="AB1102" s="22">
        <v>320</v>
      </c>
      <c r="AC1102" s="22">
        <v>7.72</v>
      </c>
      <c r="AG1102" s="22">
        <v>14.9</v>
      </c>
      <c r="AI1102" s="22">
        <v>60</v>
      </c>
      <c r="AJ1102" s="22">
        <v>1096</v>
      </c>
      <c r="AK1102" s="22">
        <v>45.620000000000005</v>
      </c>
      <c r="AM1102" s="22">
        <v>4.9266000000000005</v>
      </c>
      <c r="AN1102" s="22">
        <v>8.3127000000000013</v>
      </c>
      <c r="AO1102" s="22">
        <v>32.826700000000002</v>
      </c>
      <c r="AP1102" s="22">
        <v>23.192339999999998</v>
      </c>
      <c r="AQ1102" s="22">
        <v>51.942049999999995</v>
      </c>
      <c r="AR1102" s="22">
        <v>2.46</v>
      </c>
      <c r="BI1102" s="27"/>
    </row>
    <row r="1103" spans="2:61" s="22" customFormat="1" x14ac:dyDescent="0.2">
      <c r="B1103" s="23">
        <f t="shared" si="89"/>
        <v>2010</v>
      </c>
      <c r="C1103" s="23">
        <f t="shared" si="90"/>
        <v>4</v>
      </c>
      <c r="D1103" s="24" t="s">
        <v>912</v>
      </c>
      <c r="E1103" s="25" t="s">
        <v>961</v>
      </c>
      <c r="F1103" s="22">
        <v>6606238</v>
      </c>
      <c r="G1103" s="22">
        <v>661152</v>
      </c>
      <c r="H1103" s="26" t="s">
        <v>738</v>
      </c>
      <c r="J1103" s="22" t="str">
        <f t="shared" si="91"/>
        <v xml:space="preserve">Oxundaån </v>
      </c>
      <c r="K1103" s="22" t="s">
        <v>739</v>
      </c>
      <c r="L1103" s="22">
        <v>0.5</v>
      </c>
      <c r="M1103" s="22">
        <v>0.5</v>
      </c>
      <c r="O1103" s="22">
        <v>4.5</v>
      </c>
      <c r="R1103" s="22">
        <v>39.200000000000003</v>
      </c>
      <c r="T1103" s="22">
        <v>1.8009999999999999</v>
      </c>
      <c r="U1103" s="22">
        <v>61</v>
      </c>
      <c r="V1103" s="22">
        <f t="shared" si="88"/>
        <v>0.11018632971587253</v>
      </c>
      <c r="W1103" s="22">
        <v>9.0999999999999998E-2</v>
      </c>
      <c r="X1103" s="22">
        <v>47</v>
      </c>
      <c r="Y1103" s="22">
        <v>31</v>
      </c>
      <c r="AB1103" s="22">
        <v>1706</v>
      </c>
      <c r="AC1103" s="22">
        <v>7.18</v>
      </c>
      <c r="AE1103" s="22">
        <v>15.4</v>
      </c>
      <c r="AG1103" s="22">
        <v>13.5</v>
      </c>
      <c r="AI1103" s="22">
        <v>82</v>
      </c>
      <c r="AJ1103" s="22">
        <v>2439</v>
      </c>
      <c r="AK1103" s="22">
        <v>40.78</v>
      </c>
      <c r="AM1103" s="22">
        <v>4.8483999999999998</v>
      </c>
      <c r="AN1103" s="22">
        <v>8.0707000000000004</v>
      </c>
      <c r="AO1103" s="22">
        <v>31.125100000000003</v>
      </c>
      <c r="AP1103" s="22">
        <v>20.60012</v>
      </c>
      <c r="AQ1103" s="22">
        <v>48.674649999999993</v>
      </c>
      <c r="BI1103" s="27"/>
    </row>
    <row r="1104" spans="2:61" s="22" customFormat="1" x14ac:dyDescent="0.2">
      <c r="B1104" s="23">
        <f t="shared" si="89"/>
        <v>2010</v>
      </c>
      <c r="C1104" s="23">
        <f t="shared" si="90"/>
        <v>4</v>
      </c>
      <c r="D1104" s="24" t="s">
        <v>912</v>
      </c>
      <c r="E1104" s="25">
        <v>40289</v>
      </c>
      <c r="H1104" s="22" t="s">
        <v>826</v>
      </c>
      <c r="J1104" s="22" t="str">
        <f t="shared" si="91"/>
        <v xml:space="preserve">Fysingen </v>
      </c>
      <c r="K1104" s="22" t="s">
        <v>739</v>
      </c>
      <c r="N1104" s="22">
        <v>0.7</v>
      </c>
      <c r="O1104" s="22">
        <v>6</v>
      </c>
      <c r="T1104" s="22">
        <v>1.843</v>
      </c>
      <c r="U1104" s="22">
        <v>82</v>
      </c>
      <c r="V1104" s="22">
        <f t="shared" si="88"/>
        <v>0.33301413803008123</v>
      </c>
      <c r="W1104" s="22">
        <v>7.0000000000000007E-2</v>
      </c>
      <c r="X1104" s="22">
        <v>20</v>
      </c>
      <c r="AA1104" s="22">
        <v>45.5</v>
      </c>
      <c r="AB1104" s="22">
        <v>1567</v>
      </c>
      <c r="AC1104" s="22">
        <v>7.48</v>
      </c>
      <c r="AG1104" s="22">
        <v>11.5</v>
      </c>
      <c r="AI1104" s="22">
        <v>55</v>
      </c>
      <c r="AJ1104" s="22">
        <v>2239</v>
      </c>
      <c r="AO1104" s="22">
        <v>0.83799999999999997</v>
      </c>
      <c r="AQ1104" s="22">
        <v>1.67</v>
      </c>
      <c r="AR1104" s="22">
        <v>8.2100000000000009</v>
      </c>
      <c r="BI1104" s="27"/>
    </row>
    <row r="1105" spans="1:74" s="22" customFormat="1" x14ac:dyDescent="0.2">
      <c r="B1105" s="23">
        <f t="shared" si="89"/>
        <v>2011</v>
      </c>
      <c r="C1105" s="23">
        <f t="shared" si="90"/>
        <v>4</v>
      </c>
      <c r="D1105" s="24" t="s">
        <v>912</v>
      </c>
      <c r="E1105" s="25" t="s">
        <v>962</v>
      </c>
      <c r="F1105" s="22">
        <v>6606238</v>
      </c>
      <c r="G1105" s="22">
        <v>661152</v>
      </c>
      <c r="H1105" s="26" t="s">
        <v>738</v>
      </c>
      <c r="J1105" s="22" t="str">
        <f t="shared" si="91"/>
        <v xml:space="preserve">Oxundaån </v>
      </c>
      <c r="K1105" s="22" t="s">
        <v>739</v>
      </c>
      <c r="L1105" s="22">
        <v>0.5</v>
      </c>
      <c r="M1105" s="22">
        <v>0.5</v>
      </c>
      <c r="O1105" s="22">
        <v>5</v>
      </c>
      <c r="R1105" s="22">
        <v>35.9</v>
      </c>
      <c r="T1105" s="22">
        <v>1.7809999999999999</v>
      </c>
      <c r="U1105" s="22">
        <v>80</v>
      </c>
      <c r="V1105" s="22">
        <f t="shared" si="88"/>
        <v>0.16123940892692215</v>
      </c>
      <c r="W1105" s="22">
        <v>0.10100000000000001</v>
      </c>
      <c r="X1105" s="22">
        <v>30</v>
      </c>
      <c r="Y1105" s="22">
        <v>22</v>
      </c>
      <c r="AB1105" s="22">
        <v>1421</v>
      </c>
      <c r="AC1105" s="22">
        <v>7.21</v>
      </c>
      <c r="AE1105" s="22">
        <v>13.1</v>
      </c>
      <c r="AG1105" s="22">
        <v>13.1</v>
      </c>
      <c r="AI1105" s="22">
        <v>77</v>
      </c>
      <c r="AJ1105" s="22">
        <v>2108</v>
      </c>
      <c r="AK1105" s="22">
        <v>41.34</v>
      </c>
      <c r="AL1105" s="22">
        <v>0.88</v>
      </c>
      <c r="AM1105" s="22">
        <v>4.4183000000000003</v>
      </c>
      <c r="AN1105" s="22">
        <v>7.0300999999999991</v>
      </c>
      <c r="AO1105" s="22">
        <v>26.871100000000002</v>
      </c>
      <c r="AP1105" s="22">
        <v>18.122600000000002</v>
      </c>
      <c r="AQ1105" s="22">
        <v>40.938599999999994</v>
      </c>
      <c r="AR1105" s="22">
        <v>6.34</v>
      </c>
      <c r="BI1105" s="27"/>
    </row>
    <row r="1106" spans="1:74" s="22" customFormat="1" x14ac:dyDescent="0.2">
      <c r="B1106" s="23">
        <f t="shared" si="89"/>
        <v>2012</v>
      </c>
      <c r="C1106" s="23">
        <f t="shared" si="90"/>
        <v>4</v>
      </c>
      <c r="D1106" s="24" t="s">
        <v>912</v>
      </c>
      <c r="E1106" s="25" t="s">
        <v>963</v>
      </c>
      <c r="F1106" s="22">
        <v>6606238</v>
      </c>
      <c r="G1106" s="22">
        <v>661152</v>
      </c>
      <c r="H1106" s="26" t="s">
        <v>738</v>
      </c>
      <c r="J1106" s="22" t="str">
        <f t="shared" si="91"/>
        <v xml:space="preserve">Oxundaån </v>
      </c>
      <c r="K1106" s="22" t="s">
        <v>739</v>
      </c>
      <c r="L1106" s="22">
        <v>0.5</v>
      </c>
      <c r="M1106" s="22">
        <v>0.5</v>
      </c>
      <c r="O1106" s="22">
        <v>5.7</v>
      </c>
      <c r="R1106" s="22">
        <v>37.6</v>
      </c>
      <c r="T1106" s="22">
        <v>2.1360000000000001</v>
      </c>
      <c r="U1106" s="22">
        <v>15</v>
      </c>
      <c r="V1106" s="22">
        <f t="shared" si="88"/>
        <v>0.10785795268405775</v>
      </c>
      <c r="W1106" s="22">
        <v>5.1999999999999998E-2</v>
      </c>
      <c r="X1106" s="22">
        <v>7</v>
      </c>
      <c r="Y1106" s="22">
        <v>4.3</v>
      </c>
      <c r="AB1106" s="22">
        <v>520</v>
      </c>
      <c r="AC1106" s="22">
        <v>7.74</v>
      </c>
      <c r="AE1106" s="22">
        <v>5.4</v>
      </c>
      <c r="AG1106" s="22">
        <v>10.199999999999999</v>
      </c>
      <c r="AI1106" s="22">
        <v>37</v>
      </c>
      <c r="AJ1106" s="22">
        <v>1150</v>
      </c>
      <c r="AK1106" s="22">
        <v>49.76</v>
      </c>
      <c r="AL1106" s="22">
        <v>0.17</v>
      </c>
      <c r="AM1106" s="22">
        <v>4.8483999999999998</v>
      </c>
      <c r="AN1106" s="22">
        <v>8.5183999999999997</v>
      </c>
      <c r="AO1106" s="22">
        <v>37.080700000000007</v>
      </c>
      <c r="AP1106" s="22">
        <v>25.325760000000002</v>
      </c>
      <c r="AQ1106" s="22">
        <v>50.452500000000001</v>
      </c>
      <c r="AR1106" s="22">
        <v>3.4</v>
      </c>
      <c r="BI1106" s="27"/>
    </row>
    <row r="1107" spans="1:74" s="22" customFormat="1" x14ac:dyDescent="0.2">
      <c r="B1107" s="23">
        <f t="shared" si="89"/>
        <v>2012</v>
      </c>
      <c r="C1107" s="23">
        <f t="shared" si="90"/>
        <v>4</v>
      </c>
      <c r="D1107" s="24" t="s">
        <v>912</v>
      </c>
      <c r="E1107" s="25">
        <v>41015</v>
      </c>
      <c r="H1107" s="22" t="s">
        <v>826</v>
      </c>
      <c r="J1107" s="22" t="str">
        <f t="shared" si="91"/>
        <v xml:space="preserve">Fysingen </v>
      </c>
      <c r="K1107" s="22" t="s">
        <v>739</v>
      </c>
      <c r="N1107" s="22">
        <v>1.2</v>
      </c>
      <c r="O1107" s="22">
        <v>5.5</v>
      </c>
      <c r="T1107" s="22">
        <v>1.7989999999999999</v>
      </c>
      <c r="U1107" s="22">
        <v>8</v>
      </c>
      <c r="V1107" s="22">
        <f t="shared" si="88"/>
        <v>8.7335552230479563E-2</v>
      </c>
      <c r="W1107" s="22">
        <v>5.7000000000000002E-2</v>
      </c>
      <c r="X1107" s="22">
        <v>9</v>
      </c>
      <c r="Z1107" s="22">
        <v>9.5</v>
      </c>
      <c r="AA1107" s="22">
        <v>44.7</v>
      </c>
      <c r="AB1107" s="22">
        <v>1185</v>
      </c>
      <c r="AC1107" s="22">
        <v>7.93</v>
      </c>
      <c r="AG1107" s="22">
        <v>9.4</v>
      </c>
      <c r="AI1107" s="22">
        <v>24</v>
      </c>
      <c r="AJ1107" s="22">
        <v>1649</v>
      </c>
      <c r="AO1107" s="22">
        <v>0.82599999999999996</v>
      </c>
      <c r="AQ1107" s="22">
        <v>1.5880000000000001</v>
      </c>
      <c r="AR1107" s="22">
        <v>5.65</v>
      </c>
      <c r="BI1107" s="27"/>
    </row>
    <row r="1108" spans="1:74" s="22" customFormat="1" x14ac:dyDescent="0.2">
      <c r="A1108" s="22">
        <v>21533</v>
      </c>
      <c r="B1108" s="23">
        <f t="shared" si="89"/>
        <v>2013</v>
      </c>
      <c r="C1108" s="23">
        <f t="shared" si="90"/>
        <v>4</v>
      </c>
      <c r="D1108" s="24" t="s">
        <v>912</v>
      </c>
      <c r="E1108" s="25">
        <v>41380</v>
      </c>
      <c r="F1108" s="22">
        <v>6600935</v>
      </c>
      <c r="G1108" s="22">
        <v>1626764</v>
      </c>
      <c r="H1108" s="22" t="s">
        <v>94</v>
      </c>
      <c r="I1108" s="22" t="s">
        <v>780</v>
      </c>
      <c r="J1108" s="22" t="str">
        <f t="shared" si="91"/>
        <v>Vallentunasjön Va2</v>
      </c>
      <c r="K1108" s="22" t="s">
        <v>739</v>
      </c>
      <c r="N1108" s="22">
        <v>2.2999999999999998</v>
      </c>
      <c r="O1108" s="22">
        <v>4.3</v>
      </c>
      <c r="P1108" s="22">
        <v>8.5</v>
      </c>
      <c r="Q1108" s="22">
        <v>62</v>
      </c>
      <c r="BI1108" s="27"/>
    </row>
    <row r="1109" spans="1:74" s="22" customFormat="1" x14ac:dyDescent="0.2">
      <c r="A1109" s="22">
        <v>21534</v>
      </c>
      <c r="B1109" s="23">
        <f t="shared" si="89"/>
        <v>2013</v>
      </c>
      <c r="C1109" s="23">
        <f t="shared" si="90"/>
        <v>4</v>
      </c>
      <c r="D1109" s="24" t="s">
        <v>912</v>
      </c>
      <c r="E1109" s="25">
        <v>41380</v>
      </c>
      <c r="F1109" s="22">
        <v>6600935</v>
      </c>
      <c r="G1109" s="22">
        <v>1626764</v>
      </c>
      <c r="H1109" s="22" t="s">
        <v>94</v>
      </c>
      <c r="I1109" s="22" t="s">
        <v>780</v>
      </c>
      <c r="J1109" s="22" t="str">
        <f t="shared" si="91"/>
        <v>Vallentunasjön Va2</v>
      </c>
      <c r="K1109" s="22" t="s">
        <v>781</v>
      </c>
      <c r="O1109" s="22">
        <v>4.5</v>
      </c>
      <c r="P1109" s="22">
        <v>7.8</v>
      </c>
      <c r="Q1109" s="22">
        <v>58</v>
      </c>
      <c r="BI1109" s="27"/>
    </row>
    <row r="1110" spans="1:74" s="22" customFormat="1" x14ac:dyDescent="0.2">
      <c r="A1110" s="22">
        <v>21535</v>
      </c>
      <c r="B1110" s="23">
        <f t="shared" si="89"/>
        <v>2013</v>
      </c>
      <c r="C1110" s="23">
        <f t="shared" si="90"/>
        <v>4</v>
      </c>
      <c r="D1110" s="24" t="s">
        <v>912</v>
      </c>
      <c r="E1110" s="25">
        <v>41380</v>
      </c>
      <c r="F1110" s="22">
        <v>6600935</v>
      </c>
      <c r="G1110" s="22">
        <v>1626764</v>
      </c>
      <c r="H1110" s="22" t="s">
        <v>94</v>
      </c>
      <c r="I1110" s="22" t="s">
        <v>780</v>
      </c>
      <c r="J1110" s="22" t="str">
        <f t="shared" si="91"/>
        <v>Vallentunasjön Va2</v>
      </c>
      <c r="K1110" s="22" t="s">
        <v>782</v>
      </c>
      <c r="O1110" s="22">
        <v>4.5</v>
      </c>
      <c r="P1110" s="22">
        <v>5.3</v>
      </c>
      <c r="Q1110" s="22">
        <v>40</v>
      </c>
      <c r="BI1110" s="27"/>
    </row>
    <row r="1111" spans="1:74" s="22" customFormat="1" x14ac:dyDescent="0.2">
      <c r="A1111" s="22">
        <v>21536</v>
      </c>
      <c r="B1111" s="23">
        <f t="shared" si="89"/>
        <v>2013</v>
      </c>
      <c r="C1111" s="23">
        <f t="shared" si="90"/>
        <v>4</v>
      </c>
      <c r="D1111" s="24" t="s">
        <v>912</v>
      </c>
      <c r="E1111" s="25">
        <v>41380</v>
      </c>
      <c r="F1111" s="22">
        <v>6600935</v>
      </c>
      <c r="G1111" s="22">
        <v>1626764</v>
      </c>
      <c r="H1111" s="22" t="s">
        <v>94</v>
      </c>
      <c r="I1111" s="22" t="s">
        <v>780</v>
      </c>
      <c r="J1111" s="22" t="str">
        <f t="shared" si="91"/>
        <v>Vallentunasjön Va2</v>
      </c>
      <c r="K1111" s="22" t="s">
        <v>783</v>
      </c>
      <c r="O1111" s="22">
        <v>4.2</v>
      </c>
      <c r="P1111" s="22">
        <v>2.9</v>
      </c>
      <c r="Q1111" s="22">
        <v>22</v>
      </c>
      <c r="BI1111" s="27"/>
    </row>
    <row r="1112" spans="1:74" s="22" customFormat="1" x14ac:dyDescent="0.2">
      <c r="A1112" s="22">
        <v>21537</v>
      </c>
      <c r="B1112" s="23">
        <f t="shared" si="89"/>
        <v>2013</v>
      </c>
      <c r="C1112" s="23">
        <f t="shared" si="90"/>
        <v>4</v>
      </c>
      <c r="D1112" s="24" t="s">
        <v>912</v>
      </c>
      <c r="E1112" s="25">
        <v>41380</v>
      </c>
      <c r="F1112" s="22">
        <v>6600935</v>
      </c>
      <c r="G1112" s="22">
        <v>1626764</v>
      </c>
      <c r="H1112" s="22" t="s">
        <v>94</v>
      </c>
      <c r="I1112" s="22" t="s">
        <v>780</v>
      </c>
      <c r="J1112" s="22" t="str">
        <f t="shared" si="91"/>
        <v>Vallentunasjön Va2</v>
      </c>
      <c r="K1112" s="22" t="s">
        <v>784</v>
      </c>
      <c r="O1112" s="22">
        <v>4.4000000000000004</v>
      </c>
      <c r="P1112" s="22">
        <v>0.3</v>
      </c>
      <c r="Q1112" s="22">
        <v>2</v>
      </c>
      <c r="BI1112" s="27"/>
    </row>
    <row r="1113" spans="1:74" s="22" customFormat="1" x14ac:dyDescent="0.2">
      <c r="A1113" s="22">
        <v>21538</v>
      </c>
      <c r="B1113" s="23">
        <f t="shared" si="89"/>
        <v>2013</v>
      </c>
      <c r="C1113" s="23">
        <f t="shared" si="90"/>
        <v>4</v>
      </c>
      <c r="D1113" s="24" t="s">
        <v>912</v>
      </c>
      <c r="E1113" s="25">
        <v>41380</v>
      </c>
      <c r="F1113" s="22">
        <v>6600935</v>
      </c>
      <c r="G1113" s="22">
        <v>1626764</v>
      </c>
      <c r="H1113" s="22" t="s">
        <v>94</v>
      </c>
      <c r="I1113" s="22" t="s">
        <v>780</v>
      </c>
      <c r="J1113" s="22" t="str">
        <f t="shared" si="91"/>
        <v>Vallentunasjön Va2</v>
      </c>
      <c r="K1113" s="22" t="s">
        <v>785</v>
      </c>
      <c r="O1113" s="22">
        <v>4.5999999999999996</v>
      </c>
      <c r="P1113" s="22">
        <v>0.2</v>
      </c>
      <c r="Q1113" s="22">
        <v>2</v>
      </c>
      <c r="BI1113" s="27"/>
    </row>
    <row r="1114" spans="1:74" s="22" customFormat="1" x14ac:dyDescent="0.2">
      <c r="A1114" s="22">
        <v>21539</v>
      </c>
      <c r="B1114" s="23">
        <f t="shared" si="89"/>
        <v>2013</v>
      </c>
      <c r="C1114" s="23">
        <f t="shared" si="90"/>
        <v>4</v>
      </c>
      <c r="D1114" s="24" t="s">
        <v>912</v>
      </c>
      <c r="E1114" s="25">
        <v>41380</v>
      </c>
      <c r="H1114" s="22" t="s">
        <v>94</v>
      </c>
      <c r="I1114" s="22" t="s">
        <v>786</v>
      </c>
      <c r="J1114" s="22" t="str">
        <f t="shared" si="91"/>
        <v>Vallentunasjön Blandprov</v>
      </c>
      <c r="K1114" s="22" t="s">
        <v>739</v>
      </c>
      <c r="U1114" s="22">
        <v>552</v>
      </c>
      <c r="X1114" s="22">
        <v>4.54</v>
      </c>
      <c r="Z1114" s="22">
        <v>18.0044775</v>
      </c>
      <c r="AB1114" s="22">
        <v>294.471</v>
      </c>
      <c r="AE1114" s="22">
        <v>6.4999999999999902</v>
      </c>
      <c r="AI1114" s="22">
        <v>48.1</v>
      </c>
      <c r="AJ1114" s="22">
        <v>1491.6669999999999</v>
      </c>
      <c r="BI1114" s="27"/>
    </row>
    <row r="1115" spans="1:74" s="22" customFormat="1" x14ac:dyDescent="0.2">
      <c r="B1115" s="23">
        <f t="shared" si="89"/>
        <v>2013</v>
      </c>
      <c r="C1115" s="23">
        <f t="shared" si="90"/>
        <v>4</v>
      </c>
      <c r="D1115" s="24" t="s">
        <v>912</v>
      </c>
      <c r="E1115" s="25" t="s">
        <v>964</v>
      </c>
      <c r="F1115" s="22">
        <v>6606238</v>
      </c>
      <c r="G1115" s="22">
        <v>661152</v>
      </c>
      <c r="H1115" s="26" t="s">
        <v>738</v>
      </c>
      <c r="J1115" s="22" t="str">
        <f t="shared" si="91"/>
        <v xml:space="preserve">Oxundaån </v>
      </c>
      <c r="K1115" s="22" t="s">
        <v>739</v>
      </c>
      <c r="L1115" s="22">
        <v>0.5</v>
      </c>
      <c r="M1115" s="22">
        <v>0.5</v>
      </c>
      <c r="O1115" s="22">
        <v>3.7</v>
      </c>
      <c r="R1115" s="22">
        <v>43.8</v>
      </c>
      <c r="T1115" s="22">
        <v>2.444</v>
      </c>
      <c r="U1115" s="22">
        <v>44</v>
      </c>
      <c r="V1115" s="22">
        <f t="shared" ref="V1115:V1116" si="92">U1115 * (1/((10^((0.0901821 + (2729.92 /(273.15 + O1115)))-AC1115)+1)))</f>
        <v>0.10753783379520901</v>
      </c>
      <c r="W1115" s="22">
        <v>7.6999999999999999E-2</v>
      </c>
      <c r="X1115" s="22">
        <v>23</v>
      </c>
      <c r="Y1115" s="22">
        <v>10</v>
      </c>
      <c r="AB1115" s="22">
        <v>703</v>
      </c>
      <c r="AC1115" s="22">
        <v>7.34</v>
      </c>
      <c r="AE1115" s="22">
        <v>9.4</v>
      </c>
      <c r="AG1115" s="22">
        <v>13.2</v>
      </c>
      <c r="AI1115" s="22">
        <v>90</v>
      </c>
      <c r="AJ1115" s="22">
        <v>1530</v>
      </c>
      <c r="AK1115" s="22">
        <v>51</v>
      </c>
      <c r="AM1115" s="22">
        <v>5.2003000000000004</v>
      </c>
      <c r="AN1115" s="22">
        <v>8.2885000000000009</v>
      </c>
      <c r="AO1115" s="22">
        <v>36.194449999999996</v>
      </c>
      <c r="AP1115" s="22">
        <v>24.775200000000002</v>
      </c>
      <c r="AQ1115" s="22">
        <v>40.265899999999995</v>
      </c>
      <c r="AR1115" s="22">
        <v>5.78</v>
      </c>
      <c r="BI1115" s="27"/>
      <c r="BV1115" s="22">
        <v>7.2999999999999995E-2</v>
      </c>
    </row>
    <row r="1116" spans="1:74" s="22" customFormat="1" x14ac:dyDescent="0.2">
      <c r="B1116" s="23">
        <f t="shared" si="89"/>
        <v>2013</v>
      </c>
      <c r="C1116" s="23">
        <f t="shared" si="90"/>
        <v>4</v>
      </c>
      <c r="D1116" s="24" t="s">
        <v>912</v>
      </c>
      <c r="E1116" s="25" t="s">
        <v>965</v>
      </c>
      <c r="H1116" s="22" t="s">
        <v>826</v>
      </c>
      <c r="J1116" s="22" t="str">
        <f t="shared" si="91"/>
        <v xml:space="preserve">Fysingen </v>
      </c>
      <c r="K1116" s="22" t="s">
        <v>739</v>
      </c>
      <c r="L1116" s="22">
        <v>0.5</v>
      </c>
      <c r="M1116" s="22">
        <v>0.5</v>
      </c>
      <c r="N1116" s="22">
        <v>0.6</v>
      </c>
      <c r="O1116" s="22">
        <v>7.6</v>
      </c>
      <c r="T1116" s="22">
        <v>1.823</v>
      </c>
      <c r="U1116" s="22">
        <v>226</v>
      </c>
      <c r="V1116" s="22">
        <f t="shared" si="92"/>
        <v>0.97360460421047601</v>
      </c>
      <c r="W1116" s="22">
        <v>0.128</v>
      </c>
      <c r="X1116" s="22">
        <v>25</v>
      </c>
      <c r="Y1116" s="22">
        <v>21</v>
      </c>
      <c r="Z1116" s="22">
        <v>9.5</v>
      </c>
      <c r="AA1116" s="22">
        <v>36.4</v>
      </c>
      <c r="AB1116" s="22">
        <v>933</v>
      </c>
      <c r="AC1116" s="22">
        <v>7.45</v>
      </c>
      <c r="AG1116" s="22">
        <v>12</v>
      </c>
      <c r="AI1116" s="22">
        <v>73</v>
      </c>
      <c r="AJ1116" s="22">
        <v>1620</v>
      </c>
      <c r="AK1116" s="22">
        <v>40</v>
      </c>
      <c r="AL1116" s="22">
        <v>1.1000000000000001</v>
      </c>
      <c r="AM1116" s="22">
        <v>4.6528999999999998</v>
      </c>
      <c r="AN1116" s="22">
        <v>7.7802999999999995</v>
      </c>
      <c r="AO1116" s="22">
        <v>24.63775</v>
      </c>
      <c r="AP1116" s="22">
        <v>17.319700000000001</v>
      </c>
      <c r="AQ1116" s="22">
        <v>43.86965</v>
      </c>
      <c r="AR1116" s="22">
        <v>7.13</v>
      </c>
      <c r="AS1116" s="22">
        <v>680</v>
      </c>
      <c r="BI1116" s="27"/>
    </row>
    <row r="1117" spans="1:74" s="22" customFormat="1" x14ac:dyDescent="0.2">
      <c r="A1117" s="22">
        <v>29274</v>
      </c>
      <c r="B1117" s="23">
        <f t="shared" si="89"/>
        <v>2014</v>
      </c>
      <c r="C1117" s="23">
        <f t="shared" si="90"/>
        <v>4</v>
      </c>
      <c r="D1117" s="24" t="s">
        <v>912</v>
      </c>
      <c r="E1117" s="25">
        <v>41730</v>
      </c>
      <c r="F1117" s="22">
        <v>6600935</v>
      </c>
      <c r="G1117" s="22">
        <v>1626764</v>
      </c>
      <c r="H1117" s="22" t="s">
        <v>94</v>
      </c>
      <c r="I1117" s="22" t="s">
        <v>780</v>
      </c>
      <c r="J1117" s="22" t="str">
        <f t="shared" si="91"/>
        <v>Vallentunasjön Va2</v>
      </c>
      <c r="K1117" s="22" t="s">
        <v>739</v>
      </c>
      <c r="L1117" s="22">
        <v>0.5</v>
      </c>
      <c r="M1117" s="22">
        <v>0.5</v>
      </c>
      <c r="N1117" s="22">
        <v>1</v>
      </c>
      <c r="O1117" s="22">
        <v>5.4</v>
      </c>
      <c r="P1117" s="22">
        <v>14</v>
      </c>
      <c r="Q1117" s="22">
        <v>110</v>
      </c>
      <c r="BI1117" s="27"/>
    </row>
    <row r="1118" spans="1:74" s="22" customFormat="1" x14ac:dyDescent="0.2">
      <c r="A1118" s="22">
        <v>29275</v>
      </c>
      <c r="B1118" s="23">
        <f t="shared" si="89"/>
        <v>2014</v>
      </c>
      <c r="C1118" s="23">
        <f t="shared" si="90"/>
        <v>4</v>
      </c>
      <c r="D1118" s="24" t="s">
        <v>912</v>
      </c>
      <c r="E1118" s="25">
        <v>41730</v>
      </c>
      <c r="F1118" s="22">
        <v>6600935</v>
      </c>
      <c r="G1118" s="22">
        <v>1626764</v>
      </c>
      <c r="H1118" s="22" t="s">
        <v>94</v>
      </c>
      <c r="I1118" s="22" t="s">
        <v>780</v>
      </c>
      <c r="J1118" s="22" t="str">
        <f t="shared" si="91"/>
        <v>Vallentunasjön Va2</v>
      </c>
      <c r="K1118" s="22" t="s">
        <v>781</v>
      </c>
      <c r="L1118" s="22">
        <v>1</v>
      </c>
      <c r="M1118" s="22">
        <v>1</v>
      </c>
      <c r="O1118" s="22">
        <v>5.4</v>
      </c>
      <c r="P1118" s="22">
        <v>14</v>
      </c>
      <c r="Q1118" s="22">
        <v>110</v>
      </c>
      <c r="BI1118" s="27"/>
    </row>
    <row r="1119" spans="1:74" s="22" customFormat="1" x14ac:dyDescent="0.2">
      <c r="A1119" s="22">
        <v>29276</v>
      </c>
      <c r="B1119" s="23">
        <f t="shared" si="89"/>
        <v>2014</v>
      </c>
      <c r="C1119" s="23">
        <f t="shared" si="90"/>
        <v>4</v>
      </c>
      <c r="D1119" s="24" t="s">
        <v>912</v>
      </c>
      <c r="E1119" s="25">
        <v>41730</v>
      </c>
      <c r="F1119" s="22">
        <v>6600935</v>
      </c>
      <c r="G1119" s="22">
        <v>1626764</v>
      </c>
      <c r="H1119" s="22" t="s">
        <v>94</v>
      </c>
      <c r="I1119" s="22" t="s">
        <v>780</v>
      </c>
      <c r="J1119" s="22" t="str">
        <f t="shared" si="91"/>
        <v>Vallentunasjön Va2</v>
      </c>
      <c r="K1119" s="22" t="s">
        <v>782</v>
      </c>
      <c r="L1119" s="22">
        <v>2</v>
      </c>
      <c r="M1119" s="22">
        <v>2</v>
      </c>
      <c r="O1119" s="22">
        <v>5.4</v>
      </c>
      <c r="P1119" s="22">
        <v>14</v>
      </c>
      <c r="Q1119" s="22">
        <v>110</v>
      </c>
      <c r="BI1119" s="27"/>
    </row>
    <row r="1120" spans="1:74" s="22" customFormat="1" x14ac:dyDescent="0.2">
      <c r="A1120" s="22">
        <v>29277</v>
      </c>
      <c r="B1120" s="23">
        <f t="shared" si="89"/>
        <v>2014</v>
      </c>
      <c r="C1120" s="23">
        <f t="shared" si="90"/>
        <v>4</v>
      </c>
      <c r="D1120" s="24" t="s">
        <v>912</v>
      </c>
      <c r="E1120" s="25">
        <v>41730</v>
      </c>
      <c r="F1120" s="22">
        <v>6600935</v>
      </c>
      <c r="G1120" s="22">
        <v>1626764</v>
      </c>
      <c r="H1120" s="22" t="s">
        <v>94</v>
      </c>
      <c r="I1120" s="22" t="s">
        <v>780</v>
      </c>
      <c r="J1120" s="22" t="str">
        <f t="shared" si="91"/>
        <v>Vallentunasjön Va2</v>
      </c>
      <c r="K1120" s="22" t="s">
        <v>783</v>
      </c>
      <c r="L1120" s="22">
        <v>3</v>
      </c>
      <c r="M1120" s="22">
        <v>3</v>
      </c>
      <c r="O1120" s="22">
        <v>5.4</v>
      </c>
      <c r="P1120" s="22">
        <v>14</v>
      </c>
      <c r="Q1120" s="22">
        <v>110</v>
      </c>
      <c r="BI1120" s="27"/>
    </row>
    <row r="1121" spans="1:61" s="22" customFormat="1" x14ac:dyDescent="0.2">
      <c r="A1121" s="22">
        <v>29278</v>
      </c>
      <c r="B1121" s="23">
        <f t="shared" si="89"/>
        <v>2014</v>
      </c>
      <c r="C1121" s="23">
        <f t="shared" si="90"/>
        <v>4</v>
      </c>
      <c r="D1121" s="24" t="s">
        <v>912</v>
      </c>
      <c r="E1121" s="25">
        <v>41730</v>
      </c>
      <c r="F1121" s="22">
        <v>6600935</v>
      </c>
      <c r="G1121" s="22">
        <v>1626764</v>
      </c>
      <c r="H1121" s="22" t="s">
        <v>94</v>
      </c>
      <c r="I1121" s="22" t="s">
        <v>780</v>
      </c>
      <c r="J1121" s="22" t="str">
        <f t="shared" si="91"/>
        <v>Vallentunasjön Va2</v>
      </c>
      <c r="K1121" s="22" t="s">
        <v>784</v>
      </c>
      <c r="L1121" s="22">
        <v>4</v>
      </c>
      <c r="M1121" s="22">
        <v>4</v>
      </c>
      <c r="O1121" s="22">
        <v>5.4</v>
      </c>
      <c r="P1121" s="22">
        <v>14</v>
      </c>
      <c r="Q1121" s="22">
        <v>110</v>
      </c>
      <c r="BI1121" s="27"/>
    </row>
    <row r="1122" spans="1:61" s="22" customFormat="1" x14ac:dyDescent="0.2">
      <c r="A1122" s="22">
        <v>29279</v>
      </c>
      <c r="B1122" s="23">
        <f t="shared" si="89"/>
        <v>2014</v>
      </c>
      <c r="C1122" s="23">
        <f t="shared" si="90"/>
        <v>4</v>
      </c>
      <c r="D1122" s="24" t="s">
        <v>912</v>
      </c>
      <c r="E1122" s="25">
        <v>41730</v>
      </c>
      <c r="F1122" s="22">
        <v>6600935</v>
      </c>
      <c r="G1122" s="22">
        <v>1626764</v>
      </c>
      <c r="H1122" s="22" t="s">
        <v>94</v>
      </c>
      <c r="I1122" s="22" t="s">
        <v>780</v>
      </c>
      <c r="J1122" s="22" t="str">
        <f t="shared" si="91"/>
        <v>Vallentunasjön Va2</v>
      </c>
      <c r="K1122" s="22" t="s">
        <v>785</v>
      </c>
      <c r="L1122" s="22">
        <v>4.5</v>
      </c>
      <c r="M1122" s="22">
        <v>4.5</v>
      </c>
      <c r="O1122" s="22">
        <v>5.4</v>
      </c>
      <c r="P1122" s="22">
        <v>14</v>
      </c>
      <c r="Q1122" s="22">
        <v>110</v>
      </c>
      <c r="BI1122" s="27"/>
    </row>
    <row r="1123" spans="1:61" s="22" customFormat="1" x14ac:dyDescent="0.2">
      <c r="A1123" s="22">
        <v>29280</v>
      </c>
      <c r="B1123" s="23">
        <f t="shared" si="89"/>
        <v>2014</v>
      </c>
      <c r="C1123" s="23">
        <f t="shared" si="90"/>
        <v>4</v>
      </c>
      <c r="D1123" s="24" t="s">
        <v>912</v>
      </c>
      <c r="E1123" s="25">
        <v>41730</v>
      </c>
      <c r="H1123" s="22" t="s">
        <v>94</v>
      </c>
      <c r="I1123" s="22" t="s">
        <v>786</v>
      </c>
      <c r="J1123" s="22" t="str">
        <f t="shared" si="91"/>
        <v>Vallentunasjön Blandprov</v>
      </c>
      <c r="K1123" s="22" t="s">
        <v>739</v>
      </c>
      <c r="L1123" s="22">
        <v>4.5</v>
      </c>
      <c r="M1123" s="22">
        <v>0</v>
      </c>
      <c r="U1123" s="22">
        <v>85.33</v>
      </c>
      <c r="X1123" s="22">
        <v>1.8199999999999998</v>
      </c>
      <c r="Z1123" s="22">
        <v>23.308800000000002</v>
      </c>
      <c r="AB1123" s="22">
        <v>266.75</v>
      </c>
      <c r="AE1123" s="22">
        <v>13.333333333000001</v>
      </c>
      <c r="AI1123" s="22">
        <v>37.090000000000003</v>
      </c>
      <c r="AJ1123" s="22">
        <v>1324.62</v>
      </c>
      <c r="BI1123" s="27"/>
    </row>
    <row r="1124" spans="1:61" s="22" customFormat="1" x14ac:dyDescent="0.2">
      <c r="B1124" s="23">
        <f t="shared" si="89"/>
        <v>2014</v>
      </c>
      <c r="C1124" s="23">
        <f t="shared" si="90"/>
        <v>4</v>
      </c>
      <c r="D1124" s="24" t="s">
        <v>912</v>
      </c>
      <c r="E1124" s="25" t="s">
        <v>966</v>
      </c>
      <c r="F1124" s="22">
        <v>6606238</v>
      </c>
      <c r="G1124" s="22">
        <v>661152</v>
      </c>
      <c r="H1124" s="26" t="s">
        <v>738</v>
      </c>
      <c r="J1124" s="22" t="str">
        <f t="shared" si="91"/>
        <v xml:space="preserve">Oxundaån </v>
      </c>
      <c r="K1124" s="22" t="s">
        <v>739</v>
      </c>
      <c r="L1124" s="22">
        <v>0.5</v>
      </c>
      <c r="M1124" s="22">
        <v>0.5</v>
      </c>
      <c r="O1124" s="22">
        <v>6.7</v>
      </c>
      <c r="R1124" s="22">
        <v>45.9</v>
      </c>
      <c r="T1124" s="22">
        <v>2.3530000000000002</v>
      </c>
      <c r="U1124" s="22">
        <v>13</v>
      </c>
      <c r="V1124" s="22">
        <f t="shared" ref="V1124:V1125" si="93">U1124 * (1/((10^((0.0901821 + (2729.92 /(273.15 + O1124)))-AC1124)+1)))</f>
        <v>0.18308853010118378</v>
      </c>
      <c r="W1124" s="22">
        <v>5.3999999999999999E-2</v>
      </c>
      <c r="X1124" s="22">
        <v>6</v>
      </c>
      <c r="Y1124" s="22">
        <v>4.5999999999999996</v>
      </c>
      <c r="AB1124" s="22">
        <v>596</v>
      </c>
      <c r="AC1124" s="22">
        <v>8</v>
      </c>
      <c r="AG1124" s="22">
        <v>10.1</v>
      </c>
      <c r="AI1124" s="22">
        <v>32.1</v>
      </c>
      <c r="AJ1124" s="22">
        <v>1180</v>
      </c>
      <c r="AK1124" s="22">
        <v>52.199999999999996</v>
      </c>
      <c r="AM1124" s="22">
        <v>4.9657</v>
      </c>
      <c r="AN1124" s="22">
        <v>8.7845999999999993</v>
      </c>
      <c r="AO1124" s="22">
        <v>38.286000000000008</v>
      </c>
      <c r="AP1124" s="22">
        <v>26.610399999999998</v>
      </c>
      <c r="AQ1124" s="22">
        <v>49.972000000000001</v>
      </c>
      <c r="AR1124" s="22">
        <v>3.3</v>
      </c>
      <c r="BI1124" s="27"/>
    </row>
    <row r="1125" spans="1:61" s="22" customFormat="1" x14ac:dyDescent="0.2">
      <c r="B1125" s="23">
        <f t="shared" si="89"/>
        <v>2014</v>
      </c>
      <c r="C1125" s="23">
        <f t="shared" si="90"/>
        <v>4</v>
      </c>
      <c r="D1125" s="24" t="s">
        <v>912</v>
      </c>
      <c r="E1125" s="25" t="s">
        <v>967</v>
      </c>
      <c r="H1125" s="22" t="s">
        <v>826</v>
      </c>
      <c r="J1125" s="22" t="str">
        <f t="shared" si="91"/>
        <v xml:space="preserve">Fysingen </v>
      </c>
      <c r="K1125" s="22" t="s">
        <v>739</v>
      </c>
      <c r="L1125" s="22">
        <v>0.5</v>
      </c>
      <c r="M1125" s="22">
        <v>0.5</v>
      </c>
      <c r="N1125" s="22">
        <v>1.05</v>
      </c>
      <c r="O1125" s="22">
        <v>7.5</v>
      </c>
      <c r="T1125" s="22">
        <v>1.879</v>
      </c>
      <c r="U1125" s="22">
        <v>6</v>
      </c>
      <c r="V1125" s="22">
        <f t="shared" si="93"/>
        <v>7.8543991356476453E-2</v>
      </c>
      <c r="W1125" s="22">
        <v>5.3999999999999999E-2</v>
      </c>
      <c r="X1125" s="22">
        <v>10</v>
      </c>
      <c r="Y1125" s="22">
        <v>6.2</v>
      </c>
      <c r="Z1125" s="22">
        <v>7.9</v>
      </c>
      <c r="AA1125" s="22">
        <v>47.6</v>
      </c>
      <c r="AB1125" s="22">
        <v>1575</v>
      </c>
      <c r="AC1125" s="22">
        <v>7.94</v>
      </c>
      <c r="AG1125" s="22">
        <v>9.6999999999999993</v>
      </c>
      <c r="AI1125" s="22">
        <v>27</v>
      </c>
      <c r="AJ1125" s="22">
        <v>2060</v>
      </c>
      <c r="AK1125" s="22">
        <v>53.4</v>
      </c>
      <c r="AL1125" s="22">
        <v>0.32</v>
      </c>
      <c r="AM1125" s="22">
        <v>5.1612</v>
      </c>
      <c r="AN1125" s="22">
        <v>11.095700000000001</v>
      </c>
      <c r="AO1125" s="22">
        <v>31.479600000000001</v>
      </c>
      <c r="AP1125" s="22">
        <v>23.169400000000003</v>
      </c>
      <c r="AQ1125" s="22">
        <v>84.808249999999987</v>
      </c>
      <c r="AR1125" s="22">
        <v>6.3</v>
      </c>
      <c r="AS1125" s="22">
        <v>390</v>
      </c>
      <c r="BI1125" s="27"/>
    </row>
    <row r="1126" spans="1:61" s="22" customFormat="1" x14ac:dyDescent="0.2">
      <c r="A1126" s="22">
        <v>29474</v>
      </c>
      <c r="B1126" s="23">
        <f t="shared" si="89"/>
        <v>2014</v>
      </c>
      <c r="C1126" s="23">
        <f t="shared" si="90"/>
        <v>4</v>
      </c>
      <c r="D1126" s="24" t="s">
        <v>912</v>
      </c>
      <c r="E1126" s="25">
        <v>41752</v>
      </c>
      <c r="F1126" s="22">
        <v>6600935</v>
      </c>
      <c r="G1126" s="22">
        <v>1626764</v>
      </c>
      <c r="H1126" s="22" t="s">
        <v>94</v>
      </c>
      <c r="I1126" s="22" t="s">
        <v>780</v>
      </c>
      <c r="J1126" s="22" t="str">
        <f t="shared" si="91"/>
        <v>Vallentunasjön Va2</v>
      </c>
      <c r="K1126" s="22" t="s">
        <v>739</v>
      </c>
      <c r="L1126" s="22">
        <v>0.5</v>
      </c>
      <c r="M1126" s="22">
        <v>0.5</v>
      </c>
      <c r="N1126" s="22">
        <v>0.9</v>
      </c>
      <c r="O1126" s="22">
        <v>10.8</v>
      </c>
      <c r="P1126" s="22">
        <v>13.2</v>
      </c>
      <c r="Q1126" s="22">
        <v>120</v>
      </c>
      <c r="BI1126" s="27"/>
    </row>
    <row r="1127" spans="1:61" s="22" customFormat="1" x14ac:dyDescent="0.2">
      <c r="A1127" s="22">
        <v>29475</v>
      </c>
      <c r="B1127" s="23">
        <f t="shared" si="89"/>
        <v>2014</v>
      </c>
      <c r="C1127" s="23">
        <f t="shared" si="90"/>
        <v>4</v>
      </c>
      <c r="D1127" s="24" t="s">
        <v>912</v>
      </c>
      <c r="E1127" s="25">
        <v>41752</v>
      </c>
      <c r="F1127" s="22">
        <v>6600935</v>
      </c>
      <c r="G1127" s="22">
        <v>1626764</v>
      </c>
      <c r="H1127" s="22" t="s">
        <v>94</v>
      </c>
      <c r="I1127" s="22" t="s">
        <v>780</v>
      </c>
      <c r="J1127" s="22" t="str">
        <f t="shared" si="91"/>
        <v>Vallentunasjön Va2</v>
      </c>
      <c r="K1127" s="22" t="s">
        <v>781</v>
      </c>
      <c r="L1127" s="22">
        <v>1</v>
      </c>
      <c r="M1127" s="22">
        <v>1</v>
      </c>
      <c r="O1127" s="22">
        <v>10.8</v>
      </c>
      <c r="P1127" s="22">
        <v>13.5</v>
      </c>
      <c r="Q1127" s="22">
        <v>122</v>
      </c>
      <c r="BI1127" s="27"/>
    </row>
    <row r="1128" spans="1:61" s="22" customFormat="1" x14ac:dyDescent="0.2">
      <c r="A1128" s="22">
        <v>29476</v>
      </c>
      <c r="B1128" s="23">
        <f t="shared" si="89"/>
        <v>2014</v>
      </c>
      <c r="C1128" s="23">
        <f t="shared" si="90"/>
        <v>4</v>
      </c>
      <c r="D1128" s="24" t="s">
        <v>912</v>
      </c>
      <c r="E1128" s="25">
        <v>41752</v>
      </c>
      <c r="F1128" s="22">
        <v>6600935</v>
      </c>
      <c r="G1128" s="22">
        <v>1626764</v>
      </c>
      <c r="H1128" s="22" t="s">
        <v>94</v>
      </c>
      <c r="I1128" s="22" t="s">
        <v>780</v>
      </c>
      <c r="J1128" s="22" t="str">
        <f t="shared" si="91"/>
        <v>Vallentunasjön Va2</v>
      </c>
      <c r="K1128" s="22" t="s">
        <v>782</v>
      </c>
      <c r="L1128" s="22">
        <v>2</v>
      </c>
      <c r="M1128" s="22">
        <v>2</v>
      </c>
      <c r="O1128" s="22">
        <v>10.8</v>
      </c>
      <c r="P1128" s="22">
        <v>13.8</v>
      </c>
      <c r="Q1128" s="22">
        <v>124</v>
      </c>
      <c r="BI1128" s="27"/>
    </row>
    <row r="1129" spans="1:61" s="22" customFormat="1" x14ac:dyDescent="0.2">
      <c r="A1129" s="22">
        <v>29477</v>
      </c>
      <c r="B1129" s="23">
        <f t="shared" si="89"/>
        <v>2014</v>
      </c>
      <c r="C1129" s="23">
        <f t="shared" si="90"/>
        <v>4</v>
      </c>
      <c r="D1129" s="24" t="s">
        <v>912</v>
      </c>
      <c r="E1129" s="25">
        <v>41752</v>
      </c>
      <c r="F1129" s="22">
        <v>6600935</v>
      </c>
      <c r="G1129" s="22">
        <v>1626764</v>
      </c>
      <c r="H1129" s="22" t="s">
        <v>94</v>
      </c>
      <c r="I1129" s="22" t="s">
        <v>780</v>
      </c>
      <c r="J1129" s="22" t="str">
        <f t="shared" si="91"/>
        <v>Vallentunasjön Va2</v>
      </c>
      <c r="K1129" s="22" t="s">
        <v>783</v>
      </c>
      <c r="L1129" s="22">
        <v>3</v>
      </c>
      <c r="M1129" s="22">
        <v>3</v>
      </c>
      <c r="O1129" s="22">
        <v>10.8</v>
      </c>
      <c r="P1129" s="22">
        <v>14.1</v>
      </c>
      <c r="Q1129" s="22">
        <v>126</v>
      </c>
      <c r="BI1129" s="27"/>
    </row>
    <row r="1130" spans="1:61" s="22" customFormat="1" x14ac:dyDescent="0.2">
      <c r="A1130" s="22">
        <v>29478</v>
      </c>
      <c r="B1130" s="23">
        <f t="shared" si="89"/>
        <v>2014</v>
      </c>
      <c r="C1130" s="23">
        <f t="shared" si="90"/>
        <v>4</v>
      </c>
      <c r="D1130" s="24" t="s">
        <v>912</v>
      </c>
      <c r="E1130" s="25">
        <v>41752</v>
      </c>
      <c r="F1130" s="22">
        <v>6600935</v>
      </c>
      <c r="G1130" s="22">
        <v>1626764</v>
      </c>
      <c r="H1130" s="22" t="s">
        <v>94</v>
      </c>
      <c r="I1130" s="22" t="s">
        <v>780</v>
      </c>
      <c r="J1130" s="22" t="str">
        <f t="shared" si="91"/>
        <v>Vallentunasjön Va2</v>
      </c>
      <c r="K1130" s="22" t="s">
        <v>784</v>
      </c>
      <c r="L1130" s="22">
        <v>4</v>
      </c>
      <c r="M1130" s="22">
        <v>4</v>
      </c>
      <c r="O1130" s="22">
        <v>10.8</v>
      </c>
      <c r="P1130" s="22">
        <v>14.2</v>
      </c>
      <c r="Q1130" s="22">
        <v>127</v>
      </c>
      <c r="BI1130" s="27"/>
    </row>
    <row r="1131" spans="1:61" s="22" customFormat="1" x14ac:dyDescent="0.2">
      <c r="A1131" s="22">
        <v>29479</v>
      </c>
      <c r="B1131" s="23">
        <f t="shared" si="89"/>
        <v>2014</v>
      </c>
      <c r="C1131" s="23">
        <f t="shared" si="90"/>
        <v>4</v>
      </c>
      <c r="D1131" s="24" t="s">
        <v>912</v>
      </c>
      <c r="E1131" s="25">
        <v>41752</v>
      </c>
      <c r="F1131" s="22">
        <v>6600935</v>
      </c>
      <c r="G1131" s="22">
        <v>1626764</v>
      </c>
      <c r="H1131" s="22" t="s">
        <v>94</v>
      </c>
      <c r="I1131" s="22" t="s">
        <v>780</v>
      </c>
      <c r="J1131" s="22" t="str">
        <f t="shared" si="91"/>
        <v>Vallentunasjön Va2</v>
      </c>
      <c r="K1131" s="22" t="s">
        <v>785</v>
      </c>
      <c r="L1131" s="22">
        <v>4.5</v>
      </c>
      <c r="M1131" s="22">
        <v>4.5</v>
      </c>
      <c r="O1131" s="22">
        <v>10.8</v>
      </c>
      <c r="P1131" s="22">
        <v>13.5</v>
      </c>
      <c r="Q1131" s="22">
        <v>120</v>
      </c>
      <c r="BI1131" s="27"/>
    </row>
    <row r="1132" spans="1:61" s="22" customFormat="1" x14ac:dyDescent="0.2">
      <c r="A1132" s="22">
        <v>29480</v>
      </c>
      <c r="B1132" s="23">
        <f t="shared" si="89"/>
        <v>2014</v>
      </c>
      <c r="C1132" s="23">
        <f t="shared" si="90"/>
        <v>4</v>
      </c>
      <c r="D1132" s="24" t="s">
        <v>912</v>
      </c>
      <c r="E1132" s="25">
        <v>41752</v>
      </c>
      <c r="H1132" s="22" t="s">
        <v>94</v>
      </c>
      <c r="I1132" s="22" t="s">
        <v>786</v>
      </c>
      <c r="J1132" s="22" t="str">
        <f t="shared" si="91"/>
        <v>Vallentunasjön Blandprov</v>
      </c>
      <c r="K1132" s="22" t="s">
        <v>739</v>
      </c>
      <c r="L1132" s="22">
        <v>4</v>
      </c>
      <c r="M1132" s="22">
        <v>0</v>
      </c>
      <c r="O1132" s="22">
        <v>10.8</v>
      </c>
      <c r="U1132" s="22">
        <v>6.9687999999999999</v>
      </c>
      <c r="X1132" s="30">
        <v>0</v>
      </c>
      <c r="Z1132" s="22">
        <v>8.5347899999999992</v>
      </c>
      <c r="AB1132" s="22">
        <v>27.28</v>
      </c>
      <c r="AE1132" s="22">
        <v>16.5</v>
      </c>
      <c r="AI1132" s="22">
        <v>42.9</v>
      </c>
      <c r="AJ1132" s="22">
        <v>1158.1400000000001</v>
      </c>
      <c r="BI1132" s="27"/>
    </row>
    <row r="1133" spans="1:61" s="22" customFormat="1" x14ac:dyDescent="0.2">
      <c r="A1133" s="30">
        <v>38977</v>
      </c>
      <c r="B1133" s="23">
        <f t="shared" si="89"/>
        <v>2015</v>
      </c>
      <c r="C1133" s="23">
        <f t="shared" si="90"/>
        <v>4</v>
      </c>
      <c r="D1133" s="24" t="s">
        <v>912</v>
      </c>
      <c r="E1133" s="31">
        <v>42102</v>
      </c>
      <c r="F1133" s="30">
        <v>6599245</v>
      </c>
      <c r="G1133" s="30">
        <v>1622345</v>
      </c>
      <c r="H1133" s="26" t="s">
        <v>833</v>
      </c>
      <c r="I1133" s="22">
        <v>1</v>
      </c>
      <c r="J1133" s="22" t="str">
        <f t="shared" si="91"/>
        <v>Norrviken 1</v>
      </c>
      <c r="K1133" s="22" t="s">
        <v>739</v>
      </c>
      <c r="L1133" s="30">
        <v>0.5</v>
      </c>
      <c r="M1133" s="30">
        <v>0.5</v>
      </c>
      <c r="N1133" s="30">
        <v>1.4</v>
      </c>
      <c r="O1133" s="30">
        <v>5.8</v>
      </c>
      <c r="P1133" s="30">
        <v>12.5</v>
      </c>
      <c r="Q1133" s="30">
        <v>100</v>
      </c>
      <c r="T1133" s="30">
        <v>2.3296864865</v>
      </c>
      <c r="U1133" s="30">
        <v>40.521599999999999</v>
      </c>
      <c r="V1133" s="22">
        <f t="shared" ref="V1133" si="94">U1133 * (1/((10^((0.0901821 + (2729.92 /(273.15 + O1133)))-AC1133)+1)))</f>
        <v>0.36075092250031099</v>
      </c>
      <c r="W1133" s="30">
        <v>0.1</v>
      </c>
      <c r="X1133" s="30">
        <v>3.38</v>
      </c>
      <c r="Y1133" s="30">
        <v>10</v>
      </c>
      <c r="AB1133" s="30">
        <v>516.03</v>
      </c>
      <c r="AC1133" s="30">
        <v>7.83</v>
      </c>
      <c r="AI1133" s="30">
        <v>42.34</v>
      </c>
      <c r="AJ1133" s="30">
        <v>1407.76</v>
      </c>
      <c r="BI1133" s="27"/>
    </row>
    <row r="1134" spans="1:61" s="22" customFormat="1" x14ac:dyDescent="0.2">
      <c r="A1134" s="30">
        <v>38978</v>
      </c>
      <c r="B1134" s="23">
        <f t="shared" si="89"/>
        <v>2015</v>
      </c>
      <c r="C1134" s="23">
        <f t="shared" si="90"/>
        <v>4</v>
      </c>
      <c r="D1134" s="24" t="s">
        <v>912</v>
      </c>
      <c r="E1134" s="31">
        <v>42102</v>
      </c>
      <c r="F1134" s="30">
        <v>6599245</v>
      </c>
      <c r="G1134" s="30">
        <v>1622345</v>
      </c>
      <c r="H1134" s="26" t="s">
        <v>833</v>
      </c>
      <c r="I1134" s="22">
        <v>1</v>
      </c>
      <c r="J1134" s="22" t="str">
        <f t="shared" si="91"/>
        <v>Norrviken 1</v>
      </c>
      <c r="K1134" s="26" t="s">
        <v>781</v>
      </c>
      <c r="L1134" s="30">
        <v>1</v>
      </c>
      <c r="M1134" s="30">
        <v>1</v>
      </c>
      <c r="O1134" s="30">
        <v>5.9</v>
      </c>
      <c r="P1134" s="30">
        <v>11.9</v>
      </c>
      <c r="Q1134" s="30">
        <v>95</v>
      </c>
      <c r="BI1134" s="27"/>
    </row>
    <row r="1135" spans="1:61" s="22" customFormat="1" x14ac:dyDescent="0.2">
      <c r="A1135" s="30">
        <v>38979</v>
      </c>
      <c r="B1135" s="23">
        <f t="shared" si="89"/>
        <v>2015</v>
      </c>
      <c r="C1135" s="23">
        <f t="shared" si="90"/>
        <v>4</v>
      </c>
      <c r="D1135" s="24" t="s">
        <v>912</v>
      </c>
      <c r="E1135" s="31">
        <v>42102</v>
      </c>
      <c r="F1135" s="30">
        <v>6599245</v>
      </c>
      <c r="G1135" s="30">
        <v>1622345</v>
      </c>
      <c r="H1135" s="26" t="s">
        <v>833</v>
      </c>
      <c r="I1135" s="22">
        <v>1</v>
      </c>
      <c r="J1135" s="22" t="str">
        <f t="shared" si="91"/>
        <v>Norrviken 1</v>
      </c>
      <c r="K1135" s="26" t="s">
        <v>782</v>
      </c>
      <c r="L1135" s="30">
        <v>2</v>
      </c>
      <c r="M1135" s="30">
        <v>2</v>
      </c>
      <c r="O1135" s="30">
        <v>5.9</v>
      </c>
      <c r="P1135" s="30">
        <v>12</v>
      </c>
      <c r="Q1135" s="30">
        <v>95</v>
      </c>
      <c r="BI1135" s="27"/>
    </row>
    <row r="1136" spans="1:61" s="22" customFormat="1" x14ac:dyDescent="0.2">
      <c r="A1136" s="30">
        <v>38980</v>
      </c>
      <c r="B1136" s="23">
        <f t="shared" si="89"/>
        <v>2015</v>
      </c>
      <c r="C1136" s="23">
        <f t="shared" si="90"/>
        <v>4</v>
      </c>
      <c r="D1136" s="24" t="s">
        <v>912</v>
      </c>
      <c r="E1136" s="31">
        <v>42102</v>
      </c>
      <c r="F1136" s="30">
        <v>6599245</v>
      </c>
      <c r="G1136" s="30">
        <v>1622345</v>
      </c>
      <c r="H1136" s="26" t="s">
        <v>833</v>
      </c>
      <c r="I1136" s="22">
        <v>1</v>
      </c>
      <c r="J1136" s="22" t="str">
        <f t="shared" si="91"/>
        <v>Norrviken 1</v>
      </c>
      <c r="K1136" s="22" t="s">
        <v>785</v>
      </c>
      <c r="O1136" s="30">
        <v>5.8</v>
      </c>
      <c r="P1136" s="30">
        <v>12</v>
      </c>
      <c r="Q1136" s="30">
        <v>95</v>
      </c>
      <c r="BI1136" s="27"/>
    </row>
    <row r="1137" spans="1:61" s="22" customFormat="1" x14ac:dyDescent="0.2">
      <c r="A1137" s="30">
        <v>38981</v>
      </c>
      <c r="B1137" s="23">
        <f t="shared" si="89"/>
        <v>2015</v>
      </c>
      <c r="C1137" s="23">
        <f t="shared" si="90"/>
        <v>4</v>
      </c>
      <c r="D1137" s="24" t="s">
        <v>912</v>
      </c>
      <c r="E1137" s="31">
        <v>42102</v>
      </c>
      <c r="F1137" s="30">
        <v>6596620</v>
      </c>
      <c r="G1137" s="30">
        <v>1620350</v>
      </c>
      <c r="H1137" s="26" t="s">
        <v>833</v>
      </c>
      <c r="I1137" s="22">
        <v>2</v>
      </c>
      <c r="J1137" s="22" t="str">
        <f t="shared" si="91"/>
        <v>Norrviken 2</v>
      </c>
      <c r="K1137" s="22" t="s">
        <v>739</v>
      </c>
      <c r="L1137" s="30">
        <v>0.5</v>
      </c>
      <c r="M1137" s="30">
        <v>0.5</v>
      </c>
      <c r="N1137" s="30">
        <v>1.5</v>
      </c>
      <c r="O1137" s="30">
        <v>5</v>
      </c>
      <c r="P1137" s="30">
        <v>16</v>
      </c>
      <c r="Q1137" s="30">
        <v>124</v>
      </c>
      <c r="T1137" s="30">
        <v>2.3675675676000001</v>
      </c>
      <c r="U1137" s="30">
        <v>4.3098000000000001</v>
      </c>
      <c r="V1137" s="22">
        <f t="shared" ref="V1137" si="95">U1137 * (1/((10^((0.0901821 + (2729.92 /(273.15 + O1137)))-AC1137)+1)))</f>
        <v>0.16693898729867837</v>
      </c>
      <c r="W1137" s="30">
        <v>5.8999999999999997E-2</v>
      </c>
      <c r="X1137" s="30">
        <v>1.5699999999999998</v>
      </c>
      <c r="Y1137" s="30">
        <v>6</v>
      </c>
      <c r="AB1137" s="30">
        <v>161.84</v>
      </c>
      <c r="AC1137" s="30">
        <v>8.51</v>
      </c>
      <c r="AI1137" s="30">
        <v>42.94</v>
      </c>
      <c r="AJ1137" s="30">
        <v>994.36</v>
      </c>
      <c r="BI1137" s="27"/>
    </row>
    <row r="1138" spans="1:61" s="22" customFormat="1" x14ac:dyDescent="0.2">
      <c r="A1138" s="30">
        <v>38982</v>
      </c>
      <c r="B1138" s="23">
        <f t="shared" si="89"/>
        <v>2015</v>
      </c>
      <c r="C1138" s="23">
        <f t="shared" si="90"/>
        <v>4</v>
      </c>
      <c r="D1138" s="24" t="s">
        <v>912</v>
      </c>
      <c r="E1138" s="31">
        <v>42102</v>
      </c>
      <c r="F1138" s="30">
        <v>6596620</v>
      </c>
      <c r="G1138" s="30">
        <v>1620350</v>
      </c>
      <c r="H1138" s="26" t="s">
        <v>833</v>
      </c>
      <c r="I1138" s="22">
        <v>2</v>
      </c>
      <c r="J1138" s="22" t="str">
        <f t="shared" si="91"/>
        <v>Norrviken 2</v>
      </c>
      <c r="K1138" s="26" t="s">
        <v>781</v>
      </c>
      <c r="L1138" s="30">
        <v>1</v>
      </c>
      <c r="M1138" s="30">
        <v>1</v>
      </c>
      <c r="O1138" s="30">
        <v>5</v>
      </c>
      <c r="P1138" s="30">
        <v>16.100000000000001</v>
      </c>
      <c r="Q1138" s="30">
        <v>124</v>
      </c>
      <c r="BI1138" s="27"/>
    </row>
    <row r="1139" spans="1:61" s="22" customFormat="1" x14ac:dyDescent="0.2">
      <c r="A1139" s="30">
        <v>38983</v>
      </c>
      <c r="B1139" s="23">
        <f t="shared" si="89"/>
        <v>2015</v>
      </c>
      <c r="C1139" s="23">
        <f t="shared" si="90"/>
        <v>4</v>
      </c>
      <c r="D1139" s="24" t="s">
        <v>912</v>
      </c>
      <c r="E1139" s="31">
        <v>42102</v>
      </c>
      <c r="F1139" s="30">
        <v>6596620</v>
      </c>
      <c r="G1139" s="30">
        <v>1620350</v>
      </c>
      <c r="H1139" s="26" t="s">
        <v>833</v>
      </c>
      <c r="I1139" s="22">
        <v>2</v>
      </c>
      <c r="J1139" s="22" t="str">
        <f t="shared" si="91"/>
        <v>Norrviken 2</v>
      </c>
      <c r="K1139" s="26" t="s">
        <v>782</v>
      </c>
      <c r="L1139" s="30">
        <v>2</v>
      </c>
      <c r="M1139" s="30">
        <v>2</v>
      </c>
      <c r="O1139" s="30">
        <v>5</v>
      </c>
      <c r="P1139" s="30">
        <v>16.3</v>
      </c>
      <c r="Q1139" s="30">
        <v>126</v>
      </c>
      <c r="BI1139" s="27"/>
    </row>
    <row r="1140" spans="1:61" s="22" customFormat="1" x14ac:dyDescent="0.2">
      <c r="A1140" s="30">
        <v>38984</v>
      </c>
      <c r="B1140" s="23">
        <f t="shared" si="89"/>
        <v>2015</v>
      </c>
      <c r="C1140" s="23">
        <f t="shared" si="90"/>
        <v>4</v>
      </c>
      <c r="D1140" s="24" t="s">
        <v>912</v>
      </c>
      <c r="E1140" s="31">
        <v>42102</v>
      </c>
      <c r="F1140" s="30">
        <v>6596620</v>
      </c>
      <c r="G1140" s="30">
        <v>1620350</v>
      </c>
      <c r="H1140" s="26" t="s">
        <v>833</v>
      </c>
      <c r="I1140" s="22">
        <v>2</v>
      </c>
      <c r="J1140" s="22" t="str">
        <f t="shared" si="91"/>
        <v>Norrviken 2</v>
      </c>
      <c r="K1140" s="26" t="s">
        <v>783</v>
      </c>
      <c r="L1140" s="30">
        <v>3</v>
      </c>
      <c r="M1140" s="30">
        <v>3</v>
      </c>
      <c r="O1140" s="30">
        <v>5</v>
      </c>
      <c r="P1140" s="30">
        <v>16.399999999999999</v>
      </c>
      <c r="Q1140" s="30">
        <v>127</v>
      </c>
      <c r="BI1140" s="27"/>
    </row>
    <row r="1141" spans="1:61" s="22" customFormat="1" x14ac:dyDescent="0.2">
      <c r="A1141" s="30">
        <v>38985</v>
      </c>
      <c r="B1141" s="23">
        <f t="shared" si="89"/>
        <v>2015</v>
      </c>
      <c r="C1141" s="23">
        <f t="shared" si="90"/>
        <v>4</v>
      </c>
      <c r="D1141" s="24" t="s">
        <v>912</v>
      </c>
      <c r="E1141" s="31">
        <v>42102</v>
      </c>
      <c r="F1141" s="30">
        <v>6596620</v>
      </c>
      <c r="G1141" s="30">
        <v>1620350</v>
      </c>
      <c r="H1141" s="26" t="s">
        <v>833</v>
      </c>
      <c r="I1141" s="22">
        <v>2</v>
      </c>
      <c r="J1141" s="22" t="str">
        <f t="shared" si="91"/>
        <v>Norrviken 2</v>
      </c>
      <c r="K1141" s="26" t="s">
        <v>784</v>
      </c>
      <c r="L1141" s="30">
        <v>4</v>
      </c>
      <c r="M1141" s="30">
        <v>4</v>
      </c>
      <c r="O1141" s="30">
        <v>5</v>
      </c>
      <c r="P1141" s="30">
        <v>16.8</v>
      </c>
      <c r="Q1141" s="30">
        <v>130</v>
      </c>
      <c r="BI1141" s="27"/>
    </row>
    <row r="1142" spans="1:61" s="22" customFormat="1" x14ac:dyDescent="0.2">
      <c r="A1142" s="30">
        <v>38986</v>
      </c>
      <c r="B1142" s="23">
        <f t="shared" si="89"/>
        <v>2015</v>
      </c>
      <c r="C1142" s="23">
        <f t="shared" si="90"/>
        <v>4</v>
      </c>
      <c r="D1142" s="24" t="s">
        <v>912</v>
      </c>
      <c r="E1142" s="31">
        <v>42102</v>
      </c>
      <c r="F1142" s="30">
        <v>6596620</v>
      </c>
      <c r="G1142" s="30">
        <v>1620350</v>
      </c>
      <c r="H1142" s="26" t="s">
        <v>833</v>
      </c>
      <c r="I1142" s="22">
        <v>2</v>
      </c>
      <c r="J1142" s="22" t="str">
        <f t="shared" si="91"/>
        <v>Norrviken 2</v>
      </c>
      <c r="K1142" s="26" t="s">
        <v>841</v>
      </c>
      <c r="L1142" s="30">
        <v>5</v>
      </c>
      <c r="M1142" s="30">
        <v>5</v>
      </c>
      <c r="O1142" s="30">
        <v>5</v>
      </c>
      <c r="P1142" s="30">
        <v>16.899999999999999</v>
      </c>
      <c r="Q1142" s="30">
        <v>131</v>
      </c>
      <c r="BI1142" s="27"/>
    </row>
    <row r="1143" spans="1:61" s="22" customFormat="1" x14ac:dyDescent="0.2">
      <c r="A1143" s="30">
        <v>38987</v>
      </c>
      <c r="B1143" s="23">
        <f t="shared" si="89"/>
        <v>2015</v>
      </c>
      <c r="C1143" s="23">
        <f t="shared" si="90"/>
        <v>4</v>
      </c>
      <c r="D1143" s="24" t="s">
        <v>912</v>
      </c>
      <c r="E1143" s="31">
        <v>42102</v>
      </c>
      <c r="F1143" s="30">
        <v>6596620</v>
      </c>
      <c r="G1143" s="30">
        <v>1620350</v>
      </c>
      <c r="H1143" s="26" t="s">
        <v>833</v>
      </c>
      <c r="I1143" s="22">
        <v>2</v>
      </c>
      <c r="J1143" s="22" t="str">
        <f t="shared" si="91"/>
        <v>Norrviken 2</v>
      </c>
      <c r="K1143" s="26" t="s">
        <v>842</v>
      </c>
      <c r="L1143" s="30">
        <v>6</v>
      </c>
      <c r="M1143" s="30">
        <v>6</v>
      </c>
      <c r="O1143" s="30">
        <v>5</v>
      </c>
      <c r="P1143" s="30">
        <v>17.100000000000001</v>
      </c>
      <c r="Q1143" s="30">
        <v>132</v>
      </c>
      <c r="BI1143" s="27"/>
    </row>
    <row r="1144" spans="1:61" s="22" customFormat="1" x14ac:dyDescent="0.2">
      <c r="A1144" s="30">
        <v>38988</v>
      </c>
      <c r="B1144" s="23">
        <f t="shared" si="89"/>
        <v>2015</v>
      </c>
      <c r="C1144" s="23">
        <f t="shared" si="90"/>
        <v>4</v>
      </c>
      <c r="D1144" s="24" t="s">
        <v>912</v>
      </c>
      <c r="E1144" s="31">
        <v>42102</v>
      </c>
      <c r="F1144" s="30">
        <v>6596620</v>
      </c>
      <c r="G1144" s="30">
        <v>1620350</v>
      </c>
      <c r="H1144" s="26" t="s">
        <v>833</v>
      </c>
      <c r="I1144" s="22">
        <v>2</v>
      </c>
      <c r="J1144" s="22" t="str">
        <f t="shared" si="91"/>
        <v>Norrviken 2</v>
      </c>
      <c r="K1144" s="26" t="s">
        <v>843</v>
      </c>
      <c r="L1144" s="30">
        <v>7</v>
      </c>
      <c r="M1144" s="30">
        <v>7</v>
      </c>
      <c r="O1144" s="30">
        <v>5</v>
      </c>
      <c r="P1144" s="30">
        <v>17.399999999999999</v>
      </c>
      <c r="Q1144" s="30">
        <v>134</v>
      </c>
      <c r="BI1144" s="27"/>
    </row>
    <row r="1145" spans="1:61" s="22" customFormat="1" x14ac:dyDescent="0.2">
      <c r="A1145" s="30">
        <v>38989</v>
      </c>
      <c r="B1145" s="23">
        <f t="shared" si="89"/>
        <v>2015</v>
      </c>
      <c r="C1145" s="23">
        <f t="shared" si="90"/>
        <v>4</v>
      </c>
      <c r="D1145" s="24" t="s">
        <v>912</v>
      </c>
      <c r="E1145" s="31">
        <v>42102</v>
      </c>
      <c r="F1145" s="30">
        <v>6596620</v>
      </c>
      <c r="G1145" s="30">
        <v>1620350</v>
      </c>
      <c r="H1145" s="26" t="s">
        <v>833</v>
      </c>
      <c r="I1145" s="22">
        <v>2</v>
      </c>
      <c r="J1145" s="22" t="str">
        <f t="shared" si="91"/>
        <v>Norrviken 2</v>
      </c>
      <c r="K1145" s="26" t="s">
        <v>844</v>
      </c>
      <c r="L1145" s="30">
        <v>8</v>
      </c>
      <c r="M1145" s="30">
        <v>8</v>
      </c>
      <c r="O1145" s="30">
        <v>5</v>
      </c>
      <c r="P1145" s="30">
        <v>17.600000000000001</v>
      </c>
      <c r="Q1145" s="30">
        <v>136</v>
      </c>
      <c r="BI1145" s="27"/>
    </row>
    <row r="1146" spans="1:61" s="22" customFormat="1" x14ac:dyDescent="0.2">
      <c r="A1146" s="30">
        <v>38990</v>
      </c>
      <c r="B1146" s="23">
        <f t="shared" si="89"/>
        <v>2015</v>
      </c>
      <c r="C1146" s="23">
        <f t="shared" si="90"/>
        <v>4</v>
      </c>
      <c r="D1146" s="24" t="s">
        <v>912</v>
      </c>
      <c r="E1146" s="31">
        <v>42102</v>
      </c>
      <c r="F1146" s="30">
        <v>6596620</v>
      </c>
      <c r="G1146" s="30">
        <v>1620350</v>
      </c>
      <c r="H1146" s="26" t="s">
        <v>833</v>
      </c>
      <c r="I1146" s="22">
        <v>2</v>
      </c>
      <c r="J1146" s="22" t="str">
        <f t="shared" si="91"/>
        <v>Norrviken 2</v>
      </c>
      <c r="K1146" s="22" t="s">
        <v>785</v>
      </c>
      <c r="O1146" s="30">
        <v>5</v>
      </c>
      <c r="P1146" s="30">
        <v>17.8</v>
      </c>
      <c r="Q1146" s="30">
        <v>138</v>
      </c>
      <c r="BI1146" s="27"/>
    </row>
    <row r="1147" spans="1:61" s="22" customFormat="1" x14ac:dyDescent="0.2">
      <c r="A1147" s="30">
        <v>38991</v>
      </c>
      <c r="B1147" s="23">
        <f t="shared" si="89"/>
        <v>2015</v>
      </c>
      <c r="C1147" s="23">
        <f t="shared" si="90"/>
        <v>4</v>
      </c>
      <c r="D1147" s="24" t="s">
        <v>912</v>
      </c>
      <c r="E1147" s="31">
        <v>42102</v>
      </c>
      <c r="F1147" s="30">
        <v>6594885</v>
      </c>
      <c r="G1147" s="30">
        <v>1620750</v>
      </c>
      <c r="H1147" s="26" t="s">
        <v>833</v>
      </c>
      <c r="I1147" s="22">
        <v>3</v>
      </c>
      <c r="J1147" s="22" t="str">
        <f t="shared" si="91"/>
        <v>Norrviken 3</v>
      </c>
      <c r="K1147" s="22" t="s">
        <v>739</v>
      </c>
      <c r="L1147" s="30">
        <v>0.5</v>
      </c>
      <c r="M1147" s="30">
        <v>0.5</v>
      </c>
      <c r="N1147" s="30">
        <v>1.6</v>
      </c>
      <c r="O1147" s="30">
        <v>4.7</v>
      </c>
      <c r="P1147" s="30">
        <v>15.8</v>
      </c>
      <c r="Q1147" s="30">
        <v>121</v>
      </c>
      <c r="T1147" s="30">
        <v>2.3675675676000001</v>
      </c>
      <c r="U1147" s="30">
        <v>5.8682999999999996</v>
      </c>
      <c r="V1147" s="22">
        <f t="shared" ref="V1147" si="96">U1147 * (1/((10^((0.0901821 + (2729.92 /(273.15 + O1147)))-AC1147)+1)))</f>
        <v>0.22203512758325764</v>
      </c>
      <c r="W1147" s="30">
        <v>5.2999999999999999E-2</v>
      </c>
      <c r="X1147" s="30">
        <v>2.11</v>
      </c>
      <c r="Y1147" s="30">
        <v>5.0999999999999996</v>
      </c>
      <c r="AB1147" s="30">
        <v>150.84</v>
      </c>
      <c r="AC1147" s="30">
        <v>8.51</v>
      </c>
      <c r="AI1147" s="30">
        <v>53.54</v>
      </c>
      <c r="AJ1147" s="30">
        <v>963.53</v>
      </c>
      <c r="BI1147" s="27"/>
    </row>
    <row r="1148" spans="1:61" s="22" customFormat="1" x14ac:dyDescent="0.2">
      <c r="A1148" s="30">
        <v>38992</v>
      </c>
      <c r="B1148" s="23">
        <f t="shared" si="89"/>
        <v>2015</v>
      </c>
      <c r="C1148" s="23">
        <f t="shared" si="90"/>
        <v>4</v>
      </c>
      <c r="D1148" s="24" t="s">
        <v>912</v>
      </c>
      <c r="E1148" s="31">
        <v>42102</v>
      </c>
      <c r="F1148" s="30">
        <v>6594885</v>
      </c>
      <c r="G1148" s="30">
        <v>1620750</v>
      </c>
      <c r="H1148" s="26" t="s">
        <v>833</v>
      </c>
      <c r="I1148" s="22">
        <v>3</v>
      </c>
      <c r="J1148" s="22" t="str">
        <f t="shared" si="91"/>
        <v>Norrviken 3</v>
      </c>
      <c r="K1148" s="26" t="s">
        <v>781</v>
      </c>
      <c r="L1148" s="30">
        <v>1</v>
      </c>
      <c r="M1148" s="30">
        <v>1</v>
      </c>
      <c r="O1148" s="30">
        <v>4.7</v>
      </c>
      <c r="P1148" s="30">
        <v>15.9</v>
      </c>
      <c r="Q1148" s="30">
        <v>122</v>
      </c>
      <c r="BI1148" s="27"/>
    </row>
    <row r="1149" spans="1:61" s="22" customFormat="1" x14ac:dyDescent="0.2">
      <c r="A1149" s="30">
        <v>38993</v>
      </c>
      <c r="B1149" s="23">
        <f t="shared" si="89"/>
        <v>2015</v>
      </c>
      <c r="C1149" s="23">
        <f t="shared" si="90"/>
        <v>4</v>
      </c>
      <c r="D1149" s="24" t="s">
        <v>912</v>
      </c>
      <c r="E1149" s="31">
        <v>42102</v>
      </c>
      <c r="F1149" s="30">
        <v>6594885</v>
      </c>
      <c r="G1149" s="30">
        <v>1620750</v>
      </c>
      <c r="H1149" s="26" t="s">
        <v>833</v>
      </c>
      <c r="I1149" s="22">
        <v>3</v>
      </c>
      <c r="J1149" s="22" t="str">
        <f t="shared" si="91"/>
        <v>Norrviken 3</v>
      </c>
      <c r="K1149" s="26" t="s">
        <v>782</v>
      </c>
      <c r="L1149" s="30">
        <v>2</v>
      </c>
      <c r="M1149" s="30">
        <v>2</v>
      </c>
      <c r="O1149" s="30">
        <v>4.7</v>
      </c>
      <c r="P1149" s="30">
        <v>16</v>
      </c>
      <c r="Q1149" s="30">
        <v>123</v>
      </c>
      <c r="BI1149" s="27"/>
    </row>
    <row r="1150" spans="1:61" s="22" customFormat="1" x14ac:dyDescent="0.2">
      <c r="A1150" s="30">
        <v>38994</v>
      </c>
      <c r="B1150" s="23">
        <f t="shared" si="89"/>
        <v>2015</v>
      </c>
      <c r="C1150" s="23">
        <f t="shared" si="90"/>
        <v>4</v>
      </c>
      <c r="D1150" s="24" t="s">
        <v>912</v>
      </c>
      <c r="E1150" s="31">
        <v>42102</v>
      </c>
      <c r="F1150" s="30">
        <v>6594885</v>
      </c>
      <c r="G1150" s="30">
        <v>1620750</v>
      </c>
      <c r="H1150" s="26" t="s">
        <v>833</v>
      </c>
      <c r="I1150" s="22">
        <v>3</v>
      </c>
      <c r="J1150" s="22" t="str">
        <f t="shared" si="91"/>
        <v>Norrviken 3</v>
      </c>
      <c r="K1150" s="26" t="s">
        <v>783</v>
      </c>
      <c r="L1150" s="30">
        <v>3</v>
      </c>
      <c r="M1150" s="30">
        <v>3</v>
      </c>
      <c r="O1150" s="30">
        <v>4.7</v>
      </c>
      <c r="P1150" s="30">
        <v>16.3</v>
      </c>
      <c r="Q1150" s="30">
        <v>125</v>
      </c>
      <c r="BI1150" s="27"/>
    </row>
    <row r="1151" spans="1:61" s="22" customFormat="1" x14ac:dyDescent="0.2">
      <c r="A1151" s="30">
        <v>38995</v>
      </c>
      <c r="B1151" s="23">
        <f t="shared" si="89"/>
        <v>2015</v>
      </c>
      <c r="C1151" s="23">
        <f t="shared" si="90"/>
        <v>4</v>
      </c>
      <c r="D1151" s="24" t="s">
        <v>912</v>
      </c>
      <c r="E1151" s="31">
        <v>42102</v>
      </c>
      <c r="F1151" s="30">
        <v>6594885</v>
      </c>
      <c r="G1151" s="30">
        <v>1620750</v>
      </c>
      <c r="H1151" s="26" t="s">
        <v>833</v>
      </c>
      <c r="I1151" s="22">
        <v>3</v>
      </c>
      <c r="J1151" s="22" t="str">
        <f t="shared" si="91"/>
        <v>Norrviken 3</v>
      </c>
      <c r="K1151" s="26" t="s">
        <v>784</v>
      </c>
      <c r="L1151" s="30">
        <v>4</v>
      </c>
      <c r="M1151" s="30">
        <v>4</v>
      </c>
      <c r="O1151" s="30">
        <v>4.7</v>
      </c>
      <c r="P1151" s="30">
        <v>16.600000000000001</v>
      </c>
      <c r="Q1151" s="30">
        <v>127</v>
      </c>
      <c r="BI1151" s="27"/>
    </row>
    <row r="1152" spans="1:61" s="22" customFormat="1" x14ac:dyDescent="0.2">
      <c r="A1152" s="30">
        <v>38996</v>
      </c>
      <c r="B1152" s="23">
        <f t="shared" si="89"/>
        <v>2015</v>
      </c>
      <c r="C1152" s="23">
        <f t="shared" si="90"/>
        <v>4</v>
      </c>
      <c r="D1152" s="24" t="s">
        <v>912</v>
      </c>
      <c r="E1152" s="31">
        <v>42102</v>
      </c>
      <c r="F1152" s="30">
        <v>6594885</v>
      </c>
      <c r="G1152" s="30">
        <v>1620750</v>
      </c>
      <c r="H1152" s="26" t="s">
        <v>833</v>
      </c>
      <c r="I1152" s="22">
        <v>3</v>
      </c>
      <c r="J1152" s="22" t="str">
        <f t="shared" si="91"/>
        <v>Norrviken 3</v>
      </c>
      <c r="K1152" s="26" t="s">
        <v>841</v>
      </c>
      <c r="L1152" s="30">
        <v>5</v>
      </c>
      <c r="M1152" s="30">
        <v>5</v>
      </c>
      <c r="O1152" s="30">
        <v>4.7</v>
      </c>
      <c r="P1152" s="30">
        <v>16.8</v>
      </c>
      <c r="Q1152" s="30">
        <v>129</v>
      </c>
      <c r="BI1152" s="27"/>
    </row>
    <row r="1153" spans="1:61" s="22" customFormat="1" x14ac:dyDescent="0.2">
      <c r="A1153" s="30">
        <v>38997</v>
      </c>
      <c r="B1153" s="23">
        <f t="shared" si="89"/>
        <v>2015</v>
      </c>
      <c r="C1153" s="23">
        <f t="shared" si="90"/>
        <v>4</v>
      </c>
      <c r="D1153" s="24" t="s">
        <v>912</v>
      </c>
      <c r="E1153" s="31">
        <v>42102</v>
      </c>
      <c r="F1153" s="30">
        <v>6594885</v>
      </c>
      <c r="G1153" s="30">
        <v>1620750</v>
      </c>
      <c r="H1153" s="26" t="s">
        <v>833</v>
      </c>
      <c r="I1153" s="22">
        <v>3</v>
      </c>
      <c r="J1153" s="22" t="str">
        <f t="shared" si="91"/>
        <v>Norrviken 3</v>
      </c>
      <c r="K1153" s="26" t="s">
        <v>842</v>
      </c>
      <c r="L1153" s="30">
        <v>6</v>
      </c>
      <c r="M1153" s="30">
        <v>6</v>
      </c>
      <c r="O1153" s="30">
        <v>4.7</v>
      </c>
      <c r="P1153" s="30">
        <v>17.100000000000001</v>
      </c>
      <c r="Q1153" s="30">
        <v>131</v>
      </c>
      <c r="BI1153" s="27"/>
    </row>
    <row r="1154" spans="1:61" s="22" customFormat="1" x14ac:dyDescent="0.2">
      <c r="A1154" s="30">
        <v>38998</v>
      </c>
      <c r="B1154" s="23">
        <f t="shared" ref="B1154:B1217" si="97">YEAR(E1154)</f>
        <v>2015</v>
      </c>
      <c r="C1154" s="23">
        <f t="shared" ref="C1154:C1217" si="98">MONTH(E1154)</f>
        <v>4</v>
      </c>
      <c r="D1154" s="24" t="s">
        <v>912</v>
      </c>
      <c r="E1154" s="31">
        <v>42102</v>
      </c>
      <c r="F1154" s="30">
        <v>6594885</v>
      </c>
      <c r="G1154" s="30">
        <v>1620750</v>
      </c>
      <c r="H1154" s="26" t="s">
        <v>833</v>
      </c>
      <c r="I1154" s="22">
        <v>3</v>
      </c>
      <c r="J1154" s="22" t="str">
        <f t="shared" si="91"/>
        <v>Norrviken 3</v>
      </c>
      <c r="K1154" s="26" t="s">
        <v>843</v>
      </c>
      <c r="L1154" s="30">
        <v>7</v>
      </c>
      <c r="M1154" s="30">
        <v>7</v>
      </c>
      <c r="O1154" s="30">
        <v>4.7</v>
      </c>
      <c r="P1154" s="30">
        <v>17.3</v>
      </c>
      <c r="Q1154" s="30">
        <v>133</v>
      </c>
      <c r="BI1154" s="27"/>
    </row>
    <row r="1155" spans="1:61" s="22" customFormat="1" x14ac:dyDescent="0.2">
      <c r="A1155" s="30">
        <v>38999</v>
      </c>
      <c r="B1155" s="23">
        <f t="shared" si="97"/>
        <v>2015</v>
      </c>
      <c r="C1155" s="23">
        <f t="shared" si="98"/>
        <v>4</v>
      </c>
      <c r="D1155" s="24" t="s">
        <v>912</v>
      </c>
      <c r="E1155" s="31">
        <v>42102</v>
      </c>
      <c r="F1155" s="30">
        <v>6594885</v>
      </c>
      <c r="G1155" s="30">
        <v>1620750</v>
      </c>
      <c r="H1155" s="26" t="s">
        <v>833</v>
      </c>
      <c r="I1155" s="22">
        <v>3</v>
      </c>
      <c r="J1155" s="22" t="str">
        <f t="shared" ref="J1155:J1218" si="99">CONCATENATE(H1155," ",I1155)</f>
        <v>Norrviken 3</v>
      </c>
      <c r="K1155" s="26" t="s">
        <v>844</v>
      </c>
      <c r="L1155" s="30">
        <v>8</v>
      </c>
      <c r="M1155" s="30">
        <v>8</v>
      </c>
      <c r="O1155" s="30">
        <v>4.7</v>
      </c>
      <c r="P1155" s="30">
        <v>17.5</v>
      </c>
      <c r="Q1155" s="30">
        <v>134</v>
      </c>
      <c r="BI1155" s="27"/>
    </row>
    <row r="1156" spans="1:61" s="22" customFormat="1" x14ac:dyDescent="0.2">
      <c r="A1156" s="30">
        <v>39000</v>
      </c>
      <c r="B1156" s="23">
        <f t="shared" si="97"/>
        <v>2015</v>
      </c>
      <c r="C1156" s="23">
        <f t="shared" si="98"/>
        <v>4</v>
      </c>
      <c r="D1156" s="24" t="s">
        <v>912</v>
      </c>
      <c r="E1156" s="31">
        <v>42102</v>
      </c>
      <c r="F1156" s="30">
        <v>6594885</v>
      </c>
      <c r="G1156" s="30">
        <v>1620750</v>
      </c>
      <c r="H1156" s="26" t="s">
        <v>833</v>
      </c>
      <c r="I1156" s="22">
        <v>3</v>
      </c>
      <c r="J1156" s="22" t="str">
        <f t="shared" si="99"/>
        <v>Norrviken 3</v>
      </c>
      <c r="K1156" s="26" t="s">
        <v>845</v>
      </c>
      <c r="L1156" s="30">
        <v>9</v>
      </c>
      <c r="M1156" s="30">
        <v>9</v>
      </c>
      <c r="O1156" s="30">
        <v>4.7</v>
      </c>
      <c r="P1156" s="30">
        <v>17.600000000000001</v>
      </c>
      <c r="Q1156" s="30">
        <v>135</v>
      </c>
      <c r="BI1156" s="27"/>
    </row>
    <row r="1157" spans="1:61" s="22" customFormat="1" x14ac:dyDescent="0.2">
      <c r="A1157" s="30">
        <v>39001</v>
      </c>
      <c r="B1157" s="23">
        <f t="shared" si="97"/>
        <v>2015</v>
      </c>
      <c r="C1157" s="23">
        <f t="shared" si="98"/>
        <v>4</v>
      </c>
      <c r="D1157" s="24" t="s">
        <v>912</v>
      </c>
      <c r="E1157" s="31">
        <v>42102</v>
      </c>
      <c r="F1157" s="30">
        <v>6594885</v>
      </c>
      <c r="G1157" s="30">
        <v>1620750</v>
      </c>
      <c r="H1157" s="26" t="s">
        <v>833</v>
      </c>
      <c r="I1157" s="22">
        <v>3</v>
      </c>
      <c r="J1157" s="22" t="str">
        <f t="shared" si="99"/>
        <v>Norrviken 3</v>
      </c>
      <c r="K1157" s="26" t="s">
        <v>846</v>
      </c>
      <c r="L1157" s="30">
        <v>10</v>
      </c>
      <c r="M1157" s="30">
        <v>10</v>
      </c>
      <c r="O1157" s="30">
        <v>4.7</v>
      </c>
      <c r="P1157" s="30">
        <v>17.899999999999999</v>
      </c>
      <c r="Q1157" s="30">
        <v>137</v>
      </c>
      <c r="BI1157" s="27"/>
    </row>
    <row r="1158" spans="1:61" s="22" customFormat="1" x14ac:dyDescent="0.2">
      <c r="A1158" s="30">
        <v>39002</v>
      </c>
      <c r="B1158" s="23">
        <f t="shared" si="97"/>
        <v>2015</v>
      </c>
      <c r="C1158" s="23">
        <f t="shared" si="98"/>
        <v>4</v>
      </c>
      <c r="D1158" s="24" t="s">
        <v>912</v>
      </c>
      <c r="E1158" s="31">
        <v>42102</v>
      </c>
      <c r="F1158" s="30">
        <v>6594885</v>
      </c>
      <c r="G1158" s="30">
        <v>1620750</v>
      </c>
      <c r="H1158" s="26" t="s">
        <v>833</v>
      </c>
      <c r="I1158" s="22">
        <v>3</v>
      </c>
      <c r="J1158" s="22" t="str">
        <f t="shared" si="99"/>
        <v>Norrviken 3</v>
      </c>
      <c r="K1158" s="26" t="s">
        <v>847</v>
      </c>
      <c r="L1158" s="30">
        <v>11</v>
      </c>
      <c r="M1158" s="30">
        <v>11</v>
      </c>
      <c r="O1158" s="30">
        <v>4.7</v>
      </c>
      <c r="P1158" s="30">
        <v>18</v>
      </c>
      <c r="Q1158" s="30">
        <v>138</v>
      </c>
      <c r="BI1158" s="27"/>
    </row>
    <row r="1159" spans="1:61" s="22" customFormat="1" x14ac:dyDescent="0.2">
      <c r="A1159" s="30">
        <v>39003</v>
      </c>
      <c r="B1159" s="23">
        <f t="shared" si="97"/>
        <v>2015</v>
      </c>
      <c r="C1159" s="23">
        <f t="shared" si="98"/>
        <v>4</v>
      </c>
      <c r="D1159" s="24" t="s">
        <v>912</v>
      </c>
      <c r="E1159" s="31">
        <v>42102</v>
      </c>
      <c r="F1159" s="30">
        <v>6594885</v>
      </c>
      <c r="G1159" s="30">
        <v>1620750</v>
      </c>
      <c r="H1159" s="26" t="s">
        <v>833</v>
      </c>
      <c r="I1159" s="22">
        <v>3</v>
      </c>
      <c r="J1159" s="22" t="str">
        <f t="shared" si="99"/>
        <v>Norrviken 3</v>
      </c>
      <c r="K1159" s="22" t="s">
        <v>785</v>
      </c>
      <c r="O1159" s="30">
        <v>4.7</v>
      </c>
      <c r="P1159" s="30">
        <v>18</v>
      </c>
      <c r="Q1159" s="30">
        <v>138</v>
      </c>
      <c r="BI1159" s="27"/>
    </row>
    <row r="1160" spans="1:61" s="22" customFormat="1" x14ac:dyDescent="0.2">
      <c r="A1160" s="30">
        <v>39004</v>
      </c>
      <c r="B1160" s="23">
        <f t="shared" si="97"/>
        <v>2015</v>
      </c>
      <c r="C1160" s="23">
        <f t="shared" si="98"/>
        <v>4</v>
      </c>
      <c r="D1160" s="24" t="s">
        <v>912</v>
      </c>
      <c r="E1160" s="31">
        <v>42102</v>
      </c>
      <c r="F1160" s="30">
        <v>6597300</v>
      </c>
      <c r="G1160" s="30">
        <v>1619975</v>
      </c>
      <c r="H1160" s="26" t="s">
        <v>833</v>
      </c>
      <c r="I1160" s="22">
        <v>4</v>
      </c>
      <c r="J1160" s="22" t="str">
        <f t="shared" si="99"/>
        <v>Norrviken 4</v>
      </c>
      <c r="K1160" s="22" t="s">
        <v>739</v>
      </c>
      <c r="L1160" s="30">
        <v>0.5</v>
      </c>
      <c r="M1160" s="30">
        <v>0.5</v>
      </c>
      <c r="N1160" s="30">
        <v>1.6</v>
      </c>
      <c r="O1160" s="30">
        <v>5</v>
      </c>
      <c r="P1160" s="30">
        <v>16</v>
      </c>
      <c r="Q1160" s="30">
        <v>124</v>
      </c>
      <c r="T1160" s="30">
        <v>2.3865081082000001</v>
      </c>
      <c r="U1160" s="30">
        <v>4.335</v>
      </c>
      <c r="V1160" s="22">
        <f t="shared" ref="V1160" si="100">U1160 * (1/((10^((0.0901821 + (2729.92 /(273.15 + O1160)))-AC1160)+1)))</f>
        <v>0.18342976134771308</v>
      </c>
      <c r="W1160" s="30">
        <v>5.6000000000000001E-2</v>
      </c>
      <c r="X1160" s="30">
        <v>0.92</v>
      </c>
      <c r="Y1160" s="30">
        <v>4.8</v>
      </c>
      <c r="AB1160" s="30">
        <v>154.19</v>
      </c>
      <c r="AC1160" s="30">
        <v>8.5500000000000007</v>
      </c>
      <c r="AI1160" s="30">
        <v>33.64</v>
      </c>
      <c r="AJ1160" s="30">
        <v>909.52</v>
      </c>
      <c r="BI1160" s="27"/>
    </row>
    <row r="1161" spans="1:61" s="22" customFormat="1" x14ac:dyDescent="0.2">
      <c r="A1161" s="30">
        <v>39005</v>
      </c>
      <c r="B1161" s="23">
        <f t="shared" si="97"/>
        <v>2015</v>
      </c>
      <c r="C1161" s="23">
        <f t="shared" si="98"/>
        <v>4</v>
      </c>
      <c r="D1161" s="24" t="s">
        <v>912</v>
      </c>
      <c r="E1161" s="31">
        <v>42102</v>
      </c>
      <c r="F1161" s="30">
        <v>6597300</v>
      </c>
      <c r="G1161" s="30">
        <v>1619975</v>
      </c>
      <c r="H1161" s="26" t="s">
        <v>833</v>
      </c>
      <c r="I1161" s="22">
        <v>4</v>
      </c>
      <c r="J1161" s="22" t="str">
        <f t="shared" si="99"/>
        <v>Norrviken 4</v>
      </c>
      <c r="K1161" s="26" t="s">
        <v>781</v>
      </c>
      <c r="L1161" s="30">
        <v>1</v>
      </c>
      <c r="M1161" s="30">
        <v>1</v>
      </c>
      <c r="O1161" s="30">
        <v>5</v>
      </c>
      <c r="P1161" s="30">
        <v>16.100000000000001</v>
      </c>
      <c r="Q1161" s="30">
        <v>125</v>
      </c>
      <c r="BI1161" s="27"/>
    </row>
    <row r="1162" spans="1:61" s="22" customFormat="1" x14ac:dyDescent="0.2">
      <c r="A1162" s="30">
        <v>39006</v>
      </c>
      <c r="B1162" s="23">
        <f t="shared" si="97"/>
        <v>2015</v>
      </c>
      <c r="C1162" s="23">
        <f t="shared" si="98"/>
        <v>4</v>
      </c>
      <c r="D1162" s="24" t="s">
        <v>912</v>
      </c>
      <c r="E1162" s="31">
        <v>42102</v>
      </c>
      <c r="F1162" s="30">
        <v>6597300</v>
      </c>
      <c r="G1162" s="30">
        <v>1619975</v>
      </c>
      <c r="H1162" s="26" t="s">
        <v>833</v>
      </c>
      <c r="I1162" s="22">
        <v>4</v>
      </c>
      <c r="J1162" s="22" t="str">
        <f t="shared" si="99"/>
        <v>Norrviken 4</v>
      </c>
      <c r="K1162" s="22" t="s">
        <v>785</v>
      </c>
      <c r="O1162" s="30">
        <v>5</v>
      </c>
      <c r="P1162" s="30">
        <v>16.399999999999999</v>
      </c>
      <c r="Q1162" s="30">
        <v>126</v>
      </c>
      <c r="BI1162" s="27"/>
    </row>
    <row r="1163" spans="1:61" s="22" customFormat="1" x14ac:dyDescent="0.2">
      <c r="A1163" s="22">
        <v>39446</v>
      </c>
      <c r="B1163" s="23">
        <f t="shared" si="97"/>
        <v>2015</v>
      </c>
      <c r="C1163" s="23">
        <f t="shared" si="98"/>
        <v>4</v>
      </c>
      <c r="D1163" s="24" t="s">
        <v>912</v>
      </c>
      <c r="E1163" s="25">
        <v>42108</v>
      </c>
      <c r="F1163" s="22">
        <v>6600935</v>
      </c>
      <c r="G1163" s="22">
        <v>1626764</v>
      </c>
      <c r="H1163" s="22" t="s">
        <v>94</v>
      </c>
      <c r="I1163" s="22" t="s">
        <v>780</v>
      </c>
      <c r="J1163" s="22" t="str">
        <f t="shared" si="99"/>
        <v>Vallentunasjön Va2</v>
      </c>
      <c r="K1163" s="22" t="s">
        <v>739</v>
      </c>
      <c r="L1163" s="22">
        <v>0.5</v>
      </c>
      <c r="M1163" s="22">
        <v>0.5</v>
      </c>
      <c r="N1163" s="22">
        <v>1.4</v>
      </c>
      <c r="O1163" s="22">
        <v>7.2</v>
      </c>
      <c r="P1163" s="22">
        <v>12.7</v>
      </c>
      <c r="Q1163" s="22">
        <v>105</v>
      </c>
      <c r="BI1163" s="27"/>
    </row>
    <row r="1164" spans="1:61" s="22" customFormat="1" x14ac:dyDescent="0.2">
      <c r="A1164" s="22">
        <v>39447</v>
      </c>
      <c r="B1164" s="23">
        <f t="shared" si="97"/>
        <v>2015</v>
      </c>
      <c r="C1164" s="23">
        <f t="shared" si="98"/>
        <v>4</v>
      </c>
      <c r="D1164" s="24" t="s">
        <v>912</v>
      </c>
      <c r="E1164" s="25">
        <v>42108</v>
      </c>
      <c r="F1164" s="22">
        <v>6600935</v>
      </c>
      <c r="G1164" s="22">
        <v>1626764</v>
      </c>
      <c r="H1164" s="22" t="s">
        <v>94</v>
      </c>
      <c r="I1164" s="22" t="s">
        <v>780</v>
      </c>
      <c r="J1164" s="22" t="str">
        <f t="shared" si="99"/>
        <v>Vallentunasjön Va2</v>
      </c>
      <c r="K1164" s="22" t="s">
        <v>781</v>
      </c>
      <c r="L1164" s="22">
        <v>1</v>
      </c>
      <c r="M1164" s="22">
        <v>1</v>
      </c>
      <c r="O1164" s="22">
        <v>7.2</v>
      </c>
      <c r="P1164" s="22">
        <v>12.7</v>
      </c>
      <c r="Q1164" s="22">
        <v>105</v>
      </c>
      <c r="BI1164" s="27"/>
    </row>
    <row r="1165" spans="1:61" s="22" customFormat="1" x14ac:dyDescent="0.2">
      <c r="A1165" s="22">
        <v>39448</v>
      </c>
      <c r="B1165" s="23">
        <f t="shared" si="97"/>
        <v>2015</v>
      </c>
      <c r="C1165" s="23">
        <f t="shared" si="98"/>
        <v>4</v>
      </c>
      <c r="D1165" s="24" t="s">
        <v>912</v>
      </c>
      <c r="E1165" s="25">
        <v>42108</v>
      </c>
      <c r="F1165" s="22">
        <v>6600935</v>
      </c>
      <c r="G1165" s="22">
        <v>1626764</v>
      </c>
      <c r="H1165" s="22" t="s">
        <v>94</v>
      </c>
      <c r="I1165" s="22" t="s">
        <v>780</v>
      </c>
      <c r="J1165" s="22" t="str">
        <f t="shared" si="99"/>
        <v>Vallentunasjön Va2</v>
      </c>
      <c r="K1165" s="22" t="s">
        <v>782</v>
      </c>
      <c r="L1165" s="22">
        <v>2</v>
      </c>
      <c r="M1165" s="22">
        <v>2</v>
      </c>
      <c r="O1165" s="22">
        <v>7.2</v>
      </c>
      <c r="P1165" s="22">
        <v>12.7</v>
      </c>
      <c r="Q1165" s="22">
        <v>105</v>
      </c>
      <c r="BI1165" s="27"/>
    </row>
    <row r="1166" spans="1:61" s="22" customFormat="1" x14ac:dyDescent="0.2">
      <c r="A1166" s="22">
        <v>39449</v>
      </c>
      <c r="B1166" s="23">
        <f t="shared" si="97"/>
        <v>2015</v>
      </c>
      <c r="C1166" s="23">
        <f t="shared" si="98"/>
        <v>4</v>
      </c>
      <c r="D1166" s="24" t="s">
        <v>912</v>
      </c>
      <c r="E1166" s="25">
        <v>42108</v>
      </c>
      <c r="F1166" s="22">
        <v>6600935</v>
      </c>
      <c r="G1166" s="22">
        <v>1626764</v>
      </c>
      <c r="H1166" s="22" t="s">
        <v>94</v>
      </c>
      <c r="I1166" s="22" t="s">
        <v>780</v>
      </c>
      <c r="J1166" s="22" t="str">
        <f t="shared" si="99"/>
        <v>Vallentunasjön Va2</v>
      </c>
      <c r="K1166" s="22" t="s">
        <v>783</v>
      </c>
      <c r="L1166" s="22">
        <v>3</v>
      </c>
      <c r="M1166" s="22">
        <v>3</v>
      </c>
      <c r="O1166" s="22">
        <v>7.2</v>
      </c>
      <c r="P1166" s="22">
        <v>12.7</v>
      </c>
      <c r="Q1166" s="22">
        <v>106</v>
      </c>
      <c r="BI1166" s="27"/>
    </row>
    <row r="1167" spans="1:61" s="22" customFormat="1" x14ac:dyDescent="0.2">
      <c r="A1167" s="22">
        <v>39450</v>
      </c>
      <c r="B1167" s="23">
        <f t="shared" si="97"/>
        <v>2015</v>
      </c>
      <c r="C1167" s="23">
        <f t="shared" si="98"/>
        <v>4</v>
      </c>
      <c r="D1167" s="24" t="s">
        <v>912</v>
      </c>
      <c r="E1167" s="25">
        <v>42108</v>
      </c>
      <c r="F1167" s="22">
        <v>6600935</v>
      </c>
      <c r="G1167" s="22">
        <v>1626764</v>
      </c>
      <c r="H1167" s="22" t="s">
        <v>94</v>
      </c>
      <c r="I1167" s="22" t="s">
        <v>780</v>
      </c>
      <c r="J1167" s="22" t="str">
        <f t="shared" si="99"/>
        <v>Vallentunasjön Va2</v>
      </c>
      <c r="K1167" s="22" t="s">
        <v>784</v>
      </c>
      <c r="L1167" s="22">
        <v>4</v>
      </c>
      <c r="M1167" s="22">
        <v>4</v>
      </c>
      <c r="O1167" s="22">
        <v>7.2</v>
      </c>
      <c r="P1167" s="22">
        <v>12.7</v>
      </c>
      <c r="Q1167" s="22">
        <v>106</v>
      </c>
      <c r="BI1167" s="27"/>
    </row>
    <row r="1168" spans="1:61" s="22" customFormat="1" x14ac:dyDescent="0.2">
      <c r="A1168" s="22">
        <v>39451</v>
      </c>
      <c r="B1168" s="23">
        <f t="shared" si="97"/>
        <v>2015</v>
      </c>
      <c r="C1168" s="23">
        <f t="shared" si="98"/>
        <v>4</v>
      </c>
      <c r="D1168" s="24" t="s">
        <v>912</v>
      </c>
      <c r="E1168" s="25">
        <v>42108</v>
      </c>
      <c r="F1168" s="22">
        <v>6600935</v>
      </c>
      <c r="G1168" s="22">
        <v>1626764</v>
      </c>
      <c r="H1168" s="22" t="s">
        <v>94</v>
      </c>
      <c r="I1168" s="22" t="s">
        <v>780</v>
      </c>
      <c r="J1168" s="22" t="str">
        <f t="shared" si="99"/>
        <v>Vallentunasjön Va2</v>
      </c>
      <c r="K1168" s="22" t="s">
        <v>785</v>
      </c>
      <c r="L1168" s="22">
        <v>4.5</v>
      </c>
      <c r="M1168" s="22">
        <v>4.5</v>
      </c>
      <c r="O1168" s="22">
        <v>7.2</v>
      </c>
      <c r="P1168" s="22">
        <v>12.7</v>
      </c>
      <c r="Q1168" s="22">
        <v>106</v>
      </c>
      <c r="BI1168" s="27"/>
    </row>
    <row r="1169" spans="1:61" s="22" customFormat="1" x14ac:dyDescent="0.2">
      <c r="A1169" s="22">
        <v>39452</v>
      </c>
      <c r="B1169" s="23">
        <f t="shared" si="97"/>
        <v>2015</v>
      </c>
      <c r="C1169" s="23">
        <f t="shared" si="98"/>
        <v>4</v>
      </c>
      <c r="D1169" s="24" t="s">
        <v>912</v>
      </c>
      <c r="E1169" s="25">
        <v>42108</v>
      </c>
      <c r="H1169" s="22" t="s">
        <v>94</v>
      </c>
      <c r="I1169" s="22" t="s">
        <v>786</v>
      </c>
      <c r="J1169" s="22" t="str">
        <f t="shared" si="99"/>
        <v>Vallentunasjön Blandprov</v>
      </c>
      <c r="K1169" s="22" t="s">
        <v>739</v>
      </c>
      <c r="L1169" s="22">
        <v>4</v>
      </c>
      <c r="M1169" s="22">
        <v>0</v>
      </c>
      <c r="U1169" s="22">
        <v>219.11160000000001</v>
      </c>
      <c r="X1169" s="22">
        <v>0</v>
      </c>
      <c r="Z1169" s="22">
        <v>25.562314285999999</v>
      </c>
      <c r="AB1169" s="22">
        <v>212.9</v>
      </c>
      <c r="AE1169" s="22">
        <v>8.6666666666999994</v>
      </c>
      <c r="AI1169" s="22">
        <v>42.08</v>
      </c>
      <c r="AJ1169" s="22">
        <v>1428.93</v>
      </c>
      <c r="BI1169" s="27"/>
    </row>
    <row r="1170" spans="1:61" s="22" customFormat="1" x14ac:dyDescent="0.2">
      <c r="B1170" s="23">
        <f t="shared" si="97"/>
        <v>2015</v>
      </c>
      <c r="C1170" s="23">
        <f t="shared" si="98"/>
        <v>4</v>
      </c>
      <c r="D1170" s="24" t="s">
        <v>912</v>
      </c>
      <c r="E1170" s="25" t="s">
        <v>968</v>
      </c>
      <c r="F1170" s="22">
        <v>6606238</v>
      </c>
      <c r="G1170" s="22">
        <v>661152</v>
      </c>
      <c r="H1170" s="26" t="s">
        <v>738</v>
      </c>
      <c r="J1170" s="22" t="str">
        <f t="shared" si="99"/>
        <v xml:space="preserve">Oxundaån </v>
      </c>
      <c r="K1170" s="22" t="s">
        <v>739</v>
      </c>
      <c r="L1170" s="22">
        <v>0.1</v>
      </c>
      <c r="M1170" s="22">
        <v>0.1</v>
      </c>
      <c r="O1170" s="22">
        <v>6.8</v>
      </c>
      <c r="R1170" s="22">
        <v>44.9</v>
      </c>
      <c r="T1170" s="22">
        <v>2.327</v>
      </c>
      <c r="U1170" s="22">
        <v>18</v>
      </c>
      <c r="V1170" s="22">
        <f t="shared" ref="V1170:V1171" si="101">U1170 * (1/((10^((0.0901821 + (2729.92 /(273.15 + O1170)))-AC1170)+1)))</f>
        <v>0.30632353468404577</v>
      </c>
      <c r="W1170" s="22">
        <v>5.5E-2</v>
      </c>
      <c r="X1170" s="22">
        <v>1.5</v>
      </c>
      <c r="Y1170" s="22">
        <v>5.4</v>
      </c>
      <c r="AB1170" s="22">
        <v>464</v>
      </c>
      <c r="AC1170" s="22">
        <v>8.08</v>
      </c>
      <c r="AG1170" s="22">
        <v>12.8</v>
      </c>
      <c r="AI1170" s="22">
        <v>35</v>
      </c>
      <c r="AJ1170" s="22">
        <v>1210</v>
      </c>
      <c r="AK1170" s="22">
        <v>50.8</v>
      </c>
      <c r="AM1170" s="22">
        <v>5.0048000000000004</v>
      </c>
      <c r="AN1170" s="22">
        <v>8.4820999999999991</v>
      </c>
      <c r="AO1170" s="22">
        <v>36.407150000000001</v>
      </c>
      <c r="AP1170" s="22">
        <v>25.463400000000004</v>
      </c>
      <c r="AQ1170" s="22">
        <v>50.596649999999997</v>
      </c>
      <c r="AR1170" s="22">
        <v>4</v>
      </c>
      <c r="BI1170" s="27"/>
    </row>
    <row r="1171" spans="1:61" s="22" customFormat="1" x14ac:dyDescent="0.2">
      <c r="A1171" s="30">
        <v>39456</v>
      </c>
      <c r="B1171" s="23">
        <f t="shared" si="97"/>
        <v>2015</v>
      </c>
      <c r="C1171" s="23">
        <f t="shared" si="98"/>
        <v>4</v>
      </c>
      <c r="D1171" s="24" t="s">
        <v>912</v>
      </c>
      <c r="E1171" s="31">
        <v>42109</v>
      </c>
      <c r="F1171" s="30">
        <v>6595400</v>
      </c>
      <c r="G1171" s="30">
        <v>1624045</v>
      </c>
      <c r="H1171" s="26" t="s">
        <v>84</v>
      </c>
      <c r="J1171" s="22" t="str">
        <f t="shared" si="99"/>
        <v xml:space="preserve">Fjäturen </v>
      </c>
      <c r="K1171" s="22" t="s">
        <v>739</v>
      </c>
      <c r="L1171" s="30">
        <v>0.5</v>
      </c>
      <c r="M1171" s="30">
        <v>0.5</v>
      </c>
      <c r="N1171" s="30">
        <v>2</v>
      </c>
      <c r="O1171" s="30">
        <v>7.7</v>
      </c>
      <c r="P1171" s="30">
        <v>12.4</v>
      </c>
      <c r="Q1171" s="30">
        <v>105</v>
      </c>
      <c r="T1171" s="30">
        <v>1.9110168673999999</v>
      </c>
      <c r="U1171" s="30">
        <v>3.0920999999999998</v>
      </c>
      <c r="V1171" s="22">
        <f t="shared" si="101"/>
        <v>2.9898210143900081E-2</v>
      </c>
      <c r="W1171" s="30">
        <v>9.8000000000000004E-2</v>
      </c>
      <c r="X1171" s="30">
        <v>1.65</v>
      </c>
      <c r="Y1171" s="30">
        <v>4.0999999999999996</v>
      </c>
      <c r="AB1171" s="30">
        <v>324.64</v>
      </c>
      <c r="AC1171" s="30">
        <v>7.8</v>
      </c>
      <c r="AI1171" s="30">
        <v>21.56</v>
      </c>
      <c r="AJ1171" s="30">
        <v>1006.88</v>
      </c>
      <c r="BI1171" s="27"/>
    </row>
    <row r="1172" spans="1:61" s="22" customFormat="1" x14ac:dyDescent="0.2">
      <c r="A1172" s="30">
        <v>39457</v>
      </c>
      <c r="B1172" s="23">
        <f t="shared" si="97"/>
        <v>2015</v>
      </c>
      <c r="C1172" s="23">
        <f t="shared" si="98"/>
        <v>4</v>
      </c>
      <c r="D1172" s="24" t="s">
        <v>912</v>
      </c>
      <c r="E1172" s="31">
        <v>42109</v>
      </c>
      <c r="F1172" s="30">
        <v>6595400</v>
      </c>
      <c r="G1172" s="30">
        <v>1624045</v>
      </c>
      <c r="H1172" s="26" t="s">
        <v>84</v>
      </c>
      <c r="J1172" s="22" t="str">
        <f t="shared" si="99"/>
        <v xml:space="preserve">Fjäturen </v>
      </c>
      <c r="K1172" s="26" t="s">
        <v>781</v>
      </c>
      <c r="L1172" s="30">
        <v>1</v>
      </c>
      <c r="M1172" s="30">
        <v>1</v>
      </c>
      <c r="O1172" s="30">
        <v>7.1</v>
      </c>
      <c r="P1172" s="30">
        <v>12.4</v>
      </c>
      <c r="Q1172" s="30">
        <v>104</v>
      </c>
      <c r="BI1172" s="27"/>
    </row>
    <row r="1173" spans="1:61" s="22" customFormat="1" x14ac:dyDescent="0.2">
      <c r="A1173" s="30">
        <v>39458</v>
      </c>
      <c r="B1173" s="23">
        <f t="shared" si="97"/>
        <v>2015</v>
      </c>
      <c r="C1173" s="23">
        <f t="shared" si="98"/>
        <v>4</v>
      </c>
      <c r="D1173" s="24" t="s">
        <v>912</v>
      </c>
      <c r="E1173" s="31">
        <v>42109</v>
      </c>
      <c r="F1173" s="30">
        <v>6595400</v>
      </c>
      <c r="G1173" s="30">
        <v>1624045</v>
      </c>
      <c r="H1173" s="26" t="s">
        <v>84</v>
      </c>
      <c r="J1173" s="22" t="str">
        <f t="shared" si="99"/>
        <v xml:space="preserve">Fjäturen </v>
      </c>
      <c r="K1173" s="26" t="s">
        <v>782</v>
      </c>
      <c r="L1173" s="30">
        <v>2</v>
      </c>
      <c r="M1173" s="30">
        <v>2</v>
      </c>
      <c r="O1173" s="30">
        <v>6.7</v>
      </c>
      <c r="P1173" s="30">
        <v>12.4</v>
      </c>
      <c r="Q1173" s="30">
        <v>103</v>
      </c>
      <c r="BI1173" s="27"/>
    </row>
    <row r="1174" spans="1:61" s="22" customFormat="1" x14ac:dyDescent="0.2">
      <c r="A1174" s="30">
        <v>39459</v>
      </c>
      <c r="B1174" s="23">
        <f t="shared" si="97"/>
        <v>2015</v>
      </c>
      <c r="C1174" s="23">
        <f t="shared" si="98"/>
        <v>4</v>
      </c>
      <c r="D1174" s="24" t="s">
        <v>912</v>
      </c>
      <c r="E1174" s="31">
        <v>42109</v>
      </c>
      <c r="F1174" s="30">
        <v>6595400</v>
      </c>
      <c r="G1174" s="30">
        <v>1624045</v>
      </c>
      <c r="H1174" s="26" t="s">
        <v>84</v>
      </c>
      <c r="J1174" s="22" t="str">
        <f t="shared" si="99"/>
        <v xml:space="preserve">Fjäturen </v>
      </c>
      <c r="K1174" s="26" t="s">
        <v>783</v>
      </c>
      <c r="L1174" s="30">
        <v>3</v>
      </c>
      <c r="M1174" s="30">
        <v>3</v>
      </c>
      <c r="O1174" s="30">
        <v>6.5</v>
      </c>
      <c r="P1174" s="30">
        <v>12.4</v>
      </c>
      <c r="Q1174" s="30">
        <v>102</v>
      </c>
      <c r="BI1174" s="27"/>
    </row>
    <row r="1175" spans="1:61" s="22" customFormat="1" x14ac:dyDescent="0.2">
      <c r="A1175" s="30">
        <v>39460</v>
      </c>
      <c r="B1175" s="23">
        <f t="shared" si="97"/>
        <v>2015</v>
      </c>
      <c r="C1175" s="23">
        <f t="shared" si="98"/>
        <v>4</v>
      </c>
      <c r="D1175" s="24" t="s">
        <v>912</v>
      </c>
      <c r="E1175" s="31">
        <v>42109</v>
      </c>
      <c r="F1175" s="30">
        <v>6595400</v>
      </c>
      <c r="G1175" s="30">
        <v>1624045</v>
      </c>
      <c r="H1175" s="26" t="s">
        <v>84</v>
      </c>
      <c r="J1175" s="22" t="str">
        <f t="shared" si="99"/>
        <v xml:space="preserve">Fjäturen </v>
      </c>
      <c r="K1175" s="26" t="s">
        <v>784</v>
      </c>
      <c r="L1175" s="30">
        <v>4</v>
      </c>
      <c r="M1175" s="30">
        <v>4</v>
      </c>
      <c r="O1175" s="30">
        <v>6.5</v>
      </c>
      <c r="P1175" s="30">
        <v>12.3</v>
      </c>
      <c r="Q1175" s="30">
        <v>101</v>
      </c>
      <c r="BI1175" s="27"/>
    </row>
    <row r="1176" spans="1:61" s="22" customFormat="1" x14ac:dyDescent="0.2">
      <c r="A1176" s="30">
        <v>39461</v>
      </c>
      <c r="B1176" s="23">
        <f t="shared" si="97"/>
        <v>2015</v>
      </c>
      <c r="C1176" s="23">
        <f t="shared" si="98"/>
        <v>4</v>
      </c>
      <c r="D1176" s="24" t="s">
        <v>912</v>
      </c>
      <c r="E1176" s="31">
        <v>42109</v>
      </c>
      <c r="F1176" s="30">
        <v>6595400</v>
      </c>
      <c r="G1176" s="30">
        <v>1624045</v>
      </c>
      <c r="H1176" s="26" t="s">
        <v>84</v>
      </c>
      <c r="J1176" s="22" t="str">
        <f t="shared" si="99"/>
        <v xml:space="preserve">Fjäturen </v>
      </c>
      <c r="K1176" s="26" t="s">
        <v>841</v>
      </c>
      <c r="L1176" s="30">
        <v>5</v>
      </c>
      <c r="M1176" s="30">
        <v>5</v>
      </c>
      <c r="O1176" s="30">
        <v>6.4</v>
      </c>
      <c r="P1176" s="30">
        <v>12.2</v>
      </c>
      <c r="Q1176" s="30">
        <v>101</v>
      </c>
      <c r="BI1176" s="27"/>
    </row>
    <row r="1177" spans="1:61" s="22" customFormat="1" x14ac:dyDescent="0.2">
      <c r="A1177" s="30">
        <v>39462</v>
      </c>
      <c r="B1177" s="23">
        <f t="shared" si="97"/>
        <v>2015</v>
      </c>
      <c r="C1177" s="23">
        <f t="shared" si="98"/>
        <v>4</v>
      </c>
      <c r="D1177" s="24" t="s">
        <v>912</v>
      </c>
      <c r="E1177" s="31">
        <v>42109</v>
      </c>
      <c r="F1177" s="30">
        <v>6595400</v>
      </c>
      <c r="G1177" s="30">
        <v>1624045</v>
      </c>
      <c r="H1177" s="26" t="s">
        <v>84</v>
      </c>
      <c r="J1177" s="22" t="str">
        <f t="shared" si="99"/>
        <v xml:space="preserve">Fjäturen </v>
      </c>
      <c r="K1177" s="26" t="s">
        <v>842</v>
      </c>
      <c r="L1177" s="30">
        <v>6</v>
      </c>
      <c r="M1177" s="30">
        <v>6</v>
      </c>
      <c r="O1177" s="30">
        <v>6.4</v>
      </c>
      <c r="P1177" s="30">
        <v>12.2</v>
      </c>
      <c r="Q1177" s="30">
        <v>100</v>
      </c>
      <c r="BI1177" s="27"/>
    </row>
    <row r="1178" spans="1:61" s="22" customFormat="1" x14ac:dyDescent="0.2">
      <c r="A1178" s="30">
        <v>39463</v>
      </c>
      <c r="B1178" s="23">
        <f t="shared" si="97"/>
        <v>2015</v>
      </c>
      <c r="C1178" s="23">
        <f t="shared" si="98"/>
        <v>4</v>
      </c>
      <c r="D1178" s="24" t="s">
        <v>912</v>
      </c>
      <c r="E1178" s="31">
        <v>42109</v>
      </c>
      <c r="F1178" s="30">
        <v>6595400</v>
      </c>
      <c r="G1178" s="30">
        <v>1624045</v>
      </c>
      <c r="H1178" s="26" t="s">
        <v>84</v>
      </c>
      <c r="J1178" s="22" t="str">
        <f t="shared" si="99"/>
        <v xml:space="preserve">Fjäturen </v>
      </c>
      <c r="K1178" s="26" t="s">
        <v>843</v>
      </c>
      <c r="L1178" s="30">
        <v>7</v>
      </c>
      <c r="M1178" s="30">
        <v>7</v>
      </c>
      <c r="O1178" s="30">
        <v>6.4</v>
      </c>
      <c r="P1178" s="30">
        <v>12.1</v>
      </c>
      <c r="Q1178" s="30">
        <v>100</v>
      </c>
      <c r="BI1178" s="27"/>
    </row>
    <row r="1179" spans="1:61" s="22" customFormat="1" x14ac:dyDescent="0.2">
      <c r="A1179" s="30">
        <v>39464</v>
      </c>
      <c r="B1179" s="23">
        <f t="shared" si="97"/>
        <v>2015</v>
      </c>
      <c r="C1179" s="23">
        <f t="shared" si="98"/>
        <v>4</v>
      </c>
      <c r="D1179" s="24" t="s">
        <v>912</v>
      </c>
      <c r="E1179" s="31">
        <v>42109</v>
      </c>
      <c r="F1179" s="30">
        <v>6595400</v>
      </c>
      <c r="G1179" s="30">
        <v>1624045</v>
      </c>
      <c r="H1179" s="26" t="s">
        <v>84</v>
      </c>
      <c r="J1179" s="22" t="str">
        <f t="shared" si="99"/>
        <v xml:space="preserve">Fjäturen </v>
      </c>
      <c r="K1179" s="26" t="s">
        <v>844</v>
      </c>
      <c r="L1179" s="30">
        <v>8</v>
      </c>
      <c r="M1179" s="30">
        <v>8</v>
      </c>
      <c r="O1179" s="30">
        <v>6.3</v>
      </c>
      <c r="P1179" s="30">
        <v>12.1</v>
      </c>
      <c r="Q1179" s="30">
        <v>100</v>
      </c>
      <c r="BI1179" s="27"/>
    </row>
    <row r="1180" spans="1:61" s="22" customFormat="1" x14ac:dyDescent="0.2">
      <c r="A1180" s="30">
        <v>39465</v>
      </c>
      <c r="B1180" s="23">
        <f t="shared" si="97"/>
        <v>2015</v>
      </c>
      <c r="C1180" s="23">
        <f t="shared" si="98"/>
        <v>4</v>
      </c>
      <c r="D1180" s="24" t="s">
        <v>912</v>
      </c>
      <c r="E1180" s="31">
        <v>42109</v>
      </c>
      <c r="F1180" s="30">
        <v>6595400</v>
      </c>
      <c r="G1180" s="30">
        <v>1624045</v>
      </c>
      <c r="H1180" s="26" t="s">
        <v>84</v>
      </c>
      <c r="J1180" s="22" t="str">
        <f t="shared" si="99"/>
        <v xml:space="preserve">Fjäturen </v>
      </c>
      <c r="K1180" s="22" t="s">
        <v>785</v>
      </c>
      <c r="L1180" s="30">
        <v>8.9</v>
      </c>
      <c r="M1180" s="30">
        <v>8.9</v>
      </c>
      <c r="O1180" s="30">
        <v>6.3</v>
      </c>
      <c r="P1180" s="30">
        <v>12</v>
      </c>
      <c r="Q1180" s="30">
        <v>98</v>
      </c>
      <c r="BI1180" s="27"/>
    </row>
    <row r="1181" spans="1:61" s="22" customFormat="1" x14ac:dyDescent="0.2">
      <c r="A1181" s="30">
        <v>39466</v>
      </c>
      <c r="B1181" s="23">
        <f t="shared" si="97"/>
        <v>2015</v>
      </c>
      <c r="C1181" s="23">
        <f t="shared" si="98"/>
        <v>4</v>
      </c>
      <c r="D1181" s="24" t="s">
        <v>912</v>
      </c>
      <c r="E1181" s="31">
        <v>42109</v>
      </c>
      <c r="F1181" s="30">
        <v>6593820</v>
      </c>
      <c r="G1181" s="30">
        <v>1624215</v>
      </c>
      <c r="H1181" s="26" t="s">
        <v>92</v>
      </c>
      <c r="J1181" s="22" t="str">
        <f t="shared" si="99"/>
        <v xml:space="preserve">Rösjön </v>
      </c>
      <c r="K1181" s="22" t="s">
        <v>739</v>
      </c>
      <c r="L1181" s="30">
        <v>0.5</v>
      </c>
      <c r="M1181" s="30">
        <v>0.5</v>
      </c>
      <c r="N1181" s="30">
        <v>2.5</v>
      </c>
      <c r="O1181" s="30">
        <v>7.2</v>
      </c>
      <c r="P1181" s="30">
        <v>12.6</v>
      </c>
      <c r="Q1181" s="30">
        <v>106</v>
      </c>
      <c r="T1181" s="30">
        <v>1.6943036143999999</v>
      </c>
      <c r="U1181" s="30">
        <v>1.5687</v>
      </c>
      <c r="V1181" s="22">
        <f t="shared" ref="V1181" si="102">U1181 * (1/((10^((0.0901821 + (2729.92 /(273.15 + O1181)))-AC1181)+1)))</f>
        <v>1.5972423195617681E-2</v>
      </c>
      <c r="W1181" s="30">
        <v>5.1999999999999998E-2</v>
      </c>
      <c r="X1181" s="30">
        <v>0.37</v>
      </c>
      <c r="Y1181" s="30">
        <v>2.2000000000000002</v>
      </c>
      <c r="AB1181" s="30">
        <v>31.71</v>
      </c>
      <c r="AC1181" s="30">
        <v>7.84</v>
      </c>
      <c r="AI1181" s="30">
        <v>14.19</v>
      </c>
      <c r="AJ1181" s="30">
        <v>556.13</v>
      </c>
      <c r="AK1181" s="30">
        <v>26.7</v>
      </c>
      <c r="AL1181" s="30">
        <v>4.1099999999999901E-2</v>
      </c>
      <c r="AM1181" s="30">
        <v>1.91</v>
      </c>
      <c r="AN1181" s="30">
        <v>3.76</v>
      </c>
      <c r="AP1181" s="30">
        <v>13.4</v>
      </c>
      <c r="AR1181" s="30">
        <v>2.02</v>
      </c>
      <c r="AS1181" s="30">
        <v>31.6</v>
      </c>
      <c r="AT1181" s="30">
        <v>0.47799999999999898</v>
      </c>
      <c r="AU1181" s="30">
        <v>13.4</v>
      </c>
      <c r="AV1181" s="30">
        <v>1E-3</v>
      </c>
      <c r="AW1181" s="30">
        <v>2.8500000000000001E-2</v>
      </c>
      <c r="AX1181" s="30">
        <v>8.9899999999999897E-2</v>
      </c>
      <c r="AY1181" s="30">
        <v>2.64</v>
      </c>
      <c r="AZ1181" s="30">
        <v>1E-3</v>
      </c>
      <c r="BA1181" s="30">
        <v>8.86</v>
      </c>
      <c r="BB1181" s="30">
        <v>0.47599999999999898</v>
      </c>
      <c r="BC1181" s="30">
        <v>0.61699999999999899</v>
      </c>
      <c r="BD1181" s="30">
        <v>9.76</v>
      </c>
      <c r="BE1181" s="30">
        <v>7.3099999999999901E-2</v>
      </c>
      <c r="BF1181" s="30">
        <v>70.2</v>
      </c>
      <c r="BG1181" s="30">
        <v>0.218</v>
      </c>
      <c r="BH1181" s="30">
        <v>0.83499999999999897</v>
      </c>
      <c r="BI1181" s="27"/>
    </row>
    <row r="1182" spans="1:61" s="22" customFormat="1" x14ac:dyDescent="0.2">
      <c r="A1182" s="30">
        <v>39467</v>
      </c>
      <c r="B1182" s="23">
        <f t="shared" si="97"/>
        <v>2015</v>
      </c>
      <c r="C1182" s="23">
        <f t="shared" si="98"/>
        <v>4</v>
      </c>
      <c r="D1182" s="24" t="s">
        <v>912</v>
      </c>
      <c r="E1182" s="31">
        <v>42109</v>
      </c>
      <c r="F1182" s="30">
        <v>6593820</v>
      </c>
      <c r="G1182" s="30">
        <v>1624215</v>
      </c>
      <c r="H1182" s="26" t="s">
        <v>92</v>
      </c>
      <c r="J1182" s="22" t="str">
        <f t="shared" si="99"/>
        <v xml:space="preserve">Rösjön </v>
      </c>
      <c r="K1182" s="26" t="s">
        <v>781</v>
      </c>
      <c r="L1182" s="30">
        <v>1</v>
      </c>
      <c r="M1182" s="30">
        <v>1</v>
      </c>
      <c r="O1182" s="30">
        <v>7</v>
      </c>
      <c r="P1182" s="30">
        <v>12.7</v>
      </c>
      <c r="Q1182" s="30">
        <v>106</v>
      </c>
      <c r="BI1182" s="27"/>
    </row>
    <row r="1183" spans="1:61" s="22" customFormat="1" x14ac:dyDescent="0.2">
      <c r="A1183" s="30">
        <v>39468</v>
      </c>
      <c r="B1183" s="23">
        <f t="shared" si="97"/>
        <v>2015</v>
      </c>
      <c r="C1183" s="23">
        <f t="shared" si="98"/>
        <v>4</v>
      </c>
      <c r="D1183" s="24" t="s">
        <v>912</v>
      </c>
      <c r="E1183" s="31">
        <v>42109</v>
      </c>
      <c r="F1183" s="30">
        <v>6593820</v>
      </c>
      <c r="G1183" s="30">
        <v>1624215</v>
      </c>
      <c r="H1183" s="26" t="s">
        <v>92</v>
      </c>
      <c r="J1183" s="22" t="str">
        <f t="shared" si="99"/>
        <v xml:space="preserve">Rösjön </v>
      </c>
      <c r="K1183" s="26" t="s">
        <v>782</v>
      </c>
      <c r="L1183" s="30">
        <v>2</v>
      </c>
      <c r="M1183" s="30">
        <v>2</v>
      </c>
      <c r="O1183" s="30">
        <v>6.9</v>
      </c>
      <c r="P1183" s="30">
        <v>12.7</v>
      </c>
      <c r="Q1183" s="30">
        <v>105</v>
      </c>
      <c r="BI1183" s="27"/>
    </row>
    <row r="1184" spans="1:61" s="22" customFormat="1" x14ac:dyDescent="0.2">
      <c r="A1184" s="30">
        <v>39469</v>
      </c>
      <c r="B1184" s="23">
        <f t="shared" si="97"/>
        <v>2015</v>
      </c>
      <c r="C1184" s="23">
        <f t="shared" si="98"/>
        <v>4</v>
      </c>
      <c r="D1184" s="24" t="s">
        <v>912</v>
      </c>
      <c r="E1184" s="31">
        <v>42109</v>
      </c>
      <c r="F1184" s="30">
        <v>6593820</v>
      </c>
      <c r="G1184" s="30">
        <v>1624215</v>
      </c>
      <c r="H1184" s="26" t="s">
        <v>92</v>
      </c>
      <c r="J1184" s="22" t="str">
        <f t="shared" si="99"/>
        <v xml:space="preserve">Rösjön </v>
      </c>
      <c r="K1184" s="26" t="s">
        <v>783</v>
      </c>
      <c r="L1184" s="30">
        <v>3</v>
      </c>
      <c r="M1184" s="30">
        <v>3</v>
      </c>
      <c r="O1184" s="30">
        <v>6.8</v>
      </c>
      <c r="P1184" s="30">
        <v>12.7</v>
      </c>
      <c r="Q1184" s="30">
        <v>105</v>
      </c>
      <c r="BI1184" s="27"/>
    </row>
    <row r="1185" spans="1:61" s="22" customFormat="1" x14ac:dyDescent="0.2">
      <c r="A1185" s="30">
        <v>39470</v>
      </c>
      <c r="B1185" s="23">
        <f t="shared" si="97"/>
        <v>2015</v>
      </c>
      <c r="C1185" s="23">
        <f t="shared" si="98"/>
        <v>4</v>
      </c>
      <c r="D1185" s="24" t="s">
        <v>912</v>
      </c>
      <c r="E1185" s="31">
        <v>42109</v>
      </c>
      <c r="F1185" s="30">
        <v>6593820</v>
      </c>
      <c r="G1185" s="30">
        <v>1624215</v>
      </c>
      <c r="H1185" s="26" t="s">
        <v>92</v>
      </c>
      <c r="J1185" s="22" t="str">
        <f t="shared" si="99"/>
        <v xml:space="preserve">Rösjön </v>
      </c>
      <c r="K1185" s="26" t="s">
        <v>784</v>
      </c>
      <c r="L1185" s="30">
        <v>4</v>
      </c>
      <c r="M1185" s="30">
        <v>4</v>
      </c>
      <c r="O1185" s="30">
        <v>6.8</v>
      </c>
      <c r="P1185" s="30">
        <v>12.6</v>
      </c>
      <c r="Q1185" s="30">
        <v>105</v>
      </c>
      <c r="BI1185" s="27"/>
    </row>
    <row r="1186" spans="1:61" s="22" customFormat="1" x14ac:dyDescent="0.2">
      <c r="A1186" s="30">
        <v>39471</v>
      </c>
      <c r="B1186" s="23">
        <f t="shared" si="97"/>
        <v>2015</v>
      </c>
      <c r="C1186" s="23">
        <f t="shared" si="98"/>
        <v>4</v>
      </c>
      <c r="D1186" s="24" t="s">
        <v>912</v>
      </c>
      <c r="E1186" s="31">
        <v>42109</v>
      </c>
      <c r="F1186" s="30">
        <v>6593820</v>
      </c>
      <c r="G1186" s="30">
        <v>1624215</v>
      </c>
      <c r="H1186" s="26" t="s">
        <v>92</v>
      </c>
      <c r="J1186" s="22" t="str">
        <f t="shared" si="99"/>
        <v xml:space="preserve">Rösjön </v>
      </c>
      <c r="K1186" s="26" t="s">
        <v>841</v>
      </c>
      <c r="L1186" s="30">
        <v>5</v>
      </c>
      <c r="M1186" s="30">
        <v>5</v>
      </c>
      <c r="O1186" s="30">
        <v>6.7</v>
      </c>
      <c r="P1186" s="30">
        <v>12.6</v>
      </c>
      <c r="Q1186" s="30">
        <v>104</v>
      </c>
      <c r="BI1186" s="27"/>
    </row>
    <row r="1187" spans="1:61" s="22" customFormat="1" x14ac:dyDescent="0.2">
      <c r="A1187" s="30">
        <v>39472</v>
      </c>
      <c r="B1187" s="23">
        <f t="shared" si="97"/>
        <v>2015</v>
      </c>
      <c r="C1187" s="23">
        <f t="shared" si="98"/>
        <v>4</v>
      </c>
      <c r="D1187" s="24" t="s">
        <v>912</v>
      </c>
      <c r="E1187" s="31">
        <v>42109</v>
      </c>
      <c r="F1187" s="30">
        <v>6593820</v>
      </c>
      <c r="G1187" s="30">
        <v>1624215</v>
      </c>
      <c r="H1187" s="26" t="s">
        <v>92</v>
      </c>
      <c r="J1187" s="22" t="str">
        <f t="shared" si="99"/>
        <v xml:space="preserve">Rösjön </v>
      </c>
      <c r="K1187" s="26" t="s">
        <v>842</v>
      </c>
      <c r="L1187" s="30">
        <v>6</v>
      </c>
      <c r="M1187" s="30">
        <v>6</v>
      </c>
      <c r="O1187" s="30">
        <v>6.6</v>
      </c>
      <c r="P1187" s="30">
        <v>12.5</v>
      </c>
      <c r="Q1187" s="30">
        <v>104</v>
      </c>
      <c r="BI1187" s="27"/>
    </row>
    <row r="1188" spans="1:61" s="22" customFormat="1" x14ac:dyDescent="0.2">
      <c r="A1188" s="30">
        <v>39473</v>
      </c>
      <c r="B1188" s="23">
        <f t="shared" si="97"/>
        <v>2015</v>
      </c>
      <c r="C1188" s="23">
        <f t="shared" si="98"/>
        <v>4</v>
      </c>
      <c r="D1188" s="24" t="s">
        <v>912</v>
      </c>
      <c r="E1188" s="31">
        <v>42109</v>
      </c>
      <c r="F1188" s="30">
        <v>6593820</v>
      </c>
      <c r="G1188" s="30">
        <v>1624215</v>
      </c>
      <c r="H1188" s="26" t="s">
        <v>92</v>
      </c>
      <c r="J1188" s="22" t="str">
        <f t="shared" si="99"/>
        <v xml:space="preserve">Rösjön </v>
      </c>
      <c r="K1188" s="22" t="s">
        <v>785</v>
      </c>
      <c r="L1188" s="30">
        <v>6.6</v>
      </c>
      <c r="M1188" s="30">
        <v>6.6</v>
      </c>
      <c r="O1188" s="30">
        <v>6.6</v>
      </c>
      <c r="P1188" s="30">
        <v>12.4</v>
      </c>
      <c r="Q1188" s="30">
        <v>102</v>
      </c>
      <c r="BI1188" s="27"/>
    </row>
    <row r="1189" spans="1:61" s="22" customFormat="1" x14ac:dyDescent="0.2">
      <c r="A1189" s="30">
        <v>39474</v>
      </c>
      <c r="B1189" s="23">
        <f t="shared" si="97"/>
        <v>2015</v>
      </c>
      <c r="C1189" s="23">
        <f t="shared" si="98"/>
        <v>4</v>
      </c>
      <c r="D1189" s="24" t="s">
        <v>912</v>
      </c>
      <c r="E1189" s="31">
        <v>42109</v>
      </c>
      <c r="F1189" s="30">
        <v>6594980</v>
      </c>
      <c r="G1189" s="30">
        <v>1622960</v>
      </c>
      <c r="H1189" s="26" t="s">
        <v>95</v>
      </c>
      <c r="J1189" s="22" t="str">
        <f t="shared" si="99"/>
        <v xml:space="preserve">Väsjön </v>
      </c>
      <c r="K1189" s="22" t="s">
        <v>739</v>
      </c>
      <c r="L1189" s="30">
        <v>0.5</v>
      </c>
      <c r="M1189" s="30">
        <v>0.5</v>
      </c>
      <c r="N1189" s="30">
        <v>2.5</v>
      </c>
      <c r="O1189" s="30">
        <v>8.1999999999999993</v>
      </c>
      <c r="P1189" s="30">
        <v>11.5</v>
      </c>
      <c r="Q1189" s="30">
        <v>99</v>
      </c>
      <c r="T1189" s="30">
        <v>3.0339855420999999</v>
      </c>
      <c r="U1189" s="30">
        <v>1.8460000000000001</v>
      </c>
      <c r="V1189" s="22">
        <f t="shared" ref="V1189" si="103">U1189 * (1/((10^((0.0901821 + (2729.92 /(273.15 + O1189)))-AC1189)+1)))</f>
        <v>2.3848989126213634E-2</v>
      </c>
      <c r="W1189" s="30">
        <v>9.1999999999999998E-2</v>
      </c>
      <c r="X1189" s="30">
        <v>0.05</v>
      </c>
      <c r="Y1189" s="30">
        <v>2.4</v>
      </c>
      <c r="AB1189" s="30">
        <v>0.63</v>
      </c>
      <c r="AC1189" s="30">
        <v>7.91</v>
      </c>
      <c r="AI1189" s="30">
        <v>21.02</v>
      </c>
      <c r="AJ1189" s="30">
        <v>641.04</v>
      </c>
      <c r="AK1189" s="30">
        <v>46.8</v>
      </c>
      <c r="AL1189" s="30">
        <v>4.56999999999999E-2</v>
      </c>
      <c r="AM1189" s="30">
        <v>4.0199999999999898</v>
      </c>
      <c r="AN1189" s="30">
        <v>6.54</v>
      </c>
      <c r="AP1189" s="30">
        <v>31.6</v>
      </c>
      <c r="AR1189" s="30">
        <v>3.05</v>
      </c>
      <c r="AS1189" s="30">
        <v>27.7</v>
      </c>
      <c r="AT1189" s="30">
        <v>0.40899999999999898</v>
      </c>
      <c r="AU1189" s="30">
        <v>26.7</v>
      </c>
      <c r="AV1189" s="30">
        <v>1E-3</v>
      </c>
      <c r="AW1189" s="30">
        <v>5.8799999999999901E-2</v>
      </c>
      <c r="AX1189" s="30">
        <v>0.16800000000000001</v>
      </c>
      <c r="AY1189" s="30">
        <v>38.299999999999898</v>
      </c>
      <c r="AZ1189" s="30">
        <v>1E-3</v>
      </c>
      <c r="BA1189" s="30">
        <v>47.9</v>
      </c>
      <c r="BB1189" s="30">
        <v>0.67900000000000005</v>
      </c>
      <c r="BC1189" s="30">
        <v>0.58699999999999897</v>
      </c>
      <c r="BD1189" s="30">
        <v>16.8</v>
      </c>
      <c r="BE1189" s="30">
        <v>0.106</v>
      </c>
      <c r="BF1189" s="30">
        <v>113</v>
      </c>
      <c r="BG1189" s="30">
        <v>0.21</v>
      </c>
      <c r="BH1189" s="30">
        <v>4.5599999999999898</v>
      </c>
      <c r="BI1189" s="27"/>
    </row>
    <row r="1190" spans="1:61" s="22" customFormat="1" x14ac:dyDescent="0.2">
      <c r="A1190" s="30">
        <v>39475</v>
      </c>
      <c r="B1190" s="23">
        <f t="shared" si="97"/>
        <v>2015</v>
      </c>
      <c r="C1190" s="23">
        <f t="shared" si="98"/>
        <v>4</v>
      </c>
      <c r="D1190" s="24" t="s">
        <v>912</v>
      </c>
      <c r="E1190" s="31">
        <v>42109</v>
      </c>
      <c r="F1190" s="30">
        <v>6594980</v>
      </c>
      <c r="G1190" s="30">
        <v>1622960</v>
      </c>
      <c r="H1190" s="26" t="s">
        <v>95</v>
      </c>
      <c r="J1190" s="22" t="str">
        <f t="shared" si="99"/>
        <v xml:space="preserve">Väsjön </v>
      </c>
      <c r="K1190" s="26" t="s">
        <v>781</v>
      </c>
      <c r="L1190" s="30">
        <v>1</v>
      </c>
      <c r="M1190" s="30">
        <v>1</v>
      </c>
      <c r="O1190" s="30">
        <v>8.1</v>
      </c>
      <c r="P1190" s="30">
        <v>11.5</v>
      </c>
      <c r="Q1190" s="30">
        <v>99</v>
      </c>
      <c r="BI1190" s="27"/>
    </row>
    <row r="1191" spans="1:61" s="22" customFormat="1" x14ac:dyDescent="0.2">
      <c r="A1191" s="30">
        <v>39476</v>
      </c>
      <c r="B1191" s="23">
        <f t="shared" si="97"/>
        <v>2015</v>
      </c>
      <c r="C1191" s="23">
        <f t="shared" si="98"/>
        <v>4</v>
      </c>
      <c r="D1191" s="24" t="s">
        <v>912</v>
      </c>
      <c r="E1191" s="31">
        <v>42109</v>
      </c>
      <c r="F1191" s="30">
        <v>6594980</v>
      </c>
      <c r="G1191" s="30">
        <v>1622960</v>
      </c>
      <c r="H1191" s="26" t="s">
        <v>95</v>
      </c>
      <c r="J1191" s="22" t="str">
        <f t="shared" si="99"/>
        <v xml:space="preserve">Väsjön </v>
      </c>
      <c r="K1191" s="26" t="s">
        <v>782</v>
      </c>
      <c r="L1191" s="30">
        <v>2</v>
      </c>
      <c r="M1191" s="30">
        <v>2</v>
      </c>
      <c r="O1191" s="30">
        <v>8</v>
      </c>
      <c r="P1191" s="30">
        <v>11.6</v>
      </c>
      <c r="Q1191" s="30">
        <v>99</v>
      </c>
      <c r="BI1191" s="27"/>
    </row>
    <row r="1192" spans="1:61" s="22" customFormat="1" x14ac:dyDescent="0.2">
      <c r="A1192" s="30">
        <v>39477</v>
      </c>
      <c r="B1192" s="23">
        <f t="shared" si="97"/>
        <v>2015</v>
      </c>
      <c r="C1192" s="23">
        <f t="shared" si="98"/>
        <v>4</v>
      </c>
      <c r="D1192" s="24" t="s">
        <v>912</v>
      </c>
      <c r="E1192" s="31">
        <v>42109</v>
      </c>
      <c r="F1192" s="30">
        <v>6594980</v>
      </c>
      <c r="G1192" s="30">
        <v>1622960</v>
      </c>
      <c r="H1192" s="26" t="s">
        <v>95</v>
      </c>
      <c r="J1192" s="22" t="str">
        <f t="shared" si="99"/>
        <v xml:space="preserve">Väsjön </v>
      </c>
      <c r="K1192" s="22" t="s">
        <v>785</v>
      </c>
      <c r="L1192" s="30">
        <v>2.6</v>
      </c>
      <c r="M1192" s="30">
        <v>2.6</v>
      </c>
      <c r="O1192" s="30">
        <v>7.8</v>
      </c>
      <c r="P1192" s="30">
        <v>11.6</v>
      </c>
      <c r="Q1192" s="30">
        <v>98</v>
      </c>
      <c r="BI1192" s="27"/>
    </row>
    <row r="1193" spans="1:61" s="22" customFormat="1" x14ac:dyDescent="0.2">
      <c r="A1193" s="30">
        <v>39478</v>
      </c>
      <c r="B1193" s="23">
        <f t="shared" si="97"/>
        <v>2015</v>
      </c>
      <c r="C1193" s="23">
        <f t="shared" si="98"/>
        <v>4</v>
      </c>
      <c r="D1193" s="24" t="s">
        <v>912</v>
      </c>
      <c r="E1193" s="31">
        <v>42109</v>
      </c>
      <c r="F1193" s="30">
        <v>6599695</v>
      </c>
      <c r="G1193" s="30">
        <v>1617290</v>
      </c>
      <c r="H1193" s="26" t="s">
        <v>83</v>
      </c>
      <c r="J1193" s="22" t="str">
        <f t="shared" si="99"/>
        <v xml:space="preserve">Edssjön </v>
      </c>
      <c r="K1193" s="22" t="s">
        <v>739</v>
      </c>
      <c r="L1193" s="30">
        <v>0.5</v>
      </c>
      <c r="M1193" s="30">
        <v>0.5</v>
      </c>
      <c r="N1193" s="30">
        <v>1.4</v>
      </c>
      <c r="O1193" s="30">
        <v>6.8</v>
      </c>
      <c r="P1193" s="30">
        <v>13</v>
      </c>
      <c r="Q1193" s="30">
        <v>108</v>
      </c>
      <c r="T1193" s="30">
        <v>2.6202602409</v>
      </c>
      <c r="U1193" s="30">
        <v>4.2881</v>
      </c>
      <c r="V1193" s="22">
        <f t="shared" ref="V1193" si="104">U1193 * (1/((10^((0.0901821 + (2729.92 /(273.15 + O1193)))-AC1193)+1)))</f>
        <v>0.10706465499434716</v>
      </c>
      <c r="W1193" s="30">
        <v>6.7000000000000004E-2</v>
      </c>
      <c r="X1193" s="30">
        <v>1.29</v>
      </c>
      <c r="Y1193" s="30">
        <v>5.3</v>
      </c>
      <c r="AB1193" s="30">
        <v>131.41</v>
      </c>
      <c r="AC1193" s="30">
        <v>8.25</v>
      </c>
      <c r="AI1193" s="30">
        <v>36.090000000000003</v>
      </c>
      <c r="AJ1193" s="30">
        <v>940.19</v>
      </c>
      <c r="BI1193" s="27"/>
    </row>
    <row r="1194" spans="1:61" s="22" customFormat="1" x14ac:dyDescent="0.2">
      <c r="A1194" s="30">
        <v>39479</v>
      </c>
      <c r="B1194" s="23">
        <f t="shared" si="97"/>
        <v>2015</v>
      </c>
      <c r="C1194" s="23">
        <f t="shared" si="98"/>
        <v>4</v>
      </c>
      <c r="D1194" s="24" t="s">
        <v>912</v>
      </c>
      <c r="E1194" s="31">
        <v>42109</v>
      </c>
      <c r="F1194" s="30">
        <v>6599695</v>
      </c>
      <c r="G1194" s="30">
        <v>1617290</v>
      </c>
      <c r="H1194" s="26" t="s">
        <v>83</v>
      </c>
      <c r="J1194" s="22" t="str">
        <f t="shared" si="99"/>
        <v xml:space="preserve">Edssjön </v>
      </c>
      <c r="K1194" s="26" t="s">
        <v>781</v>
      </c>
      <c r="L1194" s="30">
        <v>1</v>
      </c>
      <c r="M1194" s="30">
        <v>1</v>
      </c>
      <c r="O1194" s="30">
        <v>6.8</v>
      </c>
      <c r="P1194" s="30">
        <v>13</v>
      </c>
      <c r="Q1194" s="30">
        <v>108</v>
      </c>
      <c r="BI1194" s="27"/>
    </row>
    <row r="1195" spans="1:61" s="22" customFormat="1" x14ac:dyDescent="0.2">
      <c r="A1195" s="30">
        <v>39480</v>
      </c>
      <c r="B1195" s="23">
        <f t="shared" si="97"/>
        <v>2015</v>
      </c>
      <c r="C1195" s="23">
        <f t="shared" si="98"/>
        <v>4</v>
      </c>
      <c r="D1195" s="24" t="s">
        <v>912</v>
      </c>
      <c r="E1195" s="31">
        <v>42109</v>
      </c>
      <c r="F1195" s="30">
        <v>6599695</v>
      </c>
      <c r="G1195" s="30">
        <v>1617290</v>
      </c>
      <c r="H1195" s="26" t="s">
        <v>83</v>
      </c>
      <c r="J1195" s="22" t="str">
        <f t="shared" si="99"/>
        <v xml:space="preserve">Edssjön </v>
      </c>
      <c r="K1195" s="26" t="s">
        <v>782</v>
      </c>
      <c r="L1195" s="30">
        <v>2</v>
      </c>
      <c r="M1195" s="30">
        <v>2</v>
      </c>
      <c r="O1195" s="30">
        <v>6.8</v>
      </c>
      <c r="P1195" s="30">
        <v>13</v>
      </c>
      <c r="Q1195" s="30">
        <v>108</v>
      </c>
      <c r="BI1195" s="27"/>
    </row>
    <row r="1196" spans="1:61" s="22" customFormat="1" x14ac:dyDescent="0.2">
      <c r="A1196" s="30">
        <v>39481</v>
      </c>
      <c r="B1196" s="23">
        <f t="shared" si="97"/>
        <v>2015</v>
      </c>
      <c r="C1196" s="23">
        <f t="shared" si="98"/>
        <v>4</v>
      </c>
      <c r="D1196" s="24" t="s">
        <v>912</v>
      </c>
      <c r="E1196" s="31">
        <v>42109</v>
      </c>
      <c r="F1196" s="30">
        <v>6599695</v>
      </c>
      <c r="G1196" s="30">
        <v>1617290</v>
      </c>
      <c r="H1196" s="26" t="s">
        <v>83</v>
      </c>
      <c r="J1196" s="22" t="str">
        <f t="shared" si="99"/>
        <v xml:space="preserve">Edssjön </v>
      </c>
      <c r="K1196" s="26" t="s">
        <v>783</v>
      </c>
      <c r="L1196" s="30">
        <v>3</v>
      </c>
      <c r="M1196" s="30">
        <v>3</v>
      </c>
      <c r="O1196" s="30">
        <v>6.7</v>
      </c>
      <c r="P1196" s="30">
        <v>13</v>
      </c>
      <c r="Q1196" s="30">
        <v>107</v>
      </c>
      <c r="BI1196" s="27"/>
    </row>
    <row r="1197" spans="1:61" s="22" customFormat="1" x14ac:dyDescent="0.2">
      <c r="A1197" s="30">
        <v>39482</v>
      </c>
      <c r="B1197" s="23">
        <f t="shared" si="97"/>
        <v>2015</v>
      </c>
      <c r="C1197" s="23">
        <f t="shared" si="98"/>
        <v>4</v>
      </c>
      <c r="D1197" s="24" t="s">
        <v>912</v>
      </c>
      <c r="E1197" s="31">
        <v>42109</v>
      </c>
      <c r="F1197" s="30">
        <v>6599695</v>
      </c>
      <c r="G1197" s="30">
        <v>1617290</v>
      </c>
      <c r="H1197" s="26" t="s">
        <v>83</v>
      </c>
      <c r="J1197" s="22" t="str">
        <f t="shared" si="99"/>
        <v xml:space="preserve">Edssjön </v>
      </c>
      <c r="K1197" s="26" t="s">
        <v>784</v>
      </c>
      <c r="L1197" s="30">
        <v>4</v>
      </c>
      <c r="M1197" s="30">
        <v>4</v>
      </c>
      <c r="O1197" s="30">
        <v>6.7</v>
      </c>
      <c r="P1197" s="30">
        <v>13</v>
      </c>
      <c r="Q1197" s="30">
        <v>107</v>
      </c>
      <c r="BI1197" s="27"/>
    </row>
    <row r="1198" spans="1:61" s="22" customFormat="1" x14ac:dyDescent="0.2">
      <c r="A1198" s="30">
        <v>39483</v>
      </c>
      <c r="B1198" s="23">
        <f t="shared" si="97"/>
        <v>2015</v>
      </c>
      <c r="C1198" s="23">
        <f t="shared" si="98"/>
        <v>4</v>
      </c>
      <c r="D1198" s="24" t="s">
        <v>912</v>
      </c>
      <c r="E1198" s="31">
        <v>42109</v>
      </c>
      <c r="F1198" s="30">
        <v>6599695</v>
      </c>
      <c r="G1198" s="30">
        <v>1617290</v>
      </c>
      <c r="H1198" s="26" t="s">
        <v>83</v>
      </c>
      <c r="J1198" s="22" t="str">
        <f t="shared" si="99"/>
        <v xml:space="preserve">Edssjön </v>
      </c>
      <c r="K1198" s="22" t="s">
        <v>785</v>
      </c>
      <c r="L1198" s="30">
        <v>4.9000000000000004</v>
      </c>
      <c r="M1198" s="30">
        <v>4.9000000000000004</v>
      </c>
      <c r="O1198" s="30">
        <v>6.7</v>
      </c>
      <c r="P1198" s="30">
        <v>12.9</v>
      </c>
      <c r="Q1198" s="30">
        <v>106</v>
      </c>
      <c r="BI1198" s="27"/>
    </row>
    <row r="1199" spans="1:61" s="22" customFormat="1" x14ac:dyDescent="0.2">
      <c r="A1199" s="30">
        <v>39484</v>
      </c>
      <c r="B1199" s="23">
        <f t="shared" si="97"/>
        <v>2015</v>
      </c>
      <c r="C1199" s="23">
        <f t="shared" si="98"/>
        <v>4</v>
      </c>
      <c r="D1199" s="24" t="s">
        <v>912</v>
      </c>
      <c r="E1199" s="31">
        <v>42109</v>
      </c>
      <c r="F1199" s="30">
        <v>6593820</v>
      </c>
      <c r="G1199" s="30">
        <v>1619360</v>
      </c>
      <c r="H1199" s="26" t="s">
        <v>91</v>
      </c>
      <c r="J1199" s="22" t="str">
        <f t="shared" si="99"/>
        <v xml:space="preserve">Ravalen </v>
      </c>
      <c r="K1199" s="22" t="s">
        <v>739</v>
      </c>
      <c r="L1199" s="30">
        <v>0.5</v>
      </c>
      <c r="M1199" s="30">
        <v>0.5</v>
      </c>
      <c r="N1199" s="30">
        <v>1.6</v>
      </c>
      <c r="O1199" s="30">
        <v>8.1</v>
      </c>
      <c r="P1199" s="30">
        <v>12.5</v>
      </c>
      <c r="Q1199" s="30">
        <v>107</v>
      </c>
      <c r="T1199" s="30">
        <v>2.8763759036000001</v>
      </c>
      <c r="U1199" s="30">
        <v>0.11360000000000001</v>
      </c>
      <c r="V1199" s="22">
        <f t="shared" ref="V1199" si="105">U1199 * (1/((10^((0.0901821 + (2729.92 /(273.15 + O1199)))-AC1199)+1)))</f>
        <v>3.4315698141714531E-3</v>
      </c>
      <c r="W1199" s="30">
        <v>8.6999999999999994E-2</v>
      </c>
      <c r="X1199" s="30">
        <v>0</v>
      </c>
      <c r="Y1199" s="30">
        <v>2.4</v>
      </c>
      <c r="AB1199" s="30">
        <v>1.6600000000000001</v>
      </c>
      <c r="AC1199" s="30">
        <v>8.2899999999999991</v>
      </c>
      <c r="AI1199" s="30">
        <v>37.979999999999997</v>
      </c>
      <c r="AJ1199" s="30">
        <v>711.4</v>
      </c>
      <c r="BI1199" s="27"/>
    </row>
    <row r="1200" spans="1:61" s="22" customFormat="1" x14ac:dyDescent="0.2">
      <c r="A1200" s="30">
        <v>39485</v>
      </c>
      <c r="B1200" s="23">
        <f t="shared" si="97"/>
        <v>2015</v>
      </c>
      <c r="C1200" s="23">
        <f t="shared" si="98"/>
        <v>4</v>
      </c>
      <c r="D1200" s="24" t="s">
        <v>912</v>
      </c>
      <c r="E1200" s="31">
        <v>42109</v>
      </c>
      <c r="F1200" s="30">
        <v>6593820</v>
      </c>
      <c r="G1200" s="30">
        <v>1619360</v>
      </c>
      <c r="H1200" s="26" t="s">
        <v>91</v>
      </c>
      <c r="J1200" s="22" t="str">
        <f t="shared" si="99"/>
        <v xml:space="preserve">Ravalen </v>
      </c>
      <c r="K1200" s="26" t="s">
        <v>781</v>
      </c>
      <c r="L1200" s="30">
        <v>1</v>
      </c>
      <c r="M1200" s="30">
        <v>1</v>
      </c>
      <c r="O1200" s="30">
        <v>8</v>
      </c>
      <c r="P1200" s="30">
        <v>12.5</v>
      </c>
      <c r="Q1200" s="30">
        <v>107</v>
      </c>
      <c r="BI1200" s="27"/>
    </row>
    <row r="1201" spans="1:61" s="22" customFormat="1" x14ac:dyDescent="0.2">
      <c r="A1201" s="30">
        <v>39486</v>
      </c>
      <c r="B1201" s="23">
        <f t="shared" si="97"/>
        <v>2015</v>
      </c>
      <c r="C1201" s="23">
        <f t="shared" si="98"/>
        <v>4</v>
      </c>
      <c r="D1201" s="24" t="s">
        <v>912</v>
      </c>
      <c r="E1201" s="31">
        <v>42109</v>
      </c>
      <c r="F1201" s="30">
        <v>6593820</v>
      </c>
      <c r="G1201" s="30">
        <v>1619360</v>
      </c>
      <c r="H1201" s="26" t="s">
        <v>91</v>
      </c>
      <c r="J1201" s="22" t="str">
        <f t="shared" si="99"/>
        <v xml:space="preserve">Ravalen </v>
      </c>
      <c r="K1201" s="22" t="s">
        <v>785</v>
      </c>
      <c r="L1201" s="30">
        <v>1.6</v>
      </c>
      <c r="M1201" s="30">
        <v>1.6</v>
      </c>
      <c r="O1201" s="30">
        <v>7.9</v>
      </c>
      <c r="P1201" s="30">
        <v>12.5</v>
      </c>
      <c r="Q1201" s="30">
        <v>107</v>
      </c>
      <c r="BI1201" s="27"/>
    </row>
    <row r="1202" spans="1:61" s="22" customFormat="1" x14ac:dyDescent="0.2">
      <c r="A1202" s="30">
        <v>39487</v>
      </c>
      <c r="B1202" s="23">
        <f t="shared" si="97"/>
        <v>2015</v>
      </c>
      <c r="C1202" s="23">
        <f t="shared" si="98"/>
        <v>4</v>
      </c>
      <c r="D1202" s="24" t="s">
        <v>912</v>
      </c>
      <c r="E1202" s="31">
        <v>42109</v>
      </c>
      <c r="F1202" s="30">
        <v>6594420</v>
      </c>
      <c r="G1202" s="30">
        <v>1615795</v>
      </c>
      <c r="H1202" s="26" t="s">
        <v>96</v>
      </c>
      <c r="J1202" s="22" t="str">
        <f t="shared" si="99"/>
        <v xml:space="preserve">Översjön </v>
      </c>
      <c r="K1202" s="22" t="s">
        <v>739</v>
      </c>
      <c r="L1202" s="30">
        <v>0.5</v>
      </c>
      <c r="M1202" s="30">
        <v>0.5</v>
      </c>
      <c r="O1202" s="30">
        <v>7.5</v>
      </c>
      <c r="P1202" s="30">
        <v>13</v>
      </c>
      <c r="Q1202" s="30">
        <v>110</v>
      </c>
      <c r="T1202" s="30">
        <v>1.7731084337</v>
      </c>
      <c r="U1202" s="30">
        <v>4.7092000000000001</v>
      </c>
      <c r="V1202" s="22">
        <f t="shared" ref="V1202" si="106">U1202 * (1/((10^((0.0901821 + (2729.92 /(273.15 + O1202)))-AC1202)+1)))</f>
        <v>8.6610351706788782E-2</v>
      </c>
      <c r="W1202" s="30">
        <v>7.5999999999999998E-2</v>
      </c>
      <c r="X1202" s="30">
        <v>0.12</v>
      </c>
      <c r="Y1202" s="30">
        <v>2.2999999999999998</v>
      </c>
      <c r="AB1202" s="30">
        <v>12.31</v>
      </c>
      <c r="AC1202" s="30">
        <v>8.09</v>
      </c>
      <c r="AI1202" s="30">
        <v>25.48</v>
      </c>
      <c r="AJ1202" s="30">
        <v>833.46</v>
      </c>
      <c r="BI1202" s="27"/>
    </row>
    <row r="1203" spans="1:61" s="22" customFormat="1" x14ac:dyDescent="0.2">
      <c r="A1203" s="30">
        <v>39488</v>
      </c>
      <c r="B1203" s="23">
        <f t="shared" si="97"/>
        <v>2015</v>
      </c>
      <c r="C1203" s="23">
        <f t="shared" si="98"/>
        <v>4</v>
      </c>
      <c r="D1203" s="24" t="s">
        <v>912</v>
      </c>
      <c r="E1203" s="31">
        <v>42109</v>
      </c>
      <c r="F1203" s="30">
        <v>6594420</v>
      </c>
      <c r="G1203" s="30">
        <v>1615795</v>
      </c>
      <c r="H1203" s="26" t="s">
        <v>96</v>
      </c>
      <c r="J1203" s="22" t="str">
        <f t="shared" si="99"/>
        <v xml:space="preserve">Översjön </v>
      </c>
      <c r="K1203" s="26" t="s">
        <v>781</v>
      </c>
      <c r="L1203" s="30">
        <v>1</v>
      </c>
      <c r="M1203" s="30">
        <v>1</v>
      </c>
      <c r="O1203" s="30">
        <v>7.5</v>
      </c>
      <c r="P1203" s="30">
        <v>13</v>
      </c>
      <c r="Q1203" s="30">
        <v>110</v>
      </c>
      <c r="BI1203" s="27"/>
    </row>
    <row r="1204" spans="1:61" s="22" customFormat="1" x14ac:dyDescent="0.2">
      <c r="A1204" s="30">
        <v>39489</v>
      </c>
      <c r="B1204" s="23">
        <f t="shared" si="97"/>
        <v>2015</v>
      </c>
      <c r="C1204" s="23">
        <f t="shared" si="98"/>
        <v>4</v>
      </c>
      <c r="D1204" s="24" t="s">
        <v>912</v>
      </c>
      <c r="E1204" s="31">
        <v>42109</v>
      </c>
      <c r="F1204" s="30">
        <v>6594420</v>
      </c>
      <c r="G1204" s="30">
        <v>1615795</v>
      </c>
      <c r="H1204" s="26" t="s">
        <v>96</v>
      </c>
      <c r="J1204" s="22" t="str">
        <f t="shared" si="99"/>
        <v xml:space="preserve">Översjön </v>
      </c>
      <c r="K1204" s="26" t="s">
        <v>782</v>
      </c>
      <c r="L1204" s="30">
        <v>2</v>
      </c>
      <c r="M1204" s="30">
        <v>2</v>
      </c>
      <c r="O1204" s="30">
        <v>7.4</v>
      </c>
      <c r="P1204" s="30">
        <v>13</v>
      </c>
      <c r="Q1204" s="30">
        <v>109</v>
      </c>
      <c r="BI1204" s="27"/>
    </row>
    <row r="1205" spans="1:61" s="22" customFormat="1" x14ac:dyDescent="0.2">
      <c r="A1205" s="30">
        <v>39490</v>
      </c>
      <c r="B1205" s="23">
        <f t="shared" si="97"/>
        <v>2015</v>
      </c>
      <c r="C1205" s="23">
        <f t="shared" si="98"/>
        <v>4</v>
      </c>
      <c r="D1205" s="24" t="s">
        <v>912</v>
      </c>
      <c r="E1205" s="31">
        <v>42109</v>
      </c>
      <c r="F1205" s="30">
        <v>6594420</v>
      </c>
      <c r="G1205" s="30">
        <v>1615795</v>
      </c>
      <c r="H1205" s="26" t="s">
        <v>96</v>
      </c>
      <c r="J1205" s="22" t="str">
        <f t="shared" si="99"/>
        <v xml:space="preserve">Översjön </v>
      </c>
      <c r="K1205" s="26" t="s">
        <v>783</v>
      </c>
      <c r="L1205" s="30">
        <v>3</v>
      </c>
      <c r="M1205" s="30">
        <v>3</v>
      </c>
      <c r="O1205" s="30">
        <v>7.4</v>
      </c>
      <c r="P1205" s="30">
        <v>13</v>
      </c>
      <c r="Q1205" s="30">
        <v>109</v>
      </c>
      <c r="BI1205" s="27"/>
    </row>
    <row r="1206" spans="1:61" s="22" customFormat="1" x14ac:dyDescent="0.2">
      <c r="A1206" s="30">
        <v>39491</v>
      </c>
      <c r="B1206" s="23">
        <f t="shared" si="97"/>
        <v>2015</v>
      </c>
      <c r="C1206" s="23">
        <f t="shared" si="98"/>
        <v>4</v>
      </c>
      <c r="D1206" s="24" t="s">
        <v>912</v>
      </c>
      <c r="E1206" s="31">
        <v>42109</v>
      </c>
      <c r="F1206" s="30">
        <v>6594420</v>
      </c>
      <c r="G1206" s="30">
        <v>1615795</v>
      </c>
      <c r="H1206" s="26" t="s">
        <v>96</v>
      </c>
      <c r="J1206" s="22" t="str">
        <f t="shared" si="99"/>
        <v xml:space="preserve">Översjön </v>
      </c>
      <c r="K1206" s="22" t="s">
        <v>785</v>
      </c>
      <c r="L1206" s="30">
        <v>3.7</v>
      </c>
      <c r="M1206" s="30">
        <v>3.7</v>
      </c>
      <c r="O1206" s="30">
        <v>7.3</v>
      </c>
      <c r="P1206" s="30">
        <v>12.9</v>
      </c>
      <c r="Q1206" s="30">
        <v>108</v>
      </c>
      <c r="BI1206" s="27"/>
    </row>
    <row r="1207" spans="1:61" s="22" customFormat="1" x14ac:dyDescent="0.2">
      <c r="A1207" s="30">
        <v>39492</v>
      </c>
      <c r="B1207" s="23">
        <f t="shared" si="97"/>
        <v>2015</v>
      </c>
      <c r="C1207" s="23">
        <f t="shared" si="98"/>
        <v>4</v>
      </c>
      <c r="D1207" s="24" t="s">
        <v>912</v>
      </c>
      <c r="E1207" s="31">
        <v>42109</v>
      </c>
      <c r="F1207" s="30">
        <v>6606035</v>
      </c>
      <c r="G1207" s="30">
        <v>1615620</v>
      </c>
      <c r="H1207" s="26" t="s">
        <v>90</v>
      </c>
      <c r="J1207" s="22" t="str">
        <f t="shared" si="99"/>
        <v xml:space="preserve">Oxundasjön </v>
      </c>
      <c r="K1207" s="22" t="s">
        <v>739</v>
      </c>
      <c r="L1207" s="30">
        <v>0.5</v>
      </c>
      <c r="M1207" s="30">
        <v>0.5</v>
      </c>
      <c r="N1207" s="30">
        <v>1.5</v>
      </c>
      <c r="O1207" s="30">
        <v>6.7</v>
      </c>
      <c r="P1207" s="30">
        <v>12.7</v>
      </c>
      <c r="Q1207" s="30">
        <v>105</v>
      </c>
      <c r="T1207" s="30">
        <v>2.4035469879</v>
      </c>
      <c r="U1207" s="30">
        <v>3.8296999999999999</v>
      </c>
      <c r="V1207" s="22">
        <f t="shared" ref="V1207" si="107">U1207 * (1/((10^((0.0901821 + (2729.92 /(273.15 + O1207)))-AC1207)+1)))</f>
        <v>5.9059917146317947E-2</v>
      </c>
      <c r="W1207" s="30">
        <v>7.1999999999999995E-2</v>
      </c>
      <c r="X1207" s="30">
        <v>1.22</v>
      </c>
      <c r="Y1207" s="30">
        <v>5.6</v>
      </c>
      <c r="AB1207" s="30">
        <v>422.2</v>
      </c>
      <c r="AC1207" s="30">
        <v>8.0399999999999991</v>
      </c>
      <c r="AI1207" s="30">
        <v>34.67</v>
      </c>
      <c r="AJ1207" s="30">
        <v>1160.32</v>
      </c>
      <c r="BI1207" s="27"/>
    </row>
    <row r="1208" spans="1:61" s="22" customFormat="1" x14ac:dyDescent="0.2">
      <c r="A1208" s="30">
        <v>39493</v>
      </c>
      <c r="B1208" s="23">
        <f t="shared" si="97"/>
        <v>2015</v>
      </c>
      <c r="C1208" s="23">
        <f t="shared" si="98"/>
        <v>4</v>
      </c>
      <c r="D1208" s="24" t="s">
        <v>912</v>
      </c>
      <c r="E1208" s="31">
        <v>42109</v>
      </c>
      <c r="F1208" s="30">
        <v>6606035</v>
      </c>
      <c r="G1208" s="30">
        <v>1615620</v>
      </c>
      <c r="H1208" s="26" t="s">
        <v>90</v>
      </c>
      <c r="J1208" s="22" t="str">
        <f t="shared" si="99"/>
        <v xml:space="preserve">Oxundasjön </v>
      </c>
      <c r="K1208" s="26" t="s">
        <v>781</v>
      </c>
      <c r="L1208" s="30">
        <v>1</v>
      </c>
      <c r="M1208" s="30">
        <v>1</v>
      </c>
      <c r="O1208" s="30">
        <v>6.7</v>
      </c>
      <c r="P1208" s="30">
        <v>12.7</v>
      </c>
      <c r="Q1208" s="30">
        <v>105</v>
      </c>
      <c r="BI1208" s="27"/>
    </row>
    <row r="1209" spans="1:61" s="22" customFormat="1" x14ac:dyDescent="0.2">
      <c r="A1209" s="30">
        <v>39494</v>
      </c>
      <c r="B1209" s="23">
        <f t="shared" si="97"/>
        <v>2015</v>
      </c>
      <c r="C1209" s="23">
        <f t="shared" si="98"/>
        <v>4</v>
      </c>
      <c r="D1209" s="24" t="s">
        <v>912</v>
      </c>
      <c r="E1209" s="31">
        <v>42109</v>
      </c>
      <c r="F1209" s="30">
        <v>6606035</v>
      </c>
      <c r="G1209" s="30">
        <v>1615620</v>
      </c>
      <c r="H1209" s="26" t="s">
        <v>90</v>
      </c>
      <c r="J1209" s="22" t="str">
        <f t="shared" si="99"/>
        <v xml:space="preserve">Oxundasjön </v>
      </c>
      <c r="K1209" s="26" t="s">
        <v>782</v>
      </c>
      <c r="L1209" s="30">
        <v>2</v>
      </c>
      <c r="M1209" s="30">
        <v>2</v>
      </c>
      <c r="O1209" s="30">
        <v>6.7</v>
      </c>
      <c r="P1209" s="30">
        <v>12.7</v>
      </c>
      <c r="Q1209" s="30">
        <v>105</v>
      </c>
      <c r="BI1209" s="27"/>
    </row>
    <row r="1210" spans="1:61" s="22" customFormat="1" x14ac:dyDescent="0.2">
      <c r="A1210" s="30">
        <v>39495</v>
      </c>
      <c r="B1210" s="23">
        <f t="shared" si="97"/>
        <v>2015</v>
      </c>
      <c r="C1210" s="23">
        <f t="shared" si="98"/>
        <v>4</v>
      </c>
      <c r="D1210" s="24" t="s">
        <v>912</v>
      </c>
      <c r="E1210" s="31">
        <v>42109</v>
      </c>
      <c r="F1210" s="30">
        <v>6606035</v>
      </c>
      <c r="G1210" s="30">
        <v>1615620</v>
      </c>
      <c r="H1210" s="26" t="s">
        <v>90</v>
      </c>
      <c r="J1210" s="22" t="str">
        <f t="shared" si="99"/>
        <v xml:space="preserve">Oxundasjön </v>
      </c>
      <c r="K1210" s="26" t="s">
        <v>783</v>
      </c>
      <c r="L1210" s="30">
        <v>3</v>
      </c>
      <c r="M1210" s="30">
        <v>3</v>
      </c>
      <c r="O1210" s="30">
        <v>6.7</v>
      </c>
      <c r="P1210" s="30">
        <v>12.7</v>
      </c>
      <c r="Q1210" s="30">
        <v>105</v>
      </c>
      <c r="BI1210" s="27"/>
    </row>
    <row r="1211" spans="1:61" s="22" customFormat="1" x14ac:dyDescent="0.2">
      <c r="A1211" s="30">
        <v>39496</v>
      </c>
      <c r="B1211" s="23">
        <f t="shared" si="97"/>
        <v>2015</v>
      </c>
      <c r="C1211" s="23">
        <f t="shared" si="98"/>
        <v>4</v>
      </c>
      <c r="D1211" s="24" t="s">
        <v>912</v>
      </c>
      <c r="E1211" s="31">
        <v>42109</v>
      </c>
      <c r="F1211" s="30">
        <v>6606035</v>
      </c>
      <c r="G1211" s="30">
        <v>1615620</v>
      </c>
      <c r="H1211" s="26" t="s">
        <v>90</v>
      </c>
      <c r="J1211" s="22" t="str">
        <f t="shared" si="99"/>
        <v xml:space="preserve">Oxundasjön </v>
      </c>
      <c r="K1211" s="26" t="s">
        <v>784</v>
      </c>
      <c r="L1211" s="30">
        <v>4</v>
      </c>
      <c r="M1211" s="30">
        <v>4</v>
      </c>
      <c r="O1211" s="30">
        <v>6.7</v>
      </c>
      <c r="P1211" s="30">
        <v>12.6</v>
      </c>
      <c r="Q1211" s="30">
        <v>104</v>
      </c>
      <c r="BI1211" s="27"/>
    </row>
    <row r="1212" spans="1:61" s="22" customFormat="1" x14ac:dyDescent="0.2">
      <c r="A1212" s="30">
        <v>39497</v>
      </c>
      <c r="B1212" s="23">
        <f t="shared" si="97"/>
        <v>2015</v>
      </c>
      <c r="C1212" s="23">
        <f t="shared" si="98"/>
        <v>4</v>
      </c>
      <c r="D1212" s="24" t="s">
        <v>912</v>
      </c>
      <c r="E1212" s="31">
        <v>42109</v>
      </c>
      <c r="F1212" s="30">
        <v>6606035</v>
      </c>
      <c r="G1212" s="30">
        <v>1615620</v>
      </c>
      <c r="H1212" s="26" t="s">
        <v>90</v>
      </c>
      <c r="J1212" s="22" t="str">
        <f t="shared" si="99"/>
        <v xml:space="preserve">Oxundasjön </v>
      </c>
      <c r="K1212" s="26" t="s">
        <v>841</v>
      </c>
      <c r="L1212" s="30">
        <v>5</v>
      </c>
      <c r="M1212" s="30">
        <v>5</v>
      </c>
      <c r="O1212" s="30">
        <v>6.7</v>
      </c>
      <c r="P1212" s="30">
        <v>12.6</v>
      </c>
      <c r="Q1212" s="30">
        <v>104</v>
      </c>
      <c r="BI1212" s="27"/>
    </row>
    <row r="1213" spans="1:61" s="22" customFormat="1" x14ac:dyDescent="0.2">
      <c r="A1213" s="30">
        <v>39498</v>
      </c>
      <c r="B1213" s="23">
        <f t="shared" si="97"/>
        <v>2015</v>
      </c>
      <c r="C1213" s="23">
        <f t="shared" si="98"/>
        <v>4</v>
      </c>
      <c r="D1213" s="24" t="s">
        <v>912</v>
      </c>
      <c r="E1213" s="31">
        <v>42109</v>
      </c>
      <c r="F1213" s="30">
        <v>6606035</v>
      </c>
      <c r="G1213" s="30">
        <v>1615620</v>
      </c>
      <c r="H1213" s="26" t="s">
        <v>90</v>
      </c>
      <c r="J1213" s="22" t="str">
        <f t="shared" si="99"/>
        <v xml:space="preserve">Oxundasjön </v>
      </c>
      <c r="K1213" s="22" t="s">
        <v>785</v>
      </c>
      <c r="L1213" s="30">
        <v>5.8</v>
      </c>
      <c r="M1213" s="30">
        <v>5.8</v>
      </c>
      <c r="O1213" s="30">
        <v>6.7</v>
      </c>
      <c r="P1213" s="30">
        <v>12.5</v>
      </c>
      <c r="Q1213" s="30">
        <v>103</v>
      </c>
      <c r="BI1213" s="27"/>
    </row>
    <row r="1214" spans="1:61" s="22" customFormat="1" x14ac:dyDescent="0.2">
      <c r="A1214" s="30">
        <v>39499</v>
      </c>
      <c r="B1214" s="23">
        <f t="shared" si="97"/>
        <v>2015</v>
      </c>
      <c r="C1214" s="23">
        <f t="shared" si="98"/>
        <v>4</v>
      </c>
      <c r="D1214" s="24" t="s">
        <v>912</v>
      </c>
      <c r="E1214" s="31">
        <v>42109</v>
      </c>
      <c r="F1214" s="30">
        <v>6595515</v>
      </c>
      <c r="G1214" s="30">
        <v>1624630</v>
      </c>
      <c r="H1214" s="26" t="s">
        <v>86</v>
      </c>
      <c r="J1214" s="22" t="str">
        <f t="shared" si="99"/>
        <v xml:space="preserve">Käringsjön </v>
      </c>
      <c r="K1214" s="22" t="s">
        <v>739</v>
      </c>
      <c r="L1214" s="30">
        <v>0.5</v>
      </c>
      <c r="M1214" s="30">
        <v>1</v>
      </c>
      <c r="N1214" s="30">
        <v>0.6</v>
      </c>
      <c r="O1214" s="30">
        <v>7.9</v>
      </c>
      <c r="P1214" s="30">
        <v>8.9</v>
      </c>
      <c r="Q1214" s="30">
        <v>78</v>
      </c>
      <c r="T1214" s="30">
        <v>0.49909718874999998</v>
      </c>
      <c r="U1214" s="30">
        <v>0</v>
      </c>
      <c r="V1214" s="22">
        <f t="shared" ref="V1214" si="108">U1214 * (1/((10^((0.0901821 + (2729.92 /(273.15 + O1214)))-AC1214)+1)))</f>
        <v>0</v>
      </c>
      <c r="W1214" s="30">
        <v>0.60299999999999998</v>
      </c>
      <c r="X1214" s="30">
        <v>1.38</v>
      </c>
      <c r="Y1214" s="30">
        <v>3.4</v>
      </c>
      <c r="AB1214" s="30">
        <v>90.59</v>
      </c>
      <c r="AC1214" s="30">
        <v>6.74</v>
      </c>
      <c r="AI1214" s="30">
        <v>27.01</v>
      </c>
      <c r="AJ1214" s="30">
        <v>1189.29</v>
      </c>
      <c r="BI1214" s="27"/>
    </row>
    <row r="1215" spans="1:61" s="22" customFormat="1" x14ac:dyDescent="0.2">
      <c r="A1215" s="30">
        <v>39500</v>
      </c>
      <c r="B1215" s="23">
        <f t="shared" si="97"/>
        <v>2015</v>
      </c>
      <c r="C1215" s="23">
        <f t="shared" si="98"/>
        <v>4</v>
      </c>
      <c r="D1215" s="24" t="s">
        <v>912</v>
      </c>
      <c r="E1215" s="31">
        <v>42109</v>
      </c>
      <c r="F1215" s="30">
        <v>6595515</v>
      </c>
      <c r="G1215" s="30">
        <v>1624630</v>
      </c>
      <c r="H1215" s="26" t="s">
        <v>86</v>
      </c>
      <c r="J1215" s="22" t="str">
        <f t="shared" si="99"/>
        <v xml:space="preserve">Käringsjön </v>
      </c>
      <c r="K1215" s="26" t="s">
        <v>781</v>
      </c>
      <c r="L1215" s="30">
        <v>1</v>
      </c>
      <c r="M1215" s="30">
        <v>1</v>
      </c>
      <c r="O1215" s="30">
        <v>7.3</v>
      </c>
      <c r="P1215" s="30">
        <v>8.8000000000000007</v>
      </c>
      <c r="Q1215" s="30">
        <v>74</v>
      </c>
      <c r="BI1215" s="27"/>
    </row>
    <row r="1216" spans="1:61" s="22" customFormat="1" x14ac:dyDescent="0.2">
      <c r="A1216" s="30">
        <v>39501</v>
      </c>
      <c r="B1216" s="23">
        <f t="shared" si="97"/>
        <v>2015</v>
      </c>
      <c r="C1216" s="23">
        <f t="shared" si="98"/>
        <v>4</v>
      </c>
      <c r="D1216" s="24" t="s">
        <v>912</v>
      </c>
      <c r="E1216" s="31">
        <v>42109</v>
      </c>
      <c r="F1216" s="30">
        <v>6595515</v>
      </c>
      <c r="G1216" s="30">
        <v>1624630</v>
      </c>
      <c r="H1216" s="26" t="s">
        <v>86</v>
      </c>
      <c r="J1216" s="22" t="str">
        <f t="shared" si="99"/>
        <v xml:space="preserve">Käringsjön </v>
      </c>
      <c r="K1216" s="26" t="s">
        <v>782</v>
      </c>
      <c r="L1216" s="30">
        <v>2</v>
      </c>
      <c r="M1216" s="30">
        <v>2</v>
      </c>
      <c r="O1216" s="30">
        <v>7</v>
      </c>
      <c r="P1216" s="30">
        <v>8.4</v>
      </c>
      <c r="Q1216" s="30">
        <v>70</v>
      </c>
      <c r="BI1216" s="27"/>
    </row>
    <row r="1217" spans="1:61" s="22" customFormat="1" x14ac:dyDescent="0.2">
      <c r="A1217" s="30">
        <v>39502</v>
      </c>
      <c r="B1217" s="23">
        <f t="shared" si="97"/>
        <v>2015</v>
      </c>
      <c r="C1217" s="23">
        <f t="shared" si="98"/>
        <v>4</v>
      </c>
      <c r="D1217" s="24" t="s">
        <v>912</v>
      </c>
      <c r="E1217" s="31">
        <v>42109</v>
      </c>
      <c r="F1217" s="30">
        <v>6595515</v>
      </c>
      <c r="G1217" s="30">
        <v>1624630</v>
      </c>
      <c r="H1217" s="26" t="s">
        <v>86</v>
      </c>
      <c r="J1217" s="22" t="str">
        <f t="shared" si="99"/>
        <v xml:space="preserve">Käringsjön </v>
      </c>
      <c r="K1217" s="26" t="s">
        <v>783</v>
      </c>
      <c r="L1217" s="30">
        <v>3</v>
      </c>
      <c r="M1217" s="30">
        <v>3</v>
      </c>
      <c r="O1217" s="30">
        <v>6.8</v>
      </c>
      <c r="P1217" s="30">
        <v>8</v>
      </c>
      <c r="Q1217" s="30">
        <v>67</v>
      </c>
      <c r="BI1217" s="27"/>
    </row>
    <row r="1218" spans="1:61" s="22" customFormat="1" x14ac:dyDescent="0.2">
      <c r="A1218" s="30">
        <v>39503</v>
      </c>
      <c r="B1218" s="23">
        <f t="shared" ref="B1218:B1281" si="109">YEAR(E1218)</f>
        <v>2015</v>
      </c>
      <c r="C1218" s="23">
        <f t="shared" ref="C1218:C1281" si="110">MONTH(E1218)</f>
        <v>4</v>
      </c>
      <c r="D1218" s="24" t="s">
        <v>912</v>
      </c>
      <c r="E1218" s="31">
        <v>42109</v>
      </c>
      <c r="F1218" s="30">
        <v>6595515</v>
      </c>
      <c r="G1218" s="30">
        <v>1624630</v>
      </c>
      <c r="H1218" s="26" t="s">
        <v>86</v>
      </c>
      <c r="J1218" s="22" t="str">
        <f t="shared" si="99"/>
        <v xml:space="preserve">Käringsjön </v>
      </c>
      <c r="K1218" s="22" t="s">
        <v>785</v>
      </c>
      <c r="L1218" s="30">
        <v>3.4</v>
      </c>
      <c r="M1218" s="30">
        <v>3.4</v>
      </c>
      <c r="O1218" s="30">
        <v>6.7</v>
      </c>
      <c r="P1218" s="30">
        <v>7.9</v>
      </c>
      <c r="Q1218" s="30">
        <v>66</v>
      </c>
      <c r="BI1218" s="27"/>
    </row>
    <row r="1219" spans="1:61" s="22" customFormat="1" x14ac:dyDescent="0.2">
      <c r="A1219" s="30">
        <v>39504</v>
      </c>
      <c r="B1219" s="23">
        <f t="shared" si="109"/>
        <v>2015</v>
      </c>
      <c r="C1219" s="23">
        <f t="shared" si="110"/>
        <v>4</v>
      </c>
      <c r="D1219" s="24" t="s">
        <v>912</v>
      </c>
      <c r="E1219" s="31">
        <v>42109</v>
      </c>
      <c r="F1219" s="30">
        <v>6595470</v>
      </c>
      <c r="G1219" s="30">
        <v>1622370</v>
      </c>
      <c r="H1219" s="26" t="s">
        <v>834</v>
      </c>
      <c r="J1219" s="22" t="str">
        <f t="shared" ref="J1219:J1282" si="111">CONCATENATE(H1219," ",I1219)</f>
        <v xml:space="preserve">Snuggan </v>
      </c>
      <c r="K1219" s="22" t="s">
        <v>739</v>
      </c>
      <c r="L1219" s="30">
        <v>0.5</v>
      </c>
      <c r="M1219" s="30">
        <v>0.5</v>
      </c>
      <c r="N1219" s="30">
        <v>0.6</v>
      </c>
      <c r="O1219" s="30">
        <v>8.3000000000000007</v>
      </c>
      <c r="P1219" s="30">
        <v>9.6999999999999993</v>
      </c>
      <c r="Q1219" s="30">
        <v>84</v>
      </c>
      <c r="T1219" s="30">
        <v>1.9701204819E-2</v>
      </c>
      <c r="U1219" s="30">
        <v>176.44820000000001</v>
      </c>
      <c r="V1219" s="22">
        <f t="shared" ref="V1219" si="112">U1219 * (1/((10^((0.0901821 + (2729.92 /(273.15 + O1219)))-AC1219)+1)))</f>
        <v>7.5323723697105745E-3</v>
      </c>
      <c r="W1219" s="30">
        <v>0.73</v>
      </c>
      <c r="X1219" s="30">
        <v>0.28999999999999998</v>
      </c>
      <c r="Y1219" s="30">
        <v>3.2</v>
      </c>
      <c r="AB1219" s="30">
        <v>22.6</v>
      </c>
      <c r="AC1219" s="30">
        <v>5.42</v>
      </c>
      <c r="AG1219" s="30">
        <v>32.369999999999997</v>
      </c>
      <c r="AI1219" s="30">
        <v>22.12</v>
      </c>
      <c r="AJ1219" s="30">
        <v>1168.0999999999999</v>
      </c>
      <c r="BI1219" s="27"/>
    </row>
    <row r="1220" spans="1:61" s="22" customFormat="1" x14ac:dyDescent="0.2">
      <c r="A1220" s="30">
        <v>39505</v>
      </c>
      <c r="B1220" s="23">
        <f t="shared" si="109"/>
        <v>2015</v>
      </c>
      <c r="C1220" s="23">
        <f t="shared" si="110"/>
        <v>4</v>
      </c>
      <c r="D1220" s="24" t="s">
        <v>912</v>
      </c>
      <c r="E1220" s="31">
        <v>42109</v>
      </c>
      <c r="F1220" s="30">
        <v>6595470</v>
      </c>
      <c r="G1220" s="30">
        <v>1622370</v>
      </c>
      <c r="H1220" s="26" t="s">
        <v>834</v>
      </c>
      <c r="J1220" s="22" t="str">
        <f t="shared" si="111"/>
        <v xml:space="preserve">Snuggan </v>
      </c>
      <c r="K1220" s="26" t="s">
        <v>781</v>
      </c>
      <c r="L1220" s="30">
        <v>1</v>
      </c>
      <c r="M1220" s="30">
        <v>1</v>
      </c>
      <c r="O1220" s="30">
        <v>8</v>
      </c>
      <c r="P1220" s="30">
        <v>9.6999999999999993</v>
      </c>
      <c r="Q1220" s="30">
        <v>83</v>
      </c>
      <c r="BI1220" s="27"/>
    </row>
    <row r="1221" spans="1:61" s="22" customFormat="1" x14ac:dyDescent="0.2">
      <c r="A1221" s="30">
        <v>39506</v>
      </c>
      <c r="B1221" s="23">
        <f t="shared" si="109"/>
        <v>2015</v>
      </c>
      <c r="C1221" s="23">
        <f t="shared" si="110"/>
        <v>4</v>
      </c>
      <c r="D1221" s="24" t="s">
        <v>912</v>
      </c>
      <c r="E1221" s="31">
        <v>42109</v>
      </c>
      <c r="F1221" s="30">
        <v>6595470</v>
      </c>
      <c r="G1221" s="30">
        <v>1622370</v>
      </c>
      <c r="H1221" s="26" t="s">
        <v>834</v>
      </c>
      <c r="J1221" s="22" t="str">
        <f t="shared" si="111"/>
        <v xml:space="preserve">Snuggan </v>
      </c>
      <c r="K1221" s="26" t="s">
        <v>782</v>
      </c>
      <c r="L1221" s="30">
        <v>2</v>
      </c>
      <c r="M1221" s="30">
        <v>2</v>
      </c>
      <c r="O1221" s="30">
        <v>7.7</v>
      </c>
      <c r="P1221" s="30">
        <v>9.6</v>
      </c>
      <c r="Q1221" s="30">
        <v>82</v>
      </c>
      <c r="BI1221" s="27"/>
    </row>
    <row r="1222" spans="1:61" s="22" customFormat="1" x14ac:dyDescent="0.2">
      <c r="A1222" s="30">
        <v>39507</v>
      </c>
      <c r="B1222" s="23">
        <f t="shared" si="109"/>
        <v>2015</v>
      </c>
      <c r="C1222" s="23">
        <f t="shared" si="110"/>
        <v>4</v>
      </c>
      <c r="D1222" s="24" t="s">
        <v>912</v>
      </c>
      <c r="E1222" s="31">
        <v>42109</v>
      </c>
      <c r="F1222" s="30">
        <v>6595470</v>
      </c>
      <c r="G1222" s="30">
        <v>1622370</v>
      </c>
      <c r="H1222" s="26" t="s">
        <v>834</v>
      </c>
      <c r="J1222" s="22" t="str">
        <f t="shared" si="111"/>
        <v xml:space="preserve">Snuggan </v>
      </c>
      <c r="K1222" s="22" t="s">
        <v>785</v>
      </c>
      <c r="L1222" s="30">
        <v>2.8</v>
      </c>
      <c r="M1222" s="30">
        <v>2.8</v>
      </c>
      <c r="O1222" s="30">
        <v>7.3</v>
      </c>
      <c r="P1222" s="30">
        <v>9.6</v>
      </c>
      <c r="Q1222" s="30">
        <v>81</v>
      </c>
      <c r="BI1222" s="27"/>
    </row>
    <row r="1223" spans="1:61" s="22" customFormat="1" x14ac:dyDescent="0.2">
      <c r="B1223" s="23">
        <f t="shared" si="109"/>
        <v>2015</v>
      </c>
      <c r="C1223" s="23">
        <f t="shared" si="110"/>
        <v>4</v>
      </c>
      <c r="D1223" s="24" t="s">
        <v>912</v>
      </c>
      <c r="E1223" s="25" t="s">
        <v>969</v>
      </c>
      <c r="H1223" s="22" t="s">
        <v>826</v>
      </c>
      <c r="J1223" s="22" t="str">
        <f t="shared" si="111"/>
        <v xml:space="preserve">Fysingen </v>
      </c>
      <c r="K1223" s="22" t="s">
        <v>739</v>
      </c>
      <c r="L1223" s="22">
        <v>0.5</v>
      </c>
      <c r="M1223" s="22">
        <v>0.5</v>
      </c>
      <c r="N1223" s="22">
        <v>1.4</v>
      </c>
      <c r="O1223" s="22">
        <v>8.3000000000000007</v>
      </c>
      <c r="T1223" s="22">
        <v>1.9790000000000001</v>
      </c>
      <c r="U1223" s="22">
        <v>19</v>
      </c>
      <c r="V1223" s="22">
        <f t="shared" ref="V1223:V1224" si="113">U1223 * (1/((10^((0.0901821 + (2729.92 /(273.15 + O1223)))-AC1223)+1)))</f>
        <v>0.28350299952667424</v>
      </c>
      <c r="W1223" s="22">
        <v>5.2999999999999999E-2</v>
      </c>
      <c r="X1223" s="22">
        <v>1.5</v>
      </c>
      <c r="Y1223" s="22">
        <v>4.5999999999999996</v>
      </c>
      <c r="Z1223" s="22">
        <v>11</v>
      </c>
      <c r="AA1223" s="22">
        <v>47.2</v>
      </c>
      <c r="AB1223" s="22">
        <v>876</v>
      </c>
      <c r="AC1223" s="22">
        <v>7.97</v>
      </c>
      <c r="AG1223" s="22">
        <v>9.3000000000000007</v>
      </c>
      <c r="AI1223" s="22">
        <v>30.6</v>
      </c>
      <c r="AJ1223" s="22">
        <v>1320</v>
      </c>
      <c r="AK1223" s="22">
        <v>55</v>
      </c>
      <c r="AL1223" s="22">
        <v>0.25</v>
      </c>
      <c r="AM1223" s="22">
        <v>5.3567000000000009</v>
      </c>
      <c r="AN1223" s="22">
        <v>10.902100000000001</v>
      </c>
      <c r="AO1223" s="22">
        <v>32.472200000000001</v>
      </c>
      <c r="AP1223" s="22">
        <v>23.857600000000001</v>
      </c>
      <c r="AQ1223" s="22">
        <v>77.744900000000001</v>
      </c>
      <c r="AR1223" s="22">
        <v>5.8</v>
      </c>
      <c r="AS1223" s="22">
        <v>270</v>
      </c>
      <c r="BI1223" s="27"/>
    </row>
    <row r="1224" spans="1:61" s="22" customFormat="1" x14ac:dyDescent="0.2">
      <c r="A1224" s="30">
        <v>39508</v>
      </c>
      <c r="B1224" s="23">
        <f t="shared" si="109"/>
        <v>2015</v>
      </c>
      <c r="C1224" s="23">
        <f t="shared" si="110"/>
        <v>4</v>
      </c>
      <c r="D1224" s="24" t="s">
        <v>912</v>
      </c>
      <c r="E1224" s="31">
        <v>42110</v>
      </c>
      <c r="F1224" s="30">
        <v>6597555</v>
      </c>
      <c r="G1224" s="30">
        <v>1629125</v>
      </c>
      <c r="H1224" s="26" t="s">
        <v>85</v>
      </c>
      <c r="J1224" s="22" t="str">
        <f t="shared" si="111"/>
        <v xml:space="preserve">Gullsjön </v>
      </c>
      <c r="K1224" s="22" t="s">
        <v>739</v>
      </c>
      <c r="L1224" s="30">
        <v>0.5</v>
      </c>
      <c r="M1224" s="30">
        <v>0.5</v>
      </c>
      <c r="N1224" s="30">
        <v>2</v>
      </c>
      <c r="O1224" s="30">
        <v>7.4</v>
      </c>
      <c r="P1224" s="30">
        <v>10</v>
      </c>
      <c r="Q1224" s="30">
        <v>84</v>
      </c>
      <c r="T1224" s="30">
        <v>1.4578891566000001</v>
      </c>
      <c r="U1224" s="30">
        <v>1.6480999999999999</v>
      </c>
      <c r="V1224" s="22">
        <f t="shared" si="113"/>
        <v>4.8408691998193107E-3</v>
      </c>
      <c r="W1224" s="30">
        <v>0.159</v>
      </c>
      <c r="X1224" s="30">
        <v>2.2800000000000002</v>
      </c>
      <c r="Y1224" s="30">
        <v>2.4</v>
      </c>
      <c r="AB1224" s="30">
        <v>0.47</v>
      </c>
      <c r="AC1224" s="30">
        <v>7.29</v>
      </c>
      <c r="AI1224" s="30">
        <v>24.04</v>
      </c>
      <c r="AJ1224" s="30">
        <v>735.86</v>
      </c>
      <c r="BI1224" s="27"/>
    </row>
    <row r="1225" spans="1:61" s="22" customFormat="1" x14ac:dyDescent="0.2">
      <c r="A1225" s="30">
        <v>39509</v>
      </c>
      <c r="B1225" s="23">
        <f t="shared" si="109"/>
        <v>2015</v>
      </c>
      <c r="C1225" s="23">
        <f t="shared" si="110"/>
        <v>4</v>
      </c>
      <c r="D1225" s="24" t="s">
        <v>912</v>
      </c>
      <c r="E1225" s="31">
        <v>42110</v>
      </c>
      <c r="F1225" s="30">
        <v>6597555</v>
      </c>
      <c r="G1225" s="30">
        <v>1629125</v>
      </c>
      <c r="H1225" s="26" t="s">
        <v>85</v>
      </c>
      <c r="J1225" s="22" t="str">
        <f t="shared" si="111"/>
        <v xml:space="preserve">Gullsjön </v>
      </c>
      <c r="K1225" s="26" t="s">
        <v>781</v>
      </c>
      <c r="L1225" s="30">
        <v>1</v>
      </c>
      <c r="M1225" s="30">
        <v>1</v>
      </c>
      <c r="O1225" s="30">
        <v>7.4</v>
      </c>
      <c r="P1225" s="30">
        <v>9.8000000000000007</v>
      </c>
      <c r="Q1225" s="30">
        <v>83</v>
      </c>
      <c r="BI1225" s="27"/>
    </row>
    <row r="1226" spans="1:61" s="22" customFormat="1" x14ac:dyDescent="0.2">
      <c r="A1226" s="30">
        <v>39510</v>
      </c>
      <c r="B1226" s="23">
        <f t="shared" si="109"/>
        <v>2015</v>
      </c>
      <c r="C1226" s="23">
        <f t="shared" si="110"/>
        <v>4</v>
      </c>
      <c r="D1226" s="24" t="s">
        <v>912</v>
      </c>
      <c r="E1226" s="31">
        <v>42110</v>
      </c>
      <c r="F1226" s="30">
        <v>6597555</v>
      </c>
      <c r="G1226" s="30">
        <v>1629125</v>
      </c>
      <c r="H1226" s="26" t="s">
        <v>85</v>
      </c>
      <c r="J1226" s="22" t="str">
        <f t="shared" si="111"/>
        <v xml:space="preserve">Gullsjön </v>
      </c>
      <c r="K1226" s="22" t="s">
        <v>785</v>
      </c>
      <c r="L1226" s="30">
        <v>2</v>
      </c>
      <c r="M1226" s="30">
        <v>2</v>
      </c>
      <c r="O1226" s="30">
        <v>7.3</v>
      </c>
      <c r="P1226" s="30">
        <v>8.9</v>
      </c>
      <c r="Q1226" s="30">
        <v>75</v>
      </c>
      <c r="BI1226" s="27"/>
    </row>
    <row r="1227" spans="1:61" s="22" customFormat="1" x14ac:dyDescent="0.2">
      <c r="A1227" s="30">
        <v>39511</v>
      </c>
      <c r="B1227" s="23">
        <f t="shared" si="109"/>
        <v>2015</v>
      </c>
      <c r="C1227" s="23">
        <f t="shared" si="110"/>
        <v>4</v>
      </c>
      <c r="D1227" s="24" t="s">
        <v>912</v>
      </c>
      <c r="E1227" s="31">
        <v>42110</v>
      </c>
      <c r="F1227" s="30">
        <v>6594430</v>
      </c>
      <c r="G1227" s="30">
        <v>1625370</v>
      </c>
      <c r="H1227" s="26" t="s">
        <v>87</v>
      </c>
      <c r="J1227" s="22" t="str">
        <f t="shared" si="111"/>
        <v xml:space="preserve">Mörtsjön </v>
      </c>
      <c r="K1227" s="22" t="s">
        <v>739</v>
      </c>
      <c r="L1227" s="30">
        <v>0.5</v>
      </c>
      <c r="M1227" s="30">
        <v>0.5</v>
      </c>
      <c r="N1227" s="30">
        <v>2</v>
      </c>
      <c r="O1227" s="30">
        <v>7.5</v>
      </c>
      <c r="P1227" s="30">
        <v>10.5</v>
      </c>
      <c r="Q1227" s="30">
        <v>89</v>
      </c>
      <c r="T1227" s="30">
        <v>2.0883277107999998</v>
      </c>
      <c r="U1227" s="30">
        <v>3.8853999999999997</v>
      </c>
      <c r="V1227" s="22">
        <f t="shared" ref="V1227" si="114">U1227 * (1/((10^((0.0901821 + (2729.92 /(273.15 + O1227)))-AC1227)+1)))</f>
        <v>1.9053957014672811E-2</v>
      </c>
      <c r="W1227" s="30">
        <v>0.19500000000000001</v>
      </c>
      <c r="X1227" s="30">
        <v>2.11</v>
      </c>
      <c r="Y1227" s="30">
        <v>3.2</v>
      </c>
      <c r="AB1227" s="30">
        <v>739.87</v>
      </c>
      <c r="AC1227" s="30">
        <v>7.51</v>
      </c>
      <c r="AI1227" s="30">
        <v>20.84</v>
      </c>
      <c r="AJ1227" s="30">
        <v>1447.08</v>
      </c>
      <c r="BI1227" s="27"/>
    </row>
    <row r="1228" spans="1:61" s="22" customFormat="1" x14ac:dyDescent="0.2">
      <c r="A1228" s="30">
        <v>39512</v>
      </c>
      <c r="B1228" s="23">
        <f t="shared" si="109"/>
        <v>2015</v>
      </c>
      <c r="C1228" s="23">
        <f t="shared" si="110"/>
        <v>4</v>
      </c>
      <c r="D1228" s="24" t="s">
        <v>912</v>
      </c>
      <c r="E1228" s="31">
        <v>42110</v>
      </c>
      <c r="F1228" s="30">
        <v>6594430</v>
      </c>
      <c r="G1228" s="30">
        <v>1625370</v>
      </c>
      <c r="H1228" s="26" t="s">
        <v>87</v>
      </c>
      <c r="J1228" s="22" t="str">
        <f t="shared" si="111"/>
        <v xml:space="preserve">Mörtsjön </v>
      </c>
      <c r="K1228" s="26" t="s">
        <v>781</v>
      </c>
      <c r="L1228" s="30">
        <v>1</v>
      </c>
      <c r="M1228" s="30">
        <v>1</v>
      </c>
      <c r="O1228" s="30">
        <v>7.4</v>
      </c>
      <c r="P1228" s="30">
        <v>10.4</v>
      </c>
      <c r="Q1228" s="30">
        <v>88</v>
      </c>
      <c r="BI1228" s="27"/>
    </row>
    <row r="1229" spans="1:61" s="22" customFormat="1" x14ac:dyDescent="0.2">
      <c r="A1229" s="30">
        <v>39513</v>
      </c>
      <c r="B1229" s="23">
        <f t="shared" si="109"/>
        <v>2015</v>
      </c>
      <c r="C1229" s="23">
        <f t="shared" si="110"/>
        <v>4</v>
      </c>
      <c r="D1229" s="24" t="s">
        <v>912</v>
      </c>
      <c r="E1229" s="31">
        <v>42110</v>
      </c>
      <c r="F1229" s="30">
        <v>6594430</v>
      </c>
      <c r="G1229" s="30">
        <v>1625370</v>
      </c>
      <c r="H1229" s="26" t="s">
        <v>87</v>
      </c>
      <c r="J1229" s="22" t="str">
        <f t="shared" si="111"/>
        <v xml:space="preserve">Mörtsjön </v>
      </c>
      <c r="K1229" s="26" t="s">
        <v>782</v>
      </c>
      <c r="L1229" s="30">
        <v>2</v>
      </c>
      <c r="M1229" s="30">
        <v>2</v>
      </c>
      <c r="O1229" s="30">
        <v>7.4</v>
      </c>
      <c r="P1229" s="30">
        <v>10.4</v>
      </c>
      <c r="Q1229" s="30">
        <v>88</v>
      </c>
      <c r="BI1229" s="27"/>
    </row>
    <row r="1230" spans="1:61" s="22" customFormat="1" x14ac:dyDescent="0.2">
      <c r="A1230" s="30">
        <v>39514</v>
      </c>
      <c r="B1230" s="23">
        <f t="shared" si="109"/>
        <v>2015</v>
      </c>
      <c r="C1230" s="23">
        <f t="shared" si="110"/>
        <v>4</v>
      </c>
      <c r="D1230" s="24" t="s">
        <v>912</v>
      </c>
      <c r="E1230" s="31">
        <v>42110</v>
      </c>
      <c r="F1230" s="30">
        <v>6594430</v>
      </c>
      <c r="G1230" s="30">
        <v>1625370</v>
      </c>
      <c r="H1230" s="26" t="s">
        <v>87</v>
      </c>
      <c r="J1230" s="22" t="str">
        <f t="shared" si="111"/>
        <v xml:space="preserve">Mörtsjön </v>
      </c>
      <c r="K1230" s="26" t="s">
        <v>783</v>
      </c>
      <c r="L1230" s="30">
        <v>3</v>
      </c>
      <c r="M1230" s="30">
        <v>3</v>
      </c>
      <c r="O1230" s="30">
        <v>7.4</v>
      </c>
      <c r="P1230" s="30">
        <v>10.4</v>
      </c>
      <c r="Q1230" s="30">
        <v>88</v>
      </c>
      <c r="BI1230" s="27"/>
    </row>
    <row r="1231" spans="1:61" s="22" customFormat="1" x14ac:dyDescent="0.2">
      <c r="A1231" s="30">
        <v>39515</v>
      </c>
      <c r="B1231" s="23">
        <f t="shared" si="109"/>
        <v>2015</v>
      </c>
      <c r="C1231" s="23">
        <f t="shared" si="110"/>
        <v>4</v>
      </c>
      <c r="D1231" s="24" t="s">
        <v>912</v>
      </c>
      <c r="E1231" s="31">
        <v>42110</v>
      </c>
      <c r="F1231" s="30">
        <v>6594430</v>
      </c>
      <c r="G1231" s="30">
        <v>1625370</v>
      </c>
      <c r="H1231" s="26" t="s">
        <v>87</v>
      </c>
      <c r="J1231" s="22" t="str">
        <f t="shared" si="111"/>
        <v xml:space="preserve">Mörtsjön </v>
      </c>
      <c r="K1231" s="26" t="s">
        <v>784</v>
      </c>
      <c r="L1231" s="30">
        <v>4</v>
      </c>
      <c r="M1231" s="30">
        <v>4</v>
      </c>
      <c r="O1231" s="30">
        <v>7.2</v>
      </c>
      <c r="P1231" s="30">
        <v>9.9</v>
      </c>
      <c r="Q1231" s="30">
        <v>84</v>
      </c>
      <c r="BI1231" s="27"/>
    </row>
    <row r="1232" spans="1:61" s="22" customFormat="1" x14ac:dyDescent="0.2">
      <c r="A1232" s="30">
        <v>39516</v>
      </c>
      <c r="B1232" s="23">
        <f t="shared" si="109"/>
        <v>2015</v>
      </c>
      <c r="C1232" s="23">
        <f t="shared" si="110"/>
        <v>4</v>
      </c>
      <c r="D1232" s="24" t="s">
        <v>912</v>
      </c>
      <c r="E1232" s="31">
        <v>42110</v>
      </c>
      <c r="F1232" s="30">
        <v>6594430</v>
      </c>
      <c r="G1232" s="30">
        <v>1625370</v>
      </c>
      <c r="H1232" s="26" t="s">
        <v>87</v>
      </c>
      <c r="J1232" s="22" t="str">
        <f t="shared" si="111"/>
        <v xml:space="preserve">Mörtsjön </v>
      </c>
      <c r="K1232" s="22" t="s">
        <v>785</v>
      </c>
      <c r="L1232" s="30">
        <v>4.3</v>
      </c>
      <c r="M1232" s="30">
        <v>4.3</v>
      </c>
      <c r="O1232" s="30">
        <v>7.1</v>
      </c>
      <c r="P1232" s="30">
        <v>9.6999999999999993</v>
      </c>
      <c r="Q1232" s="30">
        <v>82</v>
      </c>
      <c r="BI1232" s="27"/>
    </row>
    <row r="1233" spans="1:84" s="22" customFormat="1" x14ac:dyDescent="0.2">
      <c r="A1233" s="22">
        <v>40045</v>
      </c>
      <c r="B1233" s="23">
        <f t="shared" si="109"/>
        <v>2015</v>
      </c>
      <c r="C1233" s="23">
        <f t="shared" si="110"/>
        <v>4</v>
      </c>
      <c r="D1233" s="24" t="s">
        <v>912</v>
      </c>
      <c r="E1233" s="25">
        <v>42122</v>
      </c>
      <c r="F1233" s="22">
        <v>6600935</v>
      </c>
      <c r="G1233" s="22">
        <v>1626764</v>
      </c>
      <c r="H1233" s="22" t="s">
        <v>94</v>
      </c>
      <c r="I1233" s="22" t="s">
        <v>780</v>
      </c>
      <c r="J1233" s="22" t="str">
        <f t="shared" si="111"/>
        <v>Vallentunasjön Va2</v>
      </c>
      <c r="K1233" s="22" t="s">
        <v>739</v>
      </c>
      <c r="L1233" s="22">
        <v>0.5</v>
      </c>
      <c r="M1233" s="22">
        <v>0.5</v>
      </c>
      <c r="N1233" s="22">
        <v>1</v>
      </c>
      <c r="P1233" s="22">
        <v>12.6</v>
      </c>
      <c r="Q1233" s="22">
        <v>114</v>
      </c>
      <c r="BI1233" s="27"/>
    </row>
    <row r="1234" spans="1:84" s="22" customFormat="1" x14ac:dyDescent="0.2">
      <c r="A1234" s="22">
        <v>40046</v>
      </c>
      <c r="B1234" s="23">
        <f t="shared" si="109"/>
        <v>2015</v>
      </c>
      <c r="C1234" s="23">
        <f t="shared" si="110"/>
        <v>4</v>
      </c>
      <c r="D1234" s="24" t="s">
        <v>912</v>
      </c>
      <c r="E1234" s="25">
        <v>42122</v>
      </c>
      <c r="F1234" s="22">
        <v>6600935</v>
      </c>
      <c r="G1234" s="22">
        <v>1626764</v>
      </c>
      <c r="H1234" s="22" t="s">
        <v>94</v>
      </c>
      <c r="I1234" s="22" t="s">
        <v>780</v>
      </c>
      <c r="J1234" s="22" t="str">
        <f t="shared" si="111"/>
        <v>Vallentunasjön Va2</v>
      </c>
      <c r="K1234" s="22" t="s">
        <v>781</v>
      </c>
      <c r="L1234" s="22">
        <v>1</v>
      </c>
      <c r="M1234" s="22">
        <v>1</v>
      </c>
      <c r="P1234" s="22">
        <v>13</v>
      </c>
      <c r="Q1234" s="22">
        <v>117</v>
      </c>
      <c r="BI1234" s="27"/>
    </row>
    <row r="1235" spans="1:84" s="22" customFormat="1" x14ac:dyDescent="0.2">
      <c r="A1235" s="22">
        <v>40047</v>
      </c>
      <c r="B1235" s="23">
        <f t="shared" si="109"/>
        <v>2015</v>
      </c>
      <c r="C1235" s="23">
        <f t="shared" si="110"/>
        <v>4</v>
      </c>
      <c r="D1235" s="24" t="s">
        <v>912</v>
      </c>
      <c r="E1235" s="25">
        <v>42122</v>
      </c>
      <c r="F1235" s="22">
        <v>6600935</v>
      </c>
      <c r="G1235" s="22">
        <v>1626764</v>
      </c>
      <c r="H1235" s="22" t="s">
        <v>94</v>
      </c>
      <c r="I1235" s="22" t="s">
        <v>780</v>
      </c>
      <c r="J1235" s="22" t="str">
        <f t="shared" si="111"/>
        <v>Vallentunasjön Va2</v>
      </c>
      <c r="K1235" s="22" t="s">
        <v>782</v>
      </c>
      <c r="L1235" s="22">
        <v>2</v>
      </c>
      <c r="M1235" s="22">
        <v>2</v>
      </c>
      <c r="P1235" s="22">
        <v>13.4</v>
      </c>
      <c r="Q1235" s="22">
        <v>121</v>
      </c>
      <c r="BI1235" s="27"/>
    </row>
    <row r="1236" spans="1:84" s="22" customFormat="1" x14ac:dyDescent="0.2">
      <c r="A1236" s="22">
        <v>40048</v>
      </c>
      <c r="B1236" s="23">
        <f t="shared" si="109"/>
        <v>2015</v>
      </c>
      <c r="C1236" s="23">
        <f t="shared" si="110"/>
        <v>4</v>
      </c>
      <c r="D1236" s="24" t="s">
        <v>912</v>
      </c>
      <c r="E1236" s="25">
        <v>42122</v>
      </c>
      <c r="F1236" s="22">
        <v>6600935</v>
      </c>
      <c r="G1236" s="22">
        <v>1626764</v>
      </c>
      <c r="H1236" s="22" t="s">
        <v>94</v>
      </c>
      <c r="I1236" s="22" t="s">
        <v>780</v>
      </c>
      <c r="J1236" s="22" t="str">
        <f t="shared" si="111"/>
        <v>Vallentunasjön Va2</v>
      </c>
      <c r="K1236" s="22" t="s">
        <v>783</v>
      </c>
      <c r="L1236" s="22">
        <v>3</v>
      </c>
      <c r="M1236" s="22">
        <v>3</v>
      </c>
      <c r="P1236" s="22">
        <v>13.4</v>
      </c>
      <c r="Q1236" s="22">
        <v>121</v>
      </c>
      <c r="BI1236" s="27"/>
    </row>
    <row r="1237" spans="1:84" s="22" customFormat="1" x14ac:dyDescent="0.2">
      <c r="A1237" s="22">
        <v>40049</v>
      </c>
      <c r="B1237" s="23">
        <f t="shared" si="109"/>
        <v>2015</v>
      </c>
      <c r="C1237" s="23">
        <f t="shared" si="110"/>
        <v>4</v>
      </c>
      <c r="D1237" s="24" t="s">
        <v>912</v>
      </c>
      <c r="E1237" s="25">
        <v>42122</v>
      </c>
      <c r="F1237" s="22">
        <v>6600935</v>
      </c>
      <c r="G1237" s="22">
        <v>1626764</v>
      </c>
      <c r="H1237" s="22" t="s">
        <v>94</v>
      </c>
      <c r="I1237" s="22" t="s">
        <v>780</v>
      </c>
      <c r="J1237" s="22" t="str">
        <f t="shared" si="111"/>
        <v>Vallentunasjön Va2</v>
      </c>
      <c r="K1237" s="22" t="s">
        <v>784</v>
      </c>
      <c r="L1237" s="22">
        <v>4</v>
      </c>
      <c r="M1237" s="22">
        <v>4</v>
      </c>
      <c r="P1237" s="22">
        <v>13.4</v>
      </c>
      <c r="Q1237" s="22">
        <v>121</v>
      </c>
      <c r="BI1237" s="27"/>
    </row>
    <row r="1238" spans="1:84" s="22" customFormat="1" x14ac:dyDescent="0.2">
      <c r="A1238" s="22">
        <v>40050</v>
      </c>
      <c r="B1238" s="23">
        <f t="shared" si="109"/>
        <v>2015</v>
      </c>
      <c r="C1238" s="23">
        <f t="shared" si="110"/>
        <v>4</v>
      </c>
      <c r="D1238" s="24" t="s">
        <v>912</v>
      </c>
      <c r="E1238" s="25">
        <v>42122</v>
      </c>
      <c r="F1238" s="22">
        <v>6600935</v>
      </c>
      <c r="G1238" s="22">
        <v>1626764</v>
      </c>
      <c r="H1238" s="22" t="s">
        <v>94</v>
      </c>
      <c r="I1238" s="22" t="s">
        <v>780</v>
      </c>
      <c r="J1238" s="22" t="str">
        <f t="shared" si="111"/>
        <v>Vallentunasjön Va2</v>
      </c>
      <c r="K1238" s="22" t="s">
        <v>785</v>
      </c>
      <c r="L1238" s="22">
        <v>4.3</v>
      </c>
      <c r="M1238" s="22">
        <v>4.3</v>
      </c>
      <c r="P1238" s="22">
        <v>13.3</v>
      </c>
      <c r="Q1238" s="22">
        <v>121</v>
      </c>
      <c r="BI1238" s="27"/>
    </row>
    <row r="1239" spans="1:84" s="22" customFormat="1" x14ac:dyDescent="0.2">
      <c r="A1239" s="22">
        <v>40051</v>
      </c>
      <c r="B1239" s="23">
        <f t="shared" si="109"/>
        <v>2015</v>
      </c>
      <c r="C1239" s="23">
        <f t="shared" si="110"/>
        <v>4</v>
      </c>
      <c r="D1239" s="24" t="s">
        <v>912</v>
      </c>
      <c r="E1239" s="25">
        <v>42122</v>
      </c>
      <c r="H1239" s="22" t="s">
        <v>94</v>
      </c>
      <c r="I1239" s="22" t="s">
        <v>786</v>
      </c>
      <c r="J1239" s="22" t="str">
        <f t="shared" si="111"/>
        <v>Vallentunasjön Blandprov</v>
      </c>
      <c r="K1239" s="22" t="s">
        <v>739</v>
      </c>
      <c r="L1239" s="22">
        <v>4</v>
      </c>
      <c r="M1239" s="22">
        <v>0</v>
      </c>
      <c r="U1239" s="22">
        <v>4.0891999999999999</v>
      </c>
      <c r="X1239" s="22">
        <v>0</v>
      </c>
      <c r="Z1239" s="22">
        <v>28.850999999999999</v>
      </c>
      <c r="AB1239" s="22">
        <v>138.84</v>
      </c>
      <c r="AE1239" s="22">
        <v>10.666666666999999</v>
      </c>
      <c r="AI1239" s="22">
        <v>41.64</v>
      </c>
      <c r="AJ1239" s="22">
        <v>1236.29</v>
      </c>
      <c r="BI1239" s="27"/>
    </row>
    <row r="1240" spans="1:84" s="22" customFormat="1" x14ac:dyDescent="0.2">
      <c r="B1240" s="23">
        <f t="shared" si="109"/>
        <v>2016</v>
      </c>
      <c r="C1240" s="23">
        <f t="shared" si="110"/>
        <v>4</v>
      </c>
      <c r="D1240" s="24" t="s">
        <v>912</v>
      </c>
      <c r="E1240" s="25" t="s">
        <v>970</v>
      </c>
      <c r="F1240" s="22">
        <v>6606238</v>
      </c>
      <c r="G1240" s="22">
        <v>661152</v>
      </c>
      <c r="H1240" s="26" t="s">
        <v>738</v>
      </c>
      <c r="J1240" s="22" t="str">
        <f t="shared" si="111"/>
        <v xml:space="preserve">Oxundaån </v>
      </c>
      <c r="K1240" s="22" t="s">
        <v>739</v>
      </c>
      <c r="L1240" s="22">
        <v>0.1</v>
      </c>
      <c r="M1240" s="22">
        <v>0.1</v>
      </c>
      <c r="O1240" s="22">
        <v>7.9</v>
      </c>
      <c r="R1240" s="22">
        <v>44.7</v>
      </c>
      <c r="T1240" s="22">
        <v>2.5230000000000001</v>
      </c>
      <c r="U1240" s="22">
        <v>23</v>
      </c>
      <c r="V1240" s="22">
        <f t="shared" ref="V1240:V1241" si="115">U1240 * (1/((10^((0.0901821 + (2729.92 /(273.15 + O1240)))-AC1240)+1)))</f>
        <v>0.25902255159816867</v>
      </c>
      <c r="W1240" s="22">
        <v>5.2999999999999999E-2</v>
      </c>
      <c r="X1240" s="22">
        <v>2</v>
      </c>
      <c r="Y1240" s="22">
        <v>3.5</v>
      </c>
      <c r="AB1240" s="22">
        <v>283</v>
      </c>
      <c r="AC1240" s="22">
        <v>7.86</v>
      </c>
      <c r="AG1240" s="22">
        <v>11.4</v>
      </c>
      <c r="AI1240" s="22">
        <v>29.7</v>
      </c>
      <c r="AJ1240" s="22">
        <v>930</v>
      </c>
      <c r="AK1240" s="22">
        <v>52</v>
      </c>
      <c r="AM1240" s="22">
        <v>5.0830000000000002</v>
      </c>
      <c r="AN1240" s="22">
        <v>8.1070000000000011</v>
      </c>
      <c r="AO1240" s="22">
        <v>34.741</v>
      </c>
      <c r="AP1240" s="22">
        <v>22.94</v>
      </c>
      <c r="AQ1240" s="22">
        <v>44.686500000000002</v>
      </c>
      <c r="AR1240" s="22">
        <v>3.7</v>
      </c>
      <c r="BI1240" s="27"/>
    </row>
    <row r="1241" spans="1:84" s="22" customFormat="1" x14ac:dyDescent="0.2">
      <c r="A1241" s="30">
        <v>50714</v>
      </c>
      <c r="B1241" s="23">
        <f t="shared" si="109"/>
        <v>2016</v>
      </c>
      <c r="C1241" s="23">
        <f t="shared" si="110"/>
        <v>4</v>
      </c>
      <c r="D1241" s="24" t="s">
        <v>912</v>
      </c>
      <c r="E1241" s="31">
        <v>42472</v>
      </c>
      <c r="F1241" s="30">
        <v>6593788</v>
      </c>
      <c r="G1241" s="30">
        <v>1624229</v>
      </c>
      <c r="H1241" s="26" t="s">
        <v>92</v>
      </c>
      <c r="J1241" s="22" t="str">
        <f t="shared" si="111"/>
        <v xml:space="preserve">Rösjön </v>
      </c>
      <c r="K1241" s="22" t="s">
        <v>739</v>
      </c>
      <c r="L1241" s="30">
        <v>0.5</v>
      </c>
      <c r="M1241" s="30">
        <v>0.5</v>
      </c>
      <c r="N1241" s="30">
        <v>2.8</v>
      </c>
      <c r="O1241" s="30">
        <v>8.1</v>
      </c>
      <c r="P1241" s="30">
        <v>13.5</v>
      </c>
      <c r="Q1241" s="30">
        <v>113</v>
      </c>
      <c r="U1241" s="30">
        <v>0.18310000000000001</v>
      </c>
      <c r="V1241" s="22">
        <f t="shared" si="115"/>
        <v>2.5125986741698311E-3</v>
      </c>
      <c r="W1241" s="30">
        <v>4.1000000000000002E-2</v>
      </c>
      <c r="X1241" s="30">
        <v>1.08</v>
      </c>
      <c r="Y1241" s="30">
        <v>1.79</v>
      </c>
      <c r="AB1241" s="30">
        <v>0.85</v>
      </c>
      <c r="AC1241" s="30">
        <v>7.9399999999999995</v>
      </c>
      <c r="AG1241" s="30">
        <v>8.5030000000000001</v>
      </c>
      <c r="AH1241" s="30">
        <v>7.6850000000000005</v>
      </c>
      <c r="AI1241" s="30">
        <v>12.5</v>
      </c>
      <c r="AJ1241" s="30">
        <v>542.01</v>
      </c>
      <c r="AK1241" s="30">
        <v>29.7</v>
      </c>
      <c r="AL1241" s="30">
        <v>4.3700000000000003E-2</v>
      </c>
      <c r="AM1241" s="30">
        <v>2.06</v>
      </c>
      <c r="AN1241" s="30">
        <v>3.88</v>
      </c>
      <c r="AP1241" s="30">
        <v>13.5</v>
      </c>
      <c r="AR1241" s="30">
        <v>1.68</v>
      </c>
      <c r="AS1241" s="30">
        <v>30.9</v>
      </c>
      <c r="AT1241" s="30">
        <v>0.57299999999999895</v>
      </c>
      <c r="AU1241" s="30">
        <v>14.8</v>
      </c>
      <c r="AV1241" s="30">
        <v>5.7999999999999901E-3</v>
      </c>
      <c r="AW1241" s="30">
        <v>2.8400000000000002E-2</v>
      </c>
      <c r="AX1241" s="30">
        <v>0.13900000000000001</v>
      </c>
      <c r="AY1241" s="30">
        <v>1.1399999999999899</v>
      </c>
      <c r="AZ1241" s="30">
        <v>1E-3</v>
      </c>
      <c r="BA1241" s="30">
        <v>11.9</v>
      </c>
      <c r="BB1241" s="30">
        <v>0.53700000000000003</v>
      </c>
      <c r="BC1241" s="30">
        <v>0.53800000000000003</v>
      </c>
      <c r="BD1241" s="30">
        <v>8.48</v>
      </c>
      <c r="BE1241" s="30">
        <v>9.35E-2</v>
      </c>
      <c r="BF1241" s="30">
        <v>69.2</v>
      </c>
      <c r="BG1241" s="30">
        <v>0.21099999999999899</v>
      </c>
      <c r="BH1241" s="30">
        <v>5.01</v>
      </c>
      <c r="BI1241" s="27"/>
      <c r="BJ1241" s="30">
        <v>5.33</v>
      </c>
      <c r="BK1241" s="30">
        <v>1E-3</v>
      </c>
      <c r="BL1241" s="30">
        <v>1.32E-2</v>
      </c>
      <c r="BM1241" s="30">
        <v>4.5400000000000003E-2</v>
      </c>
      <c r="BN1241" s="30">
        <v>1.04</v>
      </c>
      <c r="BO1241" s="30">
        <v>1.1200000000000001</v>
      </c>
      <c r="BP1241" s="30">
        <v>0.48099999999999898</v>
      </c>
      <c r="BQ1241" s="30">
        <v>1.35999999999999E-2</v>
      </c>
      <c r="BR1241" s="30">
        <v>7.61</v>
      </c>
      <c r="BS1241" s="30">
        <v>29.8</v>
      </c>
      <c r="BT1241" s="30">
        <v>3.89</v>
      </c>
      <c r="BV1241" s="30">
        <v>8.2500000000000004E-3</v>
      </c>
      <c r="BW1241" s="30">
        <v>2.09</v>
      </c>
      <c r="BX1241" s="30">
        <v>13.8</v>
      </c>
      <c r="BY1241" s="30">
        <v>1.59</v>
      </c>
      <c r="BZ1241" s="30">
        <v>0.56000000000000005</v>
      </c>
      <c r="CA1241" s="30">
        <v>15.7</v>
      </c>
      <c r="CB1241" s="30">
        <v>1E-3</v>
      </c>
      <c r="CC1241" s="30">
        <v>0.55100000000000005</v>
      </c>
      <c r="CD1241" s="30">
        <v>5.42</v>
      </c>
      <c r="CE1241" s="30">
        <v>0.152</v>
      </c>
      <c r="CF1241" s="30">
        <v>69.7</v>
      </c>
    </row>
    <row r="1242" spans="1:84" s="22" customFormat="1" x14ac:dyDescent="0.2">
      <c r="A1242" s="30">
        <v>50821</v>
      </c>
      <c r="B1242" s="23">
        <f t="shared" si="109"/>
        <v>2016</v>
      </c>
      <c r="C1242" s="23">
        <f t="shared" si="110"/>
        <v>4</v>
      </c>
      <c r="D1242" s="24" t="s">
        <v>912</v>
      </c>
      <c r="E1242" s="31">
        <v>42472</v>
      </c>
      <c r="F1242" s="30">
        <v>6593788</v>
      </c>
      <c r="G1242" s="30">
        <v>1624229</v>
      </c>
      <c r="H1242" s="26" t="s">
        <v>92</v>
      </c>
      <c r="J1242" s="22" t="str">
        <f t="shared" si="111"/>
        <v xml:space="preserve">Rösjön </v>
      </c>
      <c r="K1242" s="26" t="s">
        <v>781</v>
      </c>
      <c r="L1242" s="30">
        <v>1</v>
      </c>
      <c r="M1242" s="30">
        <v>1</v>
      </c>
      <c r="O1242" s="30">
        <v>8</v>
      </c>
      <c r="P1242" s="30">
        <v>13.5</v>
      </c>
      <c r="Q1242" s="30">
        <v>113</v>
      </c>
      <c r="BI1242" s="27"/>
    </row>
    <row r="1243" spans="1:84" s="22" customFormat="1" x14ac:dyDescent="0.2">
      <c r="A1243" s="30">
        <v>50822</v>
      </c>
      <c r="B1243" s="23">
        <f t="shared" si="109"/>
        <v>2016</v>
      </c>
      <c r="C1243" s="23">
        <f t="shared" si="110"/>
        <v>4</v>
      </c>
      <c r="D1243" s="24" t="s">
        <v>912</v>
      </c>
      <c r="E1243" s="31">
        <v>42472</v>
      </c>
      <c r="F1243" s="30">
        <v>6593788</v>
      </c>
      <c r="G1243" s="30">
        <v>1624229</v>
      </c>
      <c r="H1243" s="26" t="s">
        <v>92</v>
      </c>
      <c r="J1243" s="22" t="str">
        <f t="shared" si="111"/>
        <v xml:space="preserve">Rösjön </v>
      </c>
      <c r="K1243" s="26" t="s">
        <v>782</v>
      </c>
      <c r="L1243" s="30">
        <v>2</v>
      </c>
      <c r="M1243" s="30">
        <v>2</v>
      </c>
      <c r="O1243" s="30">
        <v>7.8</v>
      </c>
      <c r="P1243" s="30">
        <v>13.5</v>
      </c>
      <c r="Q1243" s="30">
        <v>113</v>
      </c>
      <c r="BI1243" s="27"/>
    </row>
    <row r="1244" spans="1:84" s="22" customFormat="1" x14ac:dyDescent="0.2">
      <c r="A1244" s="30">
        <v>50823</v>
      </c>
      <c r="B1244" s="23">
        <f t="shared" si="109"/>
        <v>2016</v>
      </c>
      <c r="C1244" s="23">
        <f t="shared" si="110"/>
        <v>4</v>
      </c>
      <c r="D1244" s="24" t="s">
        <v>912</v>
      </c>
      <c r="E1244" s="31">
        <v>42472</v>
      </c>
      <c r="F1244" s="30">
        <v>6593788</v>
      </c>
      <c r="G1244" s="30">
        <v>1624229</v>
      </c>
      <c r="H1244" s="26" t="s">
        <v>92</v>
      </c>
      <c r="J1244" s="22" t="str">
        <f t="shared" si="111"/>
        <v xml:space="preserve">Rösjön </v>
      </c>
      <c r="K1244" s="26" t="s">
        <v>783</v>
      </c>
      <c r="L1244" s="30">
        <v>3</v>
      </c>
      <c r="M1244" s="30">
        <v>3</v>
      </c>
      <c r="O1244" s="30">
        <v>7.6</v>
      </c>
      <c r="P1244" s="30">
        <v>13.4</v>
      </c>
      <c r="Q1244" s="30">
        <v>112</v>
      </c>
      <c r="BI1244" s="27"/>
    </row>
    <row r="1245" spans="1:84" s="22" customFormat="1" x14ac:dyDescent="0.2">
      <c r="A1245" s="30">
        <v>50824</v>
      </c>
      <c r="B1245" s="23">
        <f t="shared" si="109"/>
        <v>2016</v>
      </c>
      <c r="C1245" s="23">
        <f t="shared" si="110"/>
        <v>4</v>
      </c>
      <c r="D1245" s="24" t="s">
        <v>912</v>
      </c>
      <c r="E1245" s="31">
        <v>42472</v>
      </c>
      <c r="F1245" s="30">
        <v>6593788</v>
      </c>
      <c r="G1245" s="30">
        <v>1624229</v>
      </c>
      <c r="H1245" s="26" t="s">
        <v>92</v>
      </c>
      <c r="J1245" s="22" t="str">
        <f t="shared" si="111"/>
        <v xml:space="preserve">Rösjön </v>
      </c>
      <c r="K1245" s="26" t="s">
        <v>784</v>
      </c>
      <c r="L1245" s="30">
        <v>4</v>
      </c>
      <c r="M1245" s="30">
        <v>4</v>
      </c>
      <c r="O1245" s="30">
        <v>7.2</v>
      </c>
      <c r="P1245" s="30">
        <v>13.1</v>
      </c>
      <c r="Q1245" s="30">
        <v>108</v>
      </c>
      <c r="BI1245" s="27"/>
    </row>
    <row r="1246" spans="1:84" s="22" customFormat="1" x14ac:dyDescent="0.2">
      <c r="A1246" s="30">
        <v>50825</v>
      </c>
      <c r="B1246" s="23">
        <f t="shared" si="109"/>
        <v>2016</v>
      </c>
      <c r="C1246" s="23">
        <f t="shared" si="110"/>
        <v>4</v>
      </c>
      <c r="D1246" s="24" t="s">
        <v>912</v>
      </c>
      <c r="E1246" s="31">
        <v>42472</v>
      </c>
      <c r="F1246" s="30">
        <v>6593788</v>
      </c>
      <c r="G1246" s="30">
        <v>1624229</v>
      </c>
      <c r="H1246" s="26" t="s">
        <v>92</v>
      </c>
      <c r="J1246" s="22" t="str">
        <f t="shared" si="111"/>
        <v xml:space="preserve">Rösjön </v>
      </c>
      <c r="K1246" s="26" t="s">
        <v>841</v>
      </c>
      <c r="L1246" s="30">
        <v>5</v>
      </c>
      <c r="M1246" s="30">
        <v>5</v>
      </c>
      <c r="O1246" s="30">
        <v>6.8</v>
      </c>
      <c r="P1246" s="30">
        <v>11.8</v>
      </c>
      <c r="Q1246" s="30">
        <v>96</v>
      </c>
      <c r="BI1246" s="27"/>
    </row>
    <row r="1247" spans="1:84" s="22" customFormat="1" x14ac:dyDescent="0.2">
      <c r="A1247" s="30">
        <v>50826</v>
      </c>
      <c r="B1247" s="23">
        <f t="shared" si="109"/>
        <v>2016</v>
      </c>
      <c r="C1247" s="23">
        <f t="shared" si="110"/>
        <v>4</v>
      </c>
      <c r="D1247" s="24" t="s">
        <v>912</v>
      </c>
      <c r="E1247" s="31">
        <v>42472</v>
      </c>
      <c r="F1247" s="30">
        <v>6593788</v>
      </c>
      <c r="G1247" s="30">
        <v>1624229</v>
      </c>
      <c r="H1247" s="26" t="s">
        <v>92</v>
      </c>
      <c r="J1247" s="22" t="str">
        <f t="shared" si="111"/>
        <v xml:space="preserve">Rösjön </v>
      </c>
      <c r="K1247" s="26" t="s">
        <v>842</v>
      </c>
      <c r="L1247" s="30">
        <v>6</v>
      </c>
      <c r="M1247" s="30">
        <v>6</v>
      </c>
      <c r="O1247" s="30">
        <v>6.7</v>
      </c>
      <c r="P1247" s="30">
        <v>11.5</v>
      </c>
      <c r="Q1247" s="30">
        <v>93</v>
      </c>
      <c r="BI1247" s="27"/>
    </row>
    <row r="1248" spans="1:84" s="22" customFormat="1" x14ac:dyDescent="0.2">
      <c r="A1248" s="30">
        <v>50827</v>
      </c>
      <c r="B1248" s="23">
        <f t="shared" si="109"/>
        <v>2016</v>
      </c>
      <c r="C1248" s="23">
        <f t="shared" si="110"/>
        <v>4</v>
      </c>
      <c r="D1248" s="24" t="s">
        <v>912</v>
      </c>
      <c r="E1248" s="31">
        <v>42472</v>
      </c>
      <c r="F1248" s="30">
        <v>6593788</v>
      </c>
      <c r="G1248" s="30">
        <v>1624229</v>
      </c>
      <c r="H1248" s="26" t="s">
        <v>92</v>
      </c>
      <c r="J1248" s="22" t="str">
        <f t="shared" si="111"/>
        <v xml:space="preserve">Rösjön </v>
      </c>
      <c r="K1248" s="22" t="s">
        <v>785</v>
      </c>
      <c r="O1248" s="30">
        <v>6.7</v>
      </c>
      <c r="P1248" s="30">
        <v>11.4</v>
      </c>
      <c r="Q1248" s="30">
        <v>92</v>
      </c>
      <c r="BI1248" s="27"/>
    </row>
    <row r="1249" spans="1:84" s="22" customFormat="1" x14ac:dyDescent="0.2">
      <c r="A1249" s="30">
        <v>50713</v>
      </c>
      <c r="B1249" s="23">
        <f t="shared" si="109"/>
        <v>2016</v>
      </c>
      <c r="C1249" s="23">
        <f t="shared" si="110"/>
        <v>4</v>
      </c>
      <c r="D1249" s="24" t="s">
        <v>912</v>
      </c>
      <c r="E1249" s="31">
        <v>42472</v>
      </c>
      <c r="F1249" s="30">
        <v>6595016</v>
      </c>
      <c r="G1249" s="30">
        <v>1622944</v>
      </c>
      <c r="H1249" s="26" t="s">
        <v>95</v>
      </c>
      <c r="J1249" s="22" t="str">
        <f t="shared" si="111"/>
        <v xml:space="preserve">Väsjön </v>
      </c>
      <c r="K1249" s="22" t="s">
        <v>739</v>
      </c>
      <c r="L1249" s="30">
        <v>0.5</v>
      </c>
      <c r="M1249" s="30">
        <v>0.5</v>
      </c>
      <c r="N1249" s="30">
        <v>2.4</v>
      </c>
      <c r="O1249" s="30">
        <v>8.9</v>
      </c>
      <c r="P1249" s="30">
        <v>10</v>
      </c>
      <c r="Q1249" s="30">
        <v>86</v>
      </c>
      <c r="U1249" s="30">
        <v>3.4958</v>
      </c>
      <c r="V1249" s="22">
        <f t="shared" ref="V1249" si="116">U1249 * (1/((10^((0.0901821 + (2729.92 /(273.15 + O1249)))-AC1249)+1)))</f>
        <v>3.0949323124765345E-2</v>
      </c>
      <c r="W1249" s="30">
        <v>8.3000000000000004E-2</v>
      </c>
      <c r="X1249" s="30">
        <v>0.87</v>
      </c>
      <c r="Y1249" s="30">
        <v>1.74</v>
      </c>
      <c r="AB1249" s="30">
        <v>1.34</v>
      </c>
      <c r="AC1249" s="30">
        <v>7.72</v>
      </c>
      <c r="AG1249" s="30">
        <v>12.53</v>
      </c>
      <c r="AH1249" s="30">
        <v>11.49</v>
      </c>
      <c r="AI1249" s="30">
        <v>22.57</v>
      </c>
      <c r="AJ1249" s="30">
        <v>707.44</v>
      </c>
      <c r="AK1249" s="30">
        <v>54.3</v>
      </c>
      <c r="AL1249" s="30">
        <v>4.5100000000000001E-2</v>
      </c>
      <c r="AM1249" s="30">
        <v>4.37</v>
      </c>
      <c r="AN1249" s="30">
        <v>6.82</v>
      </c>
      <c r="AP1249" s="30">
        <v>31.6</v>
      </c>
      <c r="AR1249" s="30">
        <v>2.97</v>
      </c>
      <c r="AS1249" s="30">
        <v>17.600000000000001</v>
      </c>
      <c r="AT1249" s="30">
        <v>0.48</v>
      </c>
      <c r="AU1249" s="30">
        <v>27.4</v>
      </c>
      <c r="AV1249" s="30">
        <v>4.5100000000000001E-3</v>
      </c>
      <c r="AW1249" s="30">
        <v>4.87E-2</v>
      </c>
      <c r="AX1249" s="30">
        <v>0.13700000000000001</v>
      </c>
      <c r="AY1249" s="30">
        <v>0.56000000000000005</v>
      </c>
      <c r="AZ1249" s="30">
        <v>1E-3</v>
      </c>
      <c r="BA1249" s="30">
        <v>54.2</v>
      </c>
      <c r="BB1249" s="30">
        <v>0.51800000000000002</v>
      </c>
      <c r="BC1249" s="30">
        <v>0.40200000000000002</v>
      </c>
      <c r="BD1249" s="30">
        <v>14.4</v>
      </c>
      <c r="BE1249" s="30">
        <v>5.1799999999999902E-2</v>
      </c>
      <c r="BF1249" s="30">
        <v>114</v>
      </c>
      <c r="BG1249" s="30">
        <v>0.18</v>
      </c>
      <c r="BH1249" s="30">
        <v>2.29</v>
      </c>
      <c r="BI1249" s="27"/>
      <c r="BJ1249" s="30">
        <v>6.67</v>
      </c>
      <c r="BK1249" s="30">
        <v>1E-3</v>
      </c>
      <c r="BL1249" s="30">
        <v>3.3500000000000002E-2</v>
      </c>
      <c r="BM1249" s="30">
        <v>9.4100000000000003E-2</v>
      </c>
      <c r="BN1249" s="30">
        <v>0.57099999999999895</v>
      </c>
      <c r="BO1249" s="30">
        <v>3.84</v>
      </c>
      <c r="BP1249" s="30">
        <v>0.33800000000000002</v>
      </c>
      <c r="BQ1249" s="30">
        <v>5.0000000000000001E-3</v>
      </c>
      <c r="BR1249" s="30">
        <v>3.64</v>
      </c>
      <c r="BS1249" s="30">
        <v>55</v>
      </c>
      <c r="BT1249" s="30">
        <v>6.9</v>
      </c>
      <c r="BV1249" s="30">
        <v>9.4400000000000005E-3</v>
      </c>
      <c r="BW1249" s="30">
        <v>4.38</v>
      </c>
      <c r="BX1249" s="30">
        <v>31.9</v>
      </c>
      <c r="BY1249" s="30">
        <v>2.99</v>
      </c>
      <c r="BZ1249" s="30">
        <v>0.502</v>
      </c>
      <c r="CA1249" s="30">
        <v>24.3</v>
      </c>
      <c r="CB1249" s="30">
        <v>1E-3</v>
      </c>
      <c r="CC1249" s="30">
        <v>0.59199999999999897</v>
      </c>
      <c r="CD1249" s="30">
        <v>6.09</v>
      </c>
      <c r="CE1249" s="30">
        <v>0.126</v>
      </c>
      <c r="CF1249" s="30">
        <v>115</v>
      </c>
    </row>
    <row r="1250" spans="1:84" s="22" customFormat="1" x14ac:dyDescent="0.2">
      <c r="A1250" s="30">
        <v>50828</v>
      </c>
      <c r="B1250" s="23">
        <f t="shared" si="109"/>
        <v>2016</v>
      </c>
      <c r="C1250" s="23">
        <f t="shared" si="110"/>
        <v>4</v>
      </c>
      <c r="D1250" s="24" t="s">
        <v>912</v>
      </c>
      <c r="E1250" s="31">
        <v>42472</v>
      </c>
      <c r="F1250" s="30">
        <v>6595016</v>
      </c>
      <c r="G1250" s="30">
        <v>1622944</v>
      </c>
      <c r="H1250" s="26" t="s">
        <v>95</v>
      </c>
      <c r="J1250" s="22" t="str">
        <f t="shared" si="111"/>
        <v xml:space="preserve">Väsjön </v>
      </c>
      <c r="K1250" s="26" t="s">
        <v>781</v>
      </c>
      <c r="L1250" s="30">
        <v>1</v>
      </c>
      <c r="M1250" s="30">
        <v>1</v>
      </c>
      <c r="O1250" s="30">
        <v>8.8000000000000007</v>
      </c>
      <c r="P1250" s="30">
        <v>10</v>
      </c>
      <c r="Q1250" s="30">
        <v>85</v>
      </c>
      <c r="BI1250" s="27"/>
    </row>
    <row r="1251" spans="1:84" s="22" customFormat="1" x14ac:dyDescent="0.2">
      <c r="A1251" s="30">
        <v>50829</v>
      </c>
      <c r="B1251" s="23">
        <f t="shared" si="109"/>
        <v>2016</v>
      </c>
      <c r="C1251" s="23">
        <f t="shared" si="110"/>
        <v>4</v>
      </c>
      <c r="D1251" s="24" t="s">
        <v>912</v>
      </c>
      <c r="E1251" s="31">
        <v>42472</v>
      </c>
      <c r="F1251" s="30">
        <v>6595016</v>
      </c>
      <c r="G1251" s="30">
        <v>1622944</v>
      </c>
      <c r="H1251" s="26" t="s">
        <v>95</v>
      </c>
      <c r="J1251" s="22" t="str">
        <f t="shared" si="111"/>
        <v xml:space="preserve">Väsjön </v>
      </c>
      <c r="K1251" s="26" t="s">
        <v>782</v>
      </c>
      <c r="L1251" s="30">
        <v>2</v>
      </c>
      <c r="M1251" s="30">
        <v>2</v>
      </c>
      <c r="O1251" s="30">
        <v>8.4</v>
      </c>
      <c r="P1251" s="30">
        <v>9.4</v>
      </c>
      <c r="Q1251" s="30">
        <v>80</v>
      </c>
      <c r="BI1251" s="27"/>
    </row>
    <row r="1252" spans="1:84" s="22" customFormat="1" x14ac:dyDescent="0.2">
      <c r="A1252" s="30">
        <v>50830</v>
      </c>
      <c r="B1252" s="23">
        <f t="shared" si="109"/>
        <v>2016</v>
      </c>
      <c r="C1252" s="23">
        <f t="shared" si="110"/>
        <v>4</v>
      </c>
      <c r="D1252" s="24" t="s">
        <v>912</v>
      </c>
      <c r="E1252" s="31">
        <v>42472</v>
      </c>
      <c r="F1252" s="30">
        <v>6595016</v>
      </c>
      <c r="G1252" s="30">
        <v>1622944</v>
      </c>
      <c r="H1252" s="26" t="s">
        <v>95</v>
      </c>
      <c r="J1252" s="22" t="str">
        <f t="shared" si="111"/>
        <v xml:space="preserve">Väsjön </v>
      </c>
      <c r="K1252" s="22" t="s">
        <v>785</v>
      </c>
      <c r="O1252" s="30">
        <v>8.3000000000000007</v>
      </c>
      <c r="P1252" s="30">
        <v>8.5</v>
      </c>
      <c r="Q1252" s="30">
        <v>71</v>
      </c>
      <c r="BI1252" s="27"/>
    </row>
    <row r="1253" spans="1:84" s="22" customFormat="1" x14ac:dyDescent="0.2">
      <c r="A1253" s="22">
        <v>50772</v>
      </c>
      <c r="B1253" s="23">
        <f t="shared" si="109"/>
        <v>2016</v>
      </c>
      <c r="C1253" s="23">
        <f t="shared" si="110"/>
        <v>4</v>
      </c>
      <c r="D1253" s="24" t="s">
        <v>912</v>
      </c>
      <c r="E1253" s="25">
        <v>42473</v>
      </c>
      <c r="F1253" s="22">
        <v>6600935</v>
      </c>
      <c r="G1253" s="22">
        <v>1626764</v>
      </c>
      <c r="H1253" s="22" t="s">
        <v>94</v>
      </c>
      <c r="I1253" s="22" t="s">
        <v>780</v>
      </c>
      <c r="J1253" s="22" t="str">
        <f t="shared" si="111"/>
        <v>Vallentunasjön Va2</v>
      </c>
      <c r="K1253" s="22" t="s">
        <v>739</v>
      </c>
      <c r="L1253" s="22">
        <v>0.5</v>
      </c>
      <c r="M1253" s="22">
        <v>0.5</v>
      </c>
      <c r="N1253" s="22">
        <v>1.4</v>
      </c>
      <c r="O1253" s="22">
        <v>10.4</v>
      </c>
      <c r="P1253" s="22">
        <v>15.4</v>
      </c>
      <c r="Q1253" s="22">
        <v>139</v>
      </c>
      <c r="BI1253" s="27"/>
    </row>
    <row r="1254" spans="1:84" s="22" customFormat="1" x14ac:dyDescent="0.2">
      <c r="A1254" s="22">
        <v>50773</v>
      </c>
      <c r="B1254" s="23">
        <f t="shared" si="109"/>
        <v>2016</v>
      </c>
      <c r="C1254" s="23">
        <f t="shared" si="110"/>
        <v>4</v>
      </c>
      <c r="D1254" s="24" t="s">
        <v>912</v>
      </c>
      <c r="E1254" s="25">
        <v>42473</v>
      </c>
      <c r="F1254" s="22">
        <v>6600935</v>
      </c>
      <c r="G1254" s="22">
        <v>1626764</v>
      </c>
      <c r="H1254" s="22" t="s">
        <v>94</v>
      </c>
      <c r="I1254" s="22" t="s">
        <v>780</v>
      </c>
      <c r="J1254" s="22" t="str">
        <f t="shared" si="111"/>
        <v>Vallentunasjön Va2</v>
      </c>
      <c r="K1254" s="22" t="s">
        <v>781</v>
      </c>
      <c r="L1254" s="22">
        <v>1</v>
      </c>
      <c r="M1254" s="22">
        <v>1</v>
      </c>
      <c r="O1254" s="22">
        <v>9.6</v>
      </c>
      <c r="P1254" s="22">
        <v>15.7</v>
      </c>
      <c r="Q1254" s="22">
        <v>138</v>
      </c>
      <c r="BI1254" s="27"/>
    </row>
    <row r="1255" spans="1:84" s="22" customFormat="1" x14ac:dyDescent="0.2">
      <c r="A1255" s="22">
        <v>50774</v>
      </c>
      <c r="B1255" s="23">
        <f t="shared" si="109"/>
        <v>2016</v>
      </c>
      <c r="C1255" s="23">
        <f t="shared" si="110"/>
        <v>4</v>
      </c>
      <c r="D1255" s="24" t="s">
        <v>912</v>
      </c>
      <c r="E1255" s="25">
        <v>42473</v>
      </c>
      <c r="F1255" s="22">
        <v>6600935</v>
      </c>
      <c r="G1255" s="22">
        <v>1626764</v>
      </c>
      <c r="H1255" s="22" t="s">
        <v>94</v>
      </c>
      <c r="I1255" s="22" t="s">
        <v>780</v>
      </c>
      <c r="J1255" s="22" t="str">
        <f t="shared" si="111"/>
        <v>Vallentunasjön Va2</v>
      </c>
      <c r="K1255" s="22" t="s">
        <v>782</v>
      </c>
      <c r="L1255" s="22">
        <v>2</v>
      </c>
      <c r="M1255" s="22">
        <v>2</v>
      </c>
      <c r="O1255" s="22">
        <v>9</v>
      </c>
      <c r="P1255" s="22">
        <v>15</v>
      </c>
      <c r="Q1255" s="22">
        <v>130</v>
      </c>
      <c r="BI1255" s="27"/>
    </row>
    <row r="1256" spans="1:84" s="22" customFormat="1" x14ac:dyDescent="0.2">
      <c r="A1256" s="22">
        <v>50775</v>
      </c>
      <c r="B1256" s="23">
        <f t="shared" si="109"/>
        <v>2016</v>
      </c>
      <c r="C1256" s="23">
        <f t="shared" si="110"/>
        <v>4</v>
      </c>
      <c r="D1256" s="24" t="s">
        <v>912</v>
      </c>
      <c r="E1256" s="25">
        <v>42473</v>
      </c>
      <c r="F1256" s="22">
        <v>6600935</v>
      </c>
      <c r="G1256" s="22">
        <v>1626764</v>
      </c>
      <c r="H1256" s="22" t="s">
        <v>94</v>
      </c>
      <c r="I1256" s="22" t="s">
        <v>780</v>
      </c>
      <c r="J1256" s="22" t="str">
        <f t="shared" si="111"/>
        <v>Vallentunasjön Va2</v>
      </c>
      <c r="K1256" s="22" t="s">
        <v>783</v>
      </c>
      <c r="L1256" s="22">
        <v>3</v>
      </c>
      <c r="M1256" s="22">
        <v>3</v>
      </c>
      <c r="O1256" s="22">
        <v>8.6999999999999993</v>
      </c>
      <c r="P1256" s="22">
        <v>14.7</v>
      </c>
      <c r="Q1256" s="22">
        <v>126</v>
      </c>
      <c r="BI1256" s="27"/>
    </row>
    <row r="1257" spans="1:84" s="22" customFormat="1" x14ac:dyDescent="0.2">
      <c r="A1257" s="22">
        <v>50776</v>
      </c>
      <c r="B1257" s="23">
        <f t="shared" si="109"/>
        <v>2016</v>
      </c>
      <c r="C1257" s="23">
        <f t="shared" si="110"/>
        <v>4</v>
      </c>
      <c r="D1257" s="24" t="s">
        <v>912</v>
      </c>
      <c r="E1257" s="25">
        <v>42473</v>
      </c>
      <c r="F1257" s="22">
        <v>6600935</v>
      </c>
      <c r="G1257" s="22">
        <v>1626764</v>
      </c>
      <c r="H1257" s="22" t="s">
        <v>94</v>
      </c>
      <c r="I1257" s="22" t="s">
        <v>780</v>
      </c>
      <c r="J1257" s="22" t="str">
        <f t="shared" si="111"/>
        <v>Vallentunasjön Va2</v>
      </c>
      <c r="K1257" s="22" t="s">
        <v>784</v>
      </c>
      <c r="L1257" s="22">
        <v>4</v>
      </c>
      <c r="M1257" s="22">
        <v>4</v>
      </c>
      <c r="O1257" s="22">
        <v>8.1</v>
      </c>
      <c r="P1257" s="22">
        <v>12.3</v>
      </c>
      <c r="Q1257" s="22">
        <v>105</v>
      </c>
      <c r="BI1257" s="27"/>
    </row>
    <row r="1258" spans="1:84" s="22" customFormat="1" x14ac:dyDescent="0.2">
      <c r="A1258" s="22">
        <v>50777</v>
      </c>
      <c r="B1258" s="23">
        <f t="shared" si="109"/>
        <v>2016</v>
      </c>
      <c r="C1258" s="23">
        <f t="shared" si="110"/>
        <v>4</v>
      </c>
      <c r="D1258" s="24" t="s">
        <v>912</v>
      </c>
      <c r="E1258" s="25">
        <v>42473</v>
      </c>
      <c r="F1258" s="22">
        <v>6600935</v>
      </c>
      <c r="G1258" s="22">
        <v>1626764</v>
      </c>
      <c r="H1258" s="22" t="s">
        <v>94</v>
      </c>
      <c r="I1258" s="22" t="s">
        <v>780</v>
      </c>
      <c r="J1258" s="22" t="str">
        <f t="shared" si="111"/>
        <v>Vallentunasjön Va2</v>
      </c>
      <c r="K1258" s="22" t="s">
        <v>785</v>
      </c>
      <c r="O1258" s="22">
        <v>7.6</v>
      </c>
      <c r="P1258" s="22">
        <v>10.1</v>
      </c>
      <c r="Q1258" s="22">
        <v>85</v>
      </c>
      <c r="BI1258" s="27"/>
    </row>
    <row r="1259" spans="1:84" s="22" customFormat="1" x14ac:dyDescent="0.2">
      <c r="A1259" s="22">
        <v>50778</v>
      </c>
      <c r="B1259" s="23">
        <f t="shared" si="109"/>
        <v>2016</v>
      </c>
      <c r="C1259" s="23">
        <f t="shared" si="110"/>
        <v>4</v>
      </c>
      <c r="D1259" s="24" t="s">
        <v>912</v>
      </c>
      <c r="E1259" s="25">
        <v>42473</v>
      </c>
      <c r="H1259" s="22" t="s">
        <v>94</v>
      </c>
      <c r="I1259" s="22" t="s">
        <v>786</v>
      </c>
      <c r="J1259" s="22" t="str">
        <f t="shared" si="111"/>
        <v>Vallentunasjön Blandprov</v>
      </c>
      <c r="K1259" s="22" t="s">
        <v>739</v>
      </c>
      <c r="L1259" s="22">
        <v>4</v>
      </c>
      <c r="M1259" s="22">
        <v>0</v>
      </c>
      <c r="U1259" s="22">
        <v>2.2538999999999998</v>
      </c>
      <c r="X1259" s="22">
        <v>0</v>
      </c>
      <c r="Z1259" s="22">
        <v>33.823439999999998</v>
      </c>
      <c r="AB1259" s="22">
        <v>86.78</v>
      </c>
      <c r="AE1259" s="22">
        <v>10.4</v>
      </c>
      <c r="AI1259" s="22">
        <v>31.23</v>
      </c>
      <c r="AJ1259" s="22">
        <v>1050.52</v>
      </c>
      <c r="BI1259" s="27"/>
    </row>
    <row r="1260" spans="1:84" s="22" customFormat="1" x14ac:dyDescent="0.2">
      <c r="A1260" s="22">
        <v>51201</v>
      </c>
      <c r="B1260" s="23">
        <f t="shared" si="109"/>
        <v>2016</v>
      </c>
      <c r="C1260" s="23">
        <f t="shared" si="110"/>
        <v>4</v>
      </c>
      <c r="D1260" s="24" t="s">
        <v>912</v>
      </c>
      <c r="E1260" s="25">
        <v>42485</v>
      </c>
      <c r="F1260" s="22">
        <v>6600935</v>
      </c>
      <c r="G1260" s="22">
        <v>1626764</v>
      </c>
      <c r="H1260" s="22" t="s">
        <v>94</v>
      </c>
      <c r="I1260" s="22" t="s">
        <v>780</v>
      </c>
      <c r="J1260" s="22" t="str">
        <f t="shared" si="111"/>
        <v>Vallentunasjön Va2</v>
      </c>
      <c r="K1260" s="22" t="s">
        <v>739</v>
      </c>
      <c r="L1260" s="22">
        <v>0.5</v>
      </c>
      <c r="M1260" s="22">
        <v>0.5</v>
      </c>
      <c r="N1260" s="22">
        <v>0.9</v>
      </c>
      <c r="O1260" s="22">
        <v>8.5</v>
      </c>
      <c r="P1260" s="22">
        <v>12.5</v>
      </c>
      <c r="Q1260" s="22">
        <v>108</v>
      </c>
      <c r="BI1260" s="27"/>
    </row>
    <row r="1261" spans="1:84" s="22" customFormat="1" x14ac:dyDescent="0.2">
      <c r="A1261" s="22">
        <v>51202</v>
      </c>
      <c r="B1261" s="23">
        <f t="shared" si="109"/>
        <v>2016</v>
      </c>
      <c r="C1261" s="23">
        <f t="shared" si="110"/>
        <v>4</v>
      </c>
      <c r="D1261" s="24" t="s">
        <v>912</v>
      </c>
      <c r="E1261" s="25">
        <v>42485</v>
      </c>
      <c r="F1261" s="22">
        <v>6600935</v>
      </c>
      <c r="G1261" s="22">
        <v>1626764</v>
      </c>
      <c r="H1261" s="22" t="s">
        <v>94</v>
      </c>
      <c r="I1261" s="22" t="s">
        <v>780</v>
      </c>
      <c r="J1261" s="22" t="str">
        <f t="shared" si="111"/>
        <v>Vallentunasjön Va2</v>
      </c>
      <c r="K1261" s="22" t="s">
        <v>781</v>
      </c>
      <c r="L1261" s="22">
        <v>1</v>
      </c>
      <c r="M1261" s="22">
        <v>1</v>
      </c>
      <c r="O1261" s="22">
        <v>8.5</v>
      </c>
      <c r="P1261" s="22">
        <v>12.5</v>
      </c>
      <c r="Q1261" s="22">
        <v>108</v>
      </c>
      <c r="BI1261" s="27"/>
    </row>
    <row r="1262" spans="1:84" s="22" customFormat="1" x14ac:dyDescent="0.2">
      <c r="A1262" s="22">
        <v>51203</v>
      </c>
      <c r="B1262" s="23">
        <f t="shared" si="109"/>
        <v>2016</v>
      </c>
      <c r="C1262" s="23">
        <f t="shared" si="110"/>
        <v>4</v>
      </c>
      <c r="D1262" s="24" t="s">
        <v>912</v>
      </c>
      <c r="E1262" s="25">
        <v>42485</v>
      </c>
      <c r="F1262" s="22">
        <v>6600935</v>
      </c>
      <c r="G1262" s="22">
        <v>1626764</v>
      </c>
      <c r="H1262" s="22" t="s">
        <v>94</v>
      </c>
      <c r="I1262" s="22" t="s">
        <v>780</v>
      </c>
      <c r="J1262" s="22" t="str">
        <f t="shared" si="111"/>
        <v>Vallentunasjön Va2</v>
      </c>
      <c r="K1262" s="22" t="s">
        <v>782</v>
      </c>
      <c r="L1262" s="22">
        <v>2</v>
      </c>
      <c r="M1262" s="22">
        <v>2</v>
      </c>
      <c r="O1262" s="22">
        <v>8.5</v>
      </c>
      <c r="P1262" s="22">
        <v>12.5</v>
      </c>
      <c r="Q1262" s="22">
        <v>108</v>
      </c>
      <c r="BI1262" s="27"/>
    </row>
    <row r="1263" spans="1:84" s="22" customFormat="1" x14ac:dyDescent="0.2">
      <c r="A1263" s="22">
        <v>51204</v>
      </c>
      <c r="B1263" s="23">
        <f t="shared" si="109"/>
        <v>2016</v>
      </c>
      <c r="C1263" s="23">
        <f t="shared" si="110"/>
        <v>4</v>
      </c>
      <c r="D1263" s="24" t="s">
        <v>912</v>
      </c>
      <c r="E1263" s="25">
        <v>42485</v>
      </c>
      <c r="F1263" s="22">
        <v>6600935</v>
      </c>
      <c r="G1263" s="22">
        <v>1626764</v>
      </c>
      <c r="H1263" s="22" t="s">
        <v>94</v>
      </c>
      <c r="I1263" s="22" t="s">
        <v>780</v>
      </c>
      <c r="J1263" s="22" t="str">
        <f t="shared" si="111"/>
        <v>Vallentunasjön Va2</v>
      </c>
      <c r="K1263" s="22" t="s">
        <v>783</v>
      </c>
      <c r="L1263" s="22">
        <v>3</v>
      </c>
      <c r="M1263" s="22">
        <v>3</v>
      </c>
      <c r="O1263" s="22">
        <v>8.5</v>
      </c>
      <c r="P1263" s="22">
        <v>12.5</v>
      </c>
      <c r="Q1263" s="22">
        <v>107</v>
      </c>
      <c r="BI1263" s="27"/>
    </row>
    <row r="1264" spans="1:84" s="22" customFormat="1" x14ac:dyDescent="0.2">
      <c r="A1264" s="22">
        <v>51205</v>
      </c>
      <c r="B1264" s="23">
        <f t="shared" si="109"/>
        <v>2016</v>
      </c>
      <c r="C1264" s="23">
        <f t="shared" si="110"/>
        <v>4</v>
      </c>
      <c r="D1264" s="24" t="s">
        <v>912</v>
      </c>
      <c r="E1264" s="25">
        <v>42485</v>
      </c>
      <c r="F1264" s="22">
        <v>6600935</v>
      </c>
      <c r="G1264" s="22">
        <v>1626764</v>
      </c>
      <c r="H1264" s="22" t="s">
        <v>94</v>
      </c>
      <c r="I1264" s="22" t="s">
        <v>780</v>
      </c>
      <c r="J1264" s="22" t="str">
        <f t="shared" si="111"/>
        <v>Vallentunasjön Va2</v>
      </c>
      <c r="K1264" s="22" t="s">
        <v>784</v>
      </c>
      <c r="L1264" s="22">
        <v>4</v>
      </c>
      <c r="M1264" s="22">
        <v>4</v>
      </c>
      <c r="O1264" s="22">
        <v>8.5</v>
      </c>
      <c r="P1264" s="22">
        <v>12.4</v>
      </c>
      <c r="Q1264" s="22">
        <v>106</v>
      </c>
      <c r="BI1264" s="27"/>
    </row>
    <row r="1265" spans="1:61" s="22" customFormat="1" x14ac:dyDescent="0.2">
      <c r="A1265" s="22">
        <v>51206</v>
      </c>
      <c r="B1265" s="23">
        <f t="shared" si="109"/>
        <v>2016</v>
      </c>
      <c r="C1265" s="23">
        <f t="shared" si="110"/>
        <v>4</v>
      </c>
      <c r="D1265" s="24" t="s">
        <v>912</v>
      </c>
      <c r="E1265" s="25">
        <v>42485</v>
      </c>
      <c r="F1265" s="22">
        <v>6600935</v>
      </c>
      <c r="G1265" s="22">
        <v>1626764</v>
      </c>
      <c r="H1265" s="22" t="s">
        <v>94</v>
      </c>
      <c r="I1265" s="22" t="s">
        <v>780</v>
      </c>
      <c r="J1265" s="22" t="str">
        <f t="shared" si="111"/>
        <v>Vallentunasjön Va2</v>
      </c>
      <c r="K1265" s="22" t="s">
        <v>785</v>
      </c>
      <c r="O1265" s="22">
        <v>8.5</v>
      </c>
      <c r="P1265" s="22">
        <v>12.1</v>
      </c>
      <c r="Q1265" s="22">
        <v>104</v>
      </c>
      <c r="BI1265" s="27"/>
    </row>
    <row r="1266" spans="1:61" s="22" customFormat="1" x14ac:dyDescent="0.2">
      <c r="A1266" s="22">
        <v>51207</v>
      </c>
      <c r="B1266" s="23">
        <f t="shared" si="109"/>
        <v>2016</v>
      </c>
      <c r="C1266" s="23">
        <f t="shared" si="110"/>
        <v>4</v>
      </c>
      <c r="D1266" s="24" t="s">
        <v>912</v>
      </c>
      <c r="E1266" s="25">
        <v>42485</v>
      </c>
      <c r="H1266" s="22" t="s">
        <v>94</v>
      </c>
      <c r="I1266" s="22" t="s">
        <v>786</v>
      </c>
      <c r="J1266" s="22" t="str">
        <f t="shared" si="111"/>
        <v>Vallentunasjön Blandprov</v>
      </c>
      <c r="K1266" s="22" t="s">
        <v>739</v>
      </c>
      <c r="L1266" s="22">
        <v>4</v>
      </c>
      <c r="M1266" s="22">
        <v>0</v>
      </c>
      <c r="U1266" s="22">
        <v>0.20519999999999999</v>
      </c>
      <c r="X1266" s="22">
        <v>3.54</v>
      </c>
      <c r="Z1266" s="22">
        <v>27.964649999999999</v>
      </c>
      <c r="AB1266" s="22">
        <v>0.35</v>
      </c>
      <c r="AE1266" s="22">
        <v>12.333333333000001</v>
      </c>
      <c r="AI1266" s="22">
        <v>42</v>
      </c>
      <c r="AJ1266" s="22">
        <v>1006.83</v>
      </c>
      <c r="BI1266" s="27"/>
    </row>
    <row r="1267" spans="1:61" s="22" customFormat="1" x14ac:dyDescent="0.2">
      <c r="B1267" s="23">
        <f t="shared" si="109"/>
        <v>2016</v>
      </c>
      <c r="C1267" s="23">
        <f t="shared" si="110"/>
        <v>4</v>
      </c>
      <c r="D1267" s="24" t="s">
        <v>912</v>
      </c>
      <c r="E1267" s="25" t="s">
        <v>971</v>
      </c>
      <c r="H1267" s="22" t="s">
        <v>826</v>
      </c>
      <c r="J1267" s="22" t="str">
        <f t="shared" si="111"/>
        <v xml:space="preserve">Fysingen </v>
      </c>
      <c r="K1267" s="22" t="s">
        <v>739</v>
      </c>
      <c r="L1267" s="22">
        <v>0.5</v>
      </c>
      <c r="M1267" s="22">
        <v>0.5</v>
      </c>
      <c r="N1267" s="22">
        <v>1.6</v>
      </c>
      <c r="O1267" s="22">
        <v>8.4</v>
      </c>
      <c r="P1267" s="22">
        <v>11.86</v>
      </c>
      <c r="T1267" s="22">
        <v>2.274</v>
      </c>
      <c r="U1267" s="22">
        <v>7</v>
      </c>
      <c r="V1267" s="22">
        <f t="shared" ref="V1267:V1299" si="117">U1267 * (1/((10^((0.0901821 + (2729.92 /(273.15 + O1267)))-AC1267)+1)))</f>
        <v>0.11789607498161965</v>
      </c>
      <c r="W1267" s="22">
        <v>4.8000000000000001E-2</v>
      </c>
      <c r="X1267" s="22">
        <v>2</v>
      </c>
      <c r="Y1267" s="22">
        <v>3.3</v>
      </c>
      <c r="Z1267" s="22">
        <v>7.6</v>
      </c>
      <c r="AA1267" s="22">
        <v>47</v>
      </c>
      <c r="AB1267" s="22">
        <v>406</v>
      </c>
      <c r="AC1267" s="22">
        <v>8.02</v>
      </c>
      <c r="AG1267" s="22">
        <v>9.5</v>
      </c>
      <c r="AI1267" s="22">
        <v>29.1</v>
      </c>
      <c r="AJ1267" s="22">
        <v>979</v>
      </c>
      <c r="AK1267" s="22">
        <v>56</v>
      </c>
      <c r="AL1267" s="22">
        <v>0.14000000000000001</v>
      </c>
      <c r="AM1267" s="22">
        <v>5.4740000000000011</v>
      </c>
      <c r="AN1267" s="22">
        <v>9.9219999999999988</v>
      </c>
      <c r="AO1267" s="22">
        <v>32.188600000000001</v>
      </c>
      <c r="AP1267" s="22">
        <v>22.94</v>
      </c>
      <c r="AQ1267" s="22">
        <v>67.27</v>
      </c>
      <c r="AR1267" s="22">
        <v>5</v>
      </c>
      <c r="AS1267" s="22">
        <v>110</v>
      </c>
      <c r="BI1267" s="27"/>
    </row>
    <row r="1268" spans="1:61" s="22" customFormat="1" x14ac:dyDescent="0.2">
      <c r="B1268" s="23">
        <f t="shared" si="109"/>
        <v>1968</v>
      </c>
      <c r="C1268" s="23">
        <f t="shared" si="110"/>
        <v>5</v>
      </c>
      <c r="D1268" s="24" t="s">
        <v>912</v>
      </c>
      <c r="E1268" s="25" t="s">
        <v>972</v>
      </c>
      <c r="F1268" s="22">
        <v>6606238</v>
      </c>
      <c r="G1268" s="22">
        <v>661152</v>
      </c>
      <c r="H1268" s="26" t="s">
        <v>738</v>
      </c>
      <c r="J1268" s="22" t="str">
        <f t="shared" si="111"/>
        <v xml:space="preserve">Oxundaån </v>
      </c>
      <c r="K1268" s="22" t="s">
        <v>739</v>
      </c>
      <c r="L1268" s="22">
        <v>0.5</v>
      </c>
      <c r="M1268" s="22">
        <v>0.5</v>
      </c>
      <c r="O1268" s="22">
        <v>10.1</v>
      </c>
      <c r="P1268" s="22">
        <v>11.1</v>
      </c>
      <c r="T1268" s="22">
        <v>1.754</v>
      </c>
      <c r="U1268" s="22">
        <v>51</v>
      </c>
      <c r="V1268" s="22">
        <f t="shared" si="117"/>
        <v>0.37698104654326275</v>
      </c>
      <c r="W1268" s="22">
        <v>3.9E-2</v>
      </c>
      <c r="X1268" s="22">
        <v>58</v>
      </c>
      <c r="AB1268" s="22">
        <v>570</v>
      </c>
      <c r="AC1268" s="22">
        <v>7.6</v>
      </c>
      <c r="AE1268" s="22">
        <v>24.9</v>
      </c>
      <c r="AI1268" s="22">
        <v>248</v>
      </c>
      <c r="AK1268" s="22">
        <v>43.16</v>
      </c>
      <c r="AM1268" s="22">
        <v>8.5237999999999996</v>
      </c>
      <c r="AN1268" s="22">
        <v>7.5382999999999996</v>
      </c>
      <c r="AO1268" s="22">
        <v>22.191700000000001</v>
      </c>
      <c r="AP1268" s="22">
        <v>18.604340000000001</v>
      </c>
      <c r="AQ1268" s="22">
        <v>73.756749999999997</v>
      </c>
      <c r="AR1268" s="22">
        <v>0.82</v>
      </c>
      <c r="BI1268" s="27"/>
    </row>
    <row r="1269" spans="1:61" s="22" customFormat="1" x14ac:dyDescent="0.2">
      <c r="B1269" s="23">
        <f t="shared" si="109"/>
        <v>1969</v>
      </c>
      <c r="C1269" s="23">
        <f t="shared" si="110"/>
        <v>5</v>
      </c>
      <c r="D1269" s="24" t="s">
        <v>912</v>
      </c>
      <c r="E1269" s="25" t="s">
        <v>973</v>
      </c>
      <c r="F1269" s="22">
        <v>6606238</v>
      </c>
      <c r="G1269" s="22">
        <v>661152</v>
      </c>
      <c r="H1269" s="26" t="s">
        <v>738</v>
      </c>
      <c r="J1269" s="22" t="str">
        <f t="shared" si="111"/>
        <v xml:space="preserve">Oxundaån </v>
      </c>
      <c r="K1269" s="22" t="s">
        <v>739</v>
      </c>
      <c r="L1269" s="22">
        <v>0.5</v>
      </c>
      <c r="M1269" s="22">
        <v>0.5</v>
      </c>
      <c r="O1269" s="22">
        <v>11.2</v>
      </c>
      <c r="P1269" s="22">
        <v>16.399999999999999</v>
      </c>
      <c r="T1269" s="22">
        <v>1.6419999999999999</v>
      </c>
      <c r="U1269" s="22">
        <v>234</v>
      </c>
      <c r="V1269" s="22">
        <f t="shared" si="117"/>
        <v>1.642149015659808</v>
      </c>
      <c r="W1269" s="22">
        <v>4.3999999999999997E-2</v>
      </c>
      <c r="X1269" s="22">
        <v>111</v>
      </c>
      <c r="AB1269" s="22">
        <v>836</v>
      </c>
      <c r="AC1269" s="22">
        <v>7.54</v>
      </c>
      <c r="AE1269" s="22">
        <v>19.7</v>
      </c>
      <c r="AI1269" s="22">
        <v>131</v>
      </c>
      <c r="AK1269" s="22">
        <v>46.2</v>
      </c>
      <c r="AM1269" s="22">
        <v>6.4515000000000002</v>
      </c>
      <c r="AN1269" s="22">
        <v>7.5866999999999996</v>
      </c>
      <c r="AO1269" s="22">
        <v>22.298050000000003</v>
      </c>
      <c r="AP1269" s="22">
        <v>18.191420000000001</v>
      </c>
      <c r="AQ1269" s="22">
        <v>74.285299999999992</v>
      </c>
      <c r="AR1269" s="22">
        <v>0.81</v>
      </c>
      <c r="BI1269" s="27"/>
    </row>
    <row r="1270" spans="1:61" s="22" customFormat="1" x14ac:dyDescent="0.2">
      <c r="B1270" s="23">
        <f t="shared" si="109"/>
        <v>1970</v>
      </c>
      <c r="C1270" s="23">
        <f t="shared" si="110"/>
        <v>5</v>
      </c>
      <c r="D1270" s="24" t="s">
        <v>912</v>
      </c>
      <c r="E1270" s="25" t="s">
        <v>974</v>
      </c>
      <c r="F1270" s="22">
        <v>6606238</v>
      </c>
      <c r="G1270" s="22">
        <v>661152</v>
      </c>
      <c r="H1270" s="26" t="s">
        <v>738</v>
      </c>
      <c r="J1270" s="22" t="str">
        <f t="shared" si="111"/>
        <v xml:space="preserve">Oxundaån </v>
      </c>
      <c r="K1270" s="22" t="s">
        <v>739</v>
      </c>
      <c r="L1270" s="22">
        <v>0.5</v>
      </c>
      <c r="M1270" s="22">
        <v>0.5</v>
      </c>
      <c r="O1270" s="22">
        <v>11.3</v>
      </c>
      <c r="P1270" s="22">
        <v>13.6</v>
      </c>
      <c r="T1270" s="22">
        <v>1.35</v>
      </c>
      <c r="U1270" s="22">
        <v>72</v>
      </c>
      <c r="V1270" s="22">
        <f t="shared" si="117"/>
        <v>8.2610499865786853</v>
      </c>
      <c r="W1270" s="22">
        <v>0.04</v>
      </c>
      <c r="X1270" s="22">
        <v>16</v>
      </c>
      <c r="AB1270" s="22">
        <v>2420</v>
      </c>
      <c r="AC1270" s="22">
        <v>8.8000000000000007</v>
      </c>
      <c r="AE1270" s="22">
        <v>34.5</v>
      </c>
      <c r="AI1270" s="22">
        <v>170</v>
      </c>
      <c r="AK1270" s="22">
        <v>43.5</v>
      </c>
      <c r="AM1270" s="22">
        <v>7.702700000000001</v>
      </c>
      <c r="AN1270" s="22">
        <v>8.4578999999999986</v>
      </c>
      <c r="AO1270" s="22">
        <v>20.880050000000001</v>
      </c>
      <c r="AP1270" s="22">
        <v>17.090299999999999</v>
      </c>
      <c r="AQ1270" s="22">
        <v>88.075649999999996</v>
      </c>
      <c r="AR1270" s="22">
        <v>2.39</v>
      </c>
      <c r="BI1270" s="27"/>
    </row>
    <row r="1271" spans="1:61" s="22" customFormat="1" x14ac:dyDescent="0.2">
      <c r="B1271" s="23">
        <f t="shared" si="109"/>
        <v>1971</v>
      </c>
      <c r="C1271" s="23">
        <f t="shared" si="110"/>
        <v>5</v>
      </c>
      <c r="D1271" s="24" t="s">
        <v>912</v>
      </c>
      <c r="E1271" s="25" t="s">
        <v>975</v>
      </c>
      <c r="F1271" s="22">
        <v>6606238</v>
      </c>
      <c r="G1271" s="22">
        <v>661152</v>
      </c>
      <c r="H1271" s="26" t="s">
        <v>738</v>
      </c>
      <c r="J1271" s="22" t="str">
        <f t="shared" si="111"/>
        <v xml:space="preserve">Oxundaån </v>
      </c>
      <c r="K1271" s="22" t="s">
        <v>739</v>
      </c>
      <c r="L1271" s="22">
        <v>0.5</v>
      </c>
      <c r="M1271" s="22">
        <v>0.5</v>
      </c>
      <c r="O1271" s="22">
        <v>14</v>
      </c>
      <c r="P1271" s="22">
        <v>12.92</v>
      </c>
      <c r="T1271" s="22">
        <v>1.502</v>
      </c>
      <c r="U1271" s="22">
        <v>15</v>
      </c>
      <c r="V1271" s="22">
        <f t="shared" si="117"/>
        <v>4.3623179569459163</v>
      </c>
      <c r="W1271" s="22">
        <v>4.8000000000000001E-2</v>
      </c>
      <c r="X1271" s="22">
        <v>7</v>
      </c>
      <c r="AB1271" s="22">
        <v>353</v>
      </c>
      <c r="AC1271" s="22">
        <v>9.2100000000000009</v>
      </c>
      <c r="AE1271" s="22">
        <v>16.7</v>
      </c>
      <c r="AI1271" s="22">
        <v>61</v>
      </c>
      <c r="AK1271" s="22">
        <v>51.7</v>
      </c>
      <c r="AM1271" s="22">
        <v>7.898200000000001</v>
      </c>
      <c r="AN1271" s="22">
        <v>11.555499999999999</v>
      </c>
      <c r="AO1271" s="22">
        <v>26.197550000000003</v>
      </c>
      <c r="AP1271" s="22">
        <v>20.14132</v>
      </c>
      <c r="AQ1271" s="22">
        <v>111.42795</v>
      </c>
      <c r="AR1271" s="22">
        <v>0.12</v>
      </c>
      <c r="BI1271" s="27"/>
    </row>
    <row r="1272" spans="1:61" s="22" customFormat="1" x14ac:dyDescent="0.2">
      <c r="B1272" s="23">
        <f t="shared" si="109"/>
        <v>1972</v>
      </c>
      <c r="C1272" s="23">
        <f t="shared" si="110"/>
        <v>5</v>
      </c>
      <c r="D1272" s="24" t="s">
        <v>912</v>
      </c>
      <c r="E1272" s="25" t="s">
        <v>976</v>
      </c>
      <c r="F1272" s="22">
        <v>6606238</v>
      </c>
      <c r="G1272" s="22">
        <v>661152</v>
      </c>
      <c r="H1272" s="26" t="s">
        <v>738</v>
      </c>
      <c r="J1272" s="22" t="str">
        <f t="shared" si="111"/>
        <v xml:space="preserve">Oxundaån </v>
      </c>
      <c r="K1272" s="22" t="s">
        <v>739</v>
      </c>
      <c r="L1272" s="22">
        <v>0.5</v>
      </c>
      <c r="M1272" s="22">
        <v>0.5</v>
      </c>
      <c r="O1272" s="22">
        <v>10.5</v>
      </c>
      <c r="P1272" s="22">
        <v>12.04</v>
      </c>
      <c r="T1272" s="22">
        <v>1.4430000000000001</v>
      </c>
      <c r="U1272" s="22">
        <v>27</v>
      </c>
      <c r="V1272" s="22">
        <f t="shared" si="117"/>
        <v>0.5112393742059641</v>
      </c>
      <c r="W1272" s="22">
        <v>2.8000000000000001E-2</v>
      </c>
      <c r="X1272" s="22">
        <v>10</v>
      </c>
      <c r="AB1272" s="22">
        <v>600</v>
      </c>
      <c r="AC1272" s="22">
        <v>8</v>
      </c>
      <c r="AE1272" s="22">
        <v>20.5</v>
      </c>
      <c r="AI1272" s="22">
        <v>69</v>
      </c>
      <c r="AK1272" s="22">
        <v>59.660000000000004</v>
      </c>
      <c r="AM1272" s="22">
        <v>6.4906000000000006</v>
      </c>
      <c r="AN1272" s="22">
        <v>11.470799999999999</v>
      </c>
      <c r="AO1272" s="22">
        <v>28.82085</v>
      </c>
      <c r="AP1272" s="22">
        <v>21.265380000000004</v>
      </c>
      <c r="AQ1272" s="22">
        <v>129.11034999999998</v>
      </c>
      <c r="AR1272" s="22">
        <v>0.13</v>
      </c>
      <c r="BI1272" s="27"/>
    </row>
    <row r="1273" spans="1:61" s="22" customFormat="1" x14ac:dyDescent="0.2">
      <c r="B1273" s="23">
        <f t="shared" si="109"/>
        <v>1973</v>
      </c>
      <c r="C1273" s="23">
        <f t="shared" si="110"/>
        <v>5</v>
      </c>
      <c r="D1273" s="24" t="s">
        <v>912</v>
      </c>
      <c r="E1273" s="25" t="s">
        <v>977</v>
      </c>
      <c r="F1273" s="22">
        <v>6606238</v>
      </c>
      <c r="G1273" s="22">
        <v>661152</v>
      </c>
      <c r="H1273" s="26" t="s">
        <v>738</v>
      </c>
      <c r="J1273" s="22" t="str">
        <f t="shared" si="111"/>
        <v xml:space="preserve">Oxundaån </v>
      </c>
      <c r="K1273" s="22" t="s">
        <v>739</v>
      </c>
      <c r="L1273" s="22">
        <v>0.5</v>
      </c>
      <c r="M1273" s="22">
        <v>0.5</v>
      </c>
      <c r="O1273" s="22">
        <v>12.1</v>
      </c>
      <c r="P1273" s="22">
        <v>10</v>
      </c>
      <c r="T1273" s="22">
        <v>1.8280000000000001</v>
      </c>
      <c r="U1273" s="22">
        <v>56</v>
      </c>
      <c r="V1273" s="22">
        <f t="shared" si="117"/>
        <v>2.7292003873209216</v>
      </c>
      <c r="W1273" s="22">
        <v>3.5999999999999997E-2</v>
      </c>
      <c r="X1273" s="22">
        <v>9</v>
      </c>
      <c r="AB1273" s="22">
        <v>290</v>
      </c>
      <c r="AC1273" s="22">
        <v>8.3699999999999992</v>
      </c>
      <c r="AE1273" s="22">
        <v>15.6</v>
      </c>
      <c r="AI1273" s="22">
        <v>76</v>
      </c>
      <c r="AK1273" s="22">
        <v>64.240000000000009</v>
      </c>
      <c r="AM1273" s="22">
        <v>7.0380000000000003</v>
      </c>
      <c r="AN1273" s="22">
        <v>14.641</v>
      </c>
      <c r="AO1273" s="22">
        <v>33.712949999999999</v>
      </c>
      <c r="AP1273" s="22">
        <v>26.8398</v>
      </c>
      <c r="AQ1273" s="22">
        <v>137.99959999999999</v>
      </c>
      <c r="AR1273" s="22">
        <v>0.85</v>
      </c>
      <c r="BI1273" s="27"/>
    </row>
    <row r="1274" spans="1:61" s="22" customFormat="1" x14ac:dyDescent="0.2">
      <c r="B1274" s="23">
        <f t="shared" si="109"/>
        <v>1974</v>
      </c>
      <c r="C1274" s="23">
        <f t="shared" si="110"/>
        <v>5</v>
      </c>
      <c r="D1274" s="24" t="s">
        <v>912</v>
      </c>
      <c r="E1274" s="25" t="s">
        <v>978</v>
      </c>
      <c r="F1274" s="22">
        <v>6606238</v>
      </c>
      <c r="G1274" s="22">
        <v>661152</v>
      </c>
      <c r="H1274" s="26" t="s">
        <v>738</v>
      </c>
      <c r="J1274" s="22" t="str">
        <f t="shared" si="111"/>
        <v xml:space="preserve">Oxundaån </v>
      </c>
      <c r="K1274" s="22" t="s">
        <v>739</v>
      </c>
      <c r="L1274" s="22">
        <v>0.5</v>
      </c>
      <c r="M1274" s="22">
        <v>0.5</v>
      </c>
      <c r="O1274" s="22">
        <v>12.1</v>
      </c>
      <c r="P1274" s="22">
        <v>10.37</v>
      </c>
      <c r="T1274" s="22">
        <v>1.6779999999999999</v>
      </c>
      <c r="U1274" s="22">
        <v>36</v>
      </c>
      <c r="V1274" s="22">
        <f t="shared" si="117"/>
        <v>2.4294327838357574</v>
      </c>
      <c r="W1274" s="22">
        <v>3.5999999999999997E-2</v>
      </c>
      <c r="X1274" s="22">
        <v>11</v>
      </c>
      <c r="AB1274" s="22">
        <v>550</v>
      </c>
      <c r="AC1274" s="22">
        <v>8.52</v>
      </c>
      <c r="AE1274" s="22">
        <v>4.3</v>
      </c>
      <c r="AI1274" s="22">
        <v>48</v>
      </c>
      <c r="AK1274" s="22">
        <v>62.28</v>
      </c>
      <c r="AM1274" s="22">
        <v>7.1553000000000004</v>
      </c>
      <c r="AN1274" s="22">
        <v>14.8346</v>
      </c>
      <c r="AO1274" s="22">
        <v>31.692300000000003</v>
      </c>
      <c r="AP1274" s="22">
        <v>24.637560000000004</v>
      </c>
      <c r="AQ1274" s="22">
        <v>137.37494999999998</v>
      </c>
      <c r="AR1274" s="22">
        <v>0.55000000000000004</v>
      </c>
      <c r="BI1274" s="27"/>
    </row>
    <row r="1275" spans="1:61" s="22" customFormat="1" x14ac:dyDescent="0.2">
      <c r="B1275" s="23">
        <f t="shared" si="109"/>
        <v>1975</v>
      </c>
      <c r="C1275" s="23">
        <f t="shared" si="110"/>
        <v>5</v>
      </c>
      <c r="D1275" s="24" t="s">
        <v>912</v>
      </c>
      <c r="E1275" s="25" t="s">
        <v>979</v>
      </c>
      <c r="F1275" s="22">
        <v>6606238</v>
      </c>
      <c r="G1275" s="22">
        <v>661152</v>
      </c>
      <c r="H1275" s="26" t="s">
        <v>738</v>
      </c>
      <c r="J1275" s="22" t="str">
        <f t="shared" si="111"/>
        <v xml:space="preserve">Oxundaån </v>
      </c>
      <c r="K1275" s="22" t="s">
        <v>739</v>
      </c>
      <c r="L1275" s="22">
        <v>0.5</v>
      </c>
      <c r="M1275" s="22">
        <v>0.5</v>
      </c>
      <c r="O1275" s="22">
        <v>15.5</v>
      </c>
      <c r="P1275" s="22">
        <v>11.67</v>
      </c>
      <c r="T1275" s="22">
        <v>1.8169999999999999</v>
      </c>
      <c r="U1275" s="22">
        <v>10</v>
      </c>
      <c r="V1275" s="22">
        <f t="shared" si="117"/>
        <v>1.0563089303015707</v>
      </c>
      <c r="W1275" s="22">
        <v>3.6999999999999998E-2</v>
      </c>
      <c r="X1275" s="22">
        <v>5</v>
      </c>
      <c r="AB1275" s="22">
        <v>940</v>
      </c>
      <c r="AC1275" s="22">
        <v>8.6199999999999992</v>
      </c>
      <c r="AE1275" s="22">
        <v>9.6</v>
      </c>
      <c r="AI1275" s="22">
        <v>55</v>
      </c>
      <c r="AK1275" s="22">
        <v>60.12</v>
      </c>
      <c r="AM1275" s="22">
        <v>5.8650000000000002</v>
      </c>
      <c r="AN1275" s="22">
        <v>10.164</v>
      </c>
      <c r="AO1275" s="22">
        <v>25.807600000000001</v>
      </c>
      <c r="AP1275" s="22">
        <v>18.696100000000001</v>
      </c>
      <c r="AQ1275" s="22">
        <v>105.56585</v>
      </c>
      <c r="AR1275" s="22">
        <v>3.25</v>
      </c>
      <c r="BI1275" s="27"/>
    </row>
    <row r="1276" spans="1:61" s="22" customFormat="1" x14ac:dyDescent="0.2">
      <c r="B1276" s="23">
        <f t="shared" si="109"/>
        <v>1976</v>
      </c>
      <c r="C1276" s="23">
        <f t="shared" si="110"/>
        <v>5</v>
      </c>
      <c r="D1276" s="24" t="s">
        <v>912</v>
      </c>
      <c r="E1276" s="25" t="s">
        <v>980</v>
      </c>
      <c r="F1276" s="22">
        <v>6606238</v>
      </c>
      <c r="G1276" s="22">
        <v>661152</v>
      </c>
      <c r="H1276" s="26" t="s">
        <v>738</v>
      </c>
      <c r="J1276" s="22" t="str">
        <f t="shared" si="111"/>
        <v xml:space="preserve">Oxundaån </v>
      </c>
      <c r="K1276" s="22" t="s">
        <v>739</v>
      </c>
      <c r="L1276" s="22">
        <v>0.5</v>
      </c>
      <c r="M1276" s="22">
        <v>0.5</v>
      </c>
      <c r="O1276" s="22">
        <v>13.9</v>
      </c>
      <c r="P1276" s="22">
        <v>11.39</v>
      </c>
      <c r="T1276" s="22">
        <v>1.9359999999999999</v>
      </c>
      <c r="U1276" s="22">
        <v>28</v>
      </c>
      <c r="V1276" s="22">
        <f t="shared" si="117"/>
        <v>1.0475078623347902</v>
      </c>
      <c r="W1276" s="22">
        <v>2.5999999999999999E-2</v>
      </c>
      <c r="X1276" s="22">
        <v>9</v>
      </c>
      <c r="AB1276" s="22">
        <v>476</v>
      </c>
      <c r="AC1276" s="22">
        <v>8.19</v>
      </c>
      <c r="AE1276" s="22">
        <v>7.1</v>
      </c>
      <c r="AI1276" s="22">
        <v>83</v>
      </c>
      <c r="AK1276" s="22">
        <v>64.3</v>
      </c>
      <c r="AM1276" s="22">
        <v>6.8033999999999999</v>
      </c>
      <c r="AN1276" s="22">
        <v>13.890799999999999</v>
      </c>
      <c r="AO1276" s="22">
        <v>38.95955</v>
      </c>
      <c r="AP1276" s="22">
        <v>27.2986</v>
      </c>
      <c r="AQ1276" s="22">
        <v>133.81925000000001</v>
      </c>
      <c r="AR1276" s="22">
        <v>0.67</v>
      </c>
      <c r="BI1276" s="27"/>
    </row>
    <row r="1277" spans="1:61" s="22" customFormat="1" x14ac:dyDescent="0.2">
      <c r="B1277" s="23">
        <f t="shared" si="109"/>
        <v>1977</v>
      </c>
      <c r="C1277" s="23">
        <f t="shared" si="110"/>
        <v>5</v>
      </c>
      <c r="D1277" s="24" t="s">
        <v>912</v>
      </c>
      <c r="E1277" s="25" t="s">
        <v>981</v>
      </c>
      <c r="F1277" s="22">
        <v>6606238</v>
      </c>
      <c r="G1277" s="22">
        <v>661152</v>
      </c>
      <c r="H1277" s="26" t="s">
        <v>738</v>
      </c>
      <c r="J1277" s="22" t="str">
        <f t="shared" si="111"/>
        <v xml:space="preserve">Oxundaån </v>
      </c>
      <c r="K1277" s="22" t="s">
        <v>739</v>
      </c>
      <c r="L1277" s="22">
        <v>0.5</v>
      </c>
      <c r="M1277" s="22">
        <v>0.5</v>
      </c>
      <c r="O1277" s="22">
        <v>11.1</v>
      </c>
      <c r="P1277" s="22">
        <v>12.7</v>
      </c>
      <c r="T1277" s="22">
        <v>1.212</v>
      </c>
      <c r="U1277" s="22">
        <v>34</v>
      </c>
      <c r="V1277" s="22">
        <f t="shared" si="117"/>
        <v>0.7051074831011418</v>
      </c>
      <c r="W1277" s="22">
        <v>3.5999999999999997E-2</v>
      </c>
      <c r="X1277" s="22">
        <v>6</v>
      </c>
      <c r="AB1277" s="22">
        <v>1800</v>
      </c>
      <c r="AC1277" s="22">
        <v>8.02</v>
      </c>
      <c r="AE1277" s="22">
        <v>9</v>
      </c>
      <c r="AI1277" s="22">
        <v>54</v>
      </c>
      <c r="AK1277" s="22">
        <v>70.199999999999989</v>
      </c>
      <c r="AM1277" s="22">
        <v>6.0605000000000002</v>
      </c>
      <c r="AN1277" s="22">
        <v>14.979799999999999</v>
      </c>
      <c r="AO1277" s="22">
        <v>33.783850000000001</v>
      </c>
      <c r="AP1277" s="22">
        <v>24.362280000000002</v>
      </c>
      <c r="AQ1277" s="22">
        <v>160.39089999999999</v>
      </c>
      <c r="AR1277" s="22">
        <v>3.6</v>
      </c>
      <c r="BI1277" s="27"/>
    </row>
    <row r="1278" spans="1:61" s="22" customFormat="1" x14ac:dyDescent="0.2">
      <c r="B1278" s="23">
        <f t="shared" si="109"/>
        <v>1977</v>
      </c>
      <c r="C1278" s="23">
        <f t="shared" si="110"/>
        <v>5</v>
      </c>
      <c r="D1278" s="24" t="s">
        <v>912</v>
      </c>
      <c r="E1278" s="25" t="s">
        <v>982</v>
      </c>
      <c r="F1278" s="22">
        <v>6606238</v>
      </c>
      <c r="G1278" s="22">
        <v>661152</v>
      </c>
      <c r="H1278" s="26" t="s">
        <v>738</v>
      </c>
      <c r="J1278" s="22" t="str">
        <f t="shared" si="111"/>
        <v xml:space="preserve">Oxundaån </v>
      </c>
      <c r="K1278" s="22" t="s">
        <v>739</v>
      </c>
      <c r="L1278" s="22">
        <v>0.5</v>
      </c>
      <c r="M1278" s="22">
        <v>0.5</v>
      </c>
      <c r="O1278" s="22">
        <v>11.6</v>
      </c>
      <c r="P1278" s="22">
        <v>13.1</v>
      </c>
      <c r="T1278" s="22">
        <v>1.329</v>
      </c>
      <c r="U1278" s="22">
        <v>36</v>
      </c>
      <c r="V1278" s="22">
        <f t="shared" si="117"/>
        <v>3.8854662294763131</v>
      </c>
      <c r="W1278" s="22">
        <v>4.3999999999999997E-2</v>
      </c>
      <c r="X1278" s="22">
        <v>11</v>
      </c>
      <c r="AB1278" s="22">
        <v>1440</v>
      </c>
      <c r="AC1278" s="22">
        <v>8.76</v>
      </c>
      <c r="AE1278" s="22">
        <v>10.199999999999999</v>
      </c>
      <c r="AI1278" s="22">
        <v>36</v>
      </c>
      <c r="AK1278" s="22">
        <v>68.600000000000009</v>
      </c>
      <c r="AM1278" s="22">
        <v>7.3508000000000004</v>
      </c>
      <c r="AN1278" s="22">
        <v>15.488</v>
      </c>
      <c r="AO1278" s="22">
        <v>33.110300000000002</v>
      </c>
      <c r="AP1278" s="22">
        <v>24.178760000000004</v>
      </c>
      <c r="AQ1278" s="22">
        <v>163.067285</v>
      </c>
      <c r="AR1278" s="22">
        <v>2.2999999999999998</v>
      </c>
      <c r="BI1278" s="27"/>
    </row>
    <row r="1279" spans="1:61" s="22" customFormat="1" x14ac:dyDescent="0.2">
      <c r="B1279" s="23">
        <f t="shared" si="109"/>
        <v>1978</v>
      </c>
      <c r="C1279" s="23">
        <f t="shared" si="110"/>
        <v>5</v>
      </c>
      <c r="D1279" s="24" t="s">
        <v>912</v>
      </c>
      <c r="E1279" s="25" t="s">
        <v>983</v>
      </c>
      <c r="F1279" s="22">
        <v>6606238</v>
      </c>
      <c r="G1279" s="22">
        <v>661152</v>
      </c>
      <c r="H1279" s="26" t="s">
        <v>738</v>
      </c>
      <c r="J1279" s="22" t="str">
        <f t="shared" si="111"/>
        <v xml:space="preserve">Oxundaån </v>
      </c>
      <c r="K1279" s="22" t="s">
        <v>739</v>
      </c>
      <c r="L1279" s="22">
        <v>0.5</v>
      </c>
      <c r="M1279" s="22">
        <v>0.5</v>
      </c>
      <c r="O1279" s="22">
        <v>7.9</v>
      </c>
      <c r="P1279" s="22">
        <v>9.8800000000000008</v>
      </c>
      <c r="T1279" s="22">
        <v>1.74</v>
      </c>
      <c r="U1279" s="22">
        <v>38</v>
      </c>
      <c r="V1279" s="22">
        <f t="shared" si="117"/>
        <v>0.40889662230857832</v>
      </c>
      <c r="W1279" s="22">
        <v>3.6999999999999998E-2</v>
      </c>
      <c r="X1279" s="22">
        <v>5</v>
      </c>
      <c r="AB1279" s="22">
        <v>445</v>
      </c>
      <c r="AC1279" s="22">
        <v>7.84</v>
      </c>
      <c r="AE1279" s="22">
        <v>7.3</v>
      </c>
      <c r="AI1279" s="22">
        <v>61</v>
      </c>
      <c r="AK1279" s="22">
        <v>60</v>
      </c>
      <c r="AM1279" s="22">
        <v>5.7085999999999997</v>
      </c>
      <c r="AN1279" s="22">
        <v>11.192500000000001</v>
      </c>
      <c r="AO1279" s="22">
        <v>28.430900000000005</v>
      </c>
      <c r="AP1279" s="22">
        <v>21.219500000000004</v>
      </c>
      <c r="AQ1279" s="22">
        <v>123.008</v>
      </c>
      <c r="AR1279" s="22">
        <v>2.2999999999999998</v>
      </c>
      <c r="BI1279" s="27"/>
    </row>
    <row r="1280" spans="1:61" s="22" customFormat="1" x14ac:dyDescent="0.2">
      <c r="B1280" s="23">
        <f t="shared" si="109"/>
        <v>1979</v>
      </c>
      <c r="C1280" s="23">
        <f t="shared" si="110"/>
        <v>5</v>
      </c>
      <c r="D1280" s="24" t="s">
        <v>912</v>
      </c>
      <c r="E1280" s="25" t="s">
        <v>984</v>
      </c>
      <c r="F1280" s="22">
        <v>6606238</v>
      </c>
      <c r="G1280" s="22">
        <v>661152</v>
      </c>
      <c r="H1280" s="26" t="s">
        <v>738</v>
      </c>
      <c r="J1280" s="22" t="str">
        <f t="shared" si="111"/>
        <v xml:space="preserve">Oxundaån </v>
      </c>
      <c r="K1280" s="22" t="s">
        <v>739</v>
      </c>
      <c r="L1280" s="22">
        <v>0.5</v>
      </c>
      <c r="M1280" s="22">
        <v>0.5</v>
      </c>
      <c r="O1280" s="22">
        <v>11.5</v>
      </c>
      <c r="P1280" s="22">
        <v>12.08</v>
      </c>
      <c r="T1280" s="22">
        <v>1.7150000000000001</v>
      </c>
      <c r="U1280" s="22">
        <v>11</v>
      </c>
      <c r="V1280" s="22">
        <f t="shared" si="117"/>
        <v>0.42998099729709699</v>
      </c>
      <c r="W1280" s="22">
        <v>0.05</v>
      </c>
      <c r="X1280" s="22">
        <v>7</v>
      </c>
      <c r="AB1280" s="22">
        <v>820</v>
      </c>
      <c r="AC1280" s="22">
        <v>8.2899999999999991</v>
      </c>
      <c r="AE1280" s="22">
        <v>8.6999999999999993</v>
      </c>
      <c r="AI1280" s="22">
        <v>42</v>
      </c>
      <c r="AK1280" s="22">
        <v>55.4</v>
      </c>
      <c r="AM1280" s="22">
        <v>5.8650000000000002</v>
      </c>
      <c r="AN1280" s="22">
        <v>10.1761</v>
      </c>
      <c r="AO1280" s="22">
        <v>27.048350000000003</v>
      </c>
      <c r="AP1280" s="22">
        <v>18.466700000000003</v>
      </c>
      <c r="AQ1280" s="22">
        <v>94.850699999999989</v>
      </c>
      <c r="AR1280" s="22">
        <v>2.4</v>
      </c>
      <c r="BI1280" s="27"/>
    </row>
    <row r="1281" spans="2:61" s="22" customFormat="1" x14ac:dyDescent="0.2">
      <c r="B1281" s="23">
        <f t="shared" si="109"/>
        <v>1980</v>
      </c>
      <c r="C1281" s="23">
        <f t="shared" si="110"/>
        <v>5</v>
      </c>
      <c r="D1281" s="24" t="s">
        <v>912</v>
      </c>
      <c r="E1281" s="25" t="s">
        <v>985</v>
      </c>
      <c r="F1281" s="22">
        <v>6606238</v>
      </c>
      <c r="G1281" s="22">
        <v>661152</v>
      </c>
      <c r="H1281" s="26" t="s">
        <v>738</v>
      </c>
      <c r="J1281" s="22" t="str">
        <f t="shared" si="111"/>
        <v xml:space="preserve">Oxundaån </v>
      </c>
      <c r="K1281" s="22" t="s">
        <v>739</v>
      </c>
      <c r="L1281" s="22">
        <v>0.5</v>
      </c>
      <c r="M1281" s="22">
        <v>0.5</v>
      </c>
      <c r="O1281" s="22">
        <v>11.2</v>
      </c>
      <c r="P1281" s="22">
        <v>12.94</v>
      </c>
      <c r="T1281" s="22">
        <v>1.907</v>
      </c>
      <c r="U1281" s="22">
        <v>6</v>
      </c>
      <c r="V1281" s="22">
        <f t="shared" si="117"/>
        <v>0.74150888255836567</v>
      </c>
      <c r="W1281" s="22">
        <v>5.2999999999999999E-2</v>
      </c>
      <c r="X1281" s="22">
        <v>7</v>
      </c>
      <c r="AB1281" s="22">
        <v>550</v>
      </c>
      <c r="AC1281" s="22">
        <v>8.84</v>
      </c>
      <c r="AE1281" s="22">
        <v>5.9</v>
      </c>
      <c r="AI1281" s="22">
        <v>60</v>
      </c>
      <c r="AK1281" s="22">
        <v>56</v>
      </c>
      <c r="AM1281" s="22">
        <v>5.4740000000000011</v>
      </c>
      <c r="AN1281" s="22">
        <v>9.4863999999999997</v>
      </c>
      <c r="AO1281" s="22">
        <v>29.67165</v>
      </c>
      <c r="AP1281" s="22">
        <v>21.747119999999999</v>
      </c>
      <c r="AQ1281" s="22">
        <v>82.790149999999997</v>
      </c>
      <c r="AR1281" s="22">
        <v>0.45</v>
      </c>
      <c r="BI1281" s="27"/>
    </row>
    <row r="1282" spans="2:61" s="22" customFormat="1" x14ac:dyDescent="0.2">
      <c r="B1282" s="23">
        <f t="shared" ref="B1282:B1345" si="118">YEAR(E1282)</f>
        <v>1981</v>
      </c>
      <c r="C1282" s="23">
        <f t="shared" ref="C1282:C1345" si="119">MONTH(E1282)</f>
        <v>5</v>
      </c>
      <c r="D1282" s="24" t="s">
        <v>912</v>
      </c>
      <c r="E1282" s="25" t="s">
        <v>986</v>
      </c>
      <c r="F1282" s="22">
        <v>6606238</v>
      </c>
      <c r="G1282" s="22">
        <v>661152</v>
      </c>
      <c r="H1282" s="26" t="s">
        <v>738</v>
      </c>
      <c r="J1282" s="22" t="str">
        <f t="shared" si="111"/>
        <v xml:space="preserve">Oxundaån </v>
      </c>
      <c r="K1282" s="22" t="s">
        <v>739</v>
      </c>
      <c r="L1282" s="22">
        <v>0.5</v>
      </c>
      <c r="M1282" s="22">
        <v>0.5</v>
      </c>
      <c r="O1282" s="22">
        <v>14.2</v>
      </c>
      <c r="P1282" s="22">
        <v>13.41</v>
      </c>
      <c r="T1282" s="22">
        <v>1.8620000000000001</v>
      </c>
      <c r="U1282" s="22">
        <v>11</v>
      </c>
      <c r="V1282" s="22">
        <f t="shared" si="117"/>
        <v>2.0101926386116564</v>
      </c>
      <c r="W1282" s="22">
        <v>6.4000000000000001E-2</v>
      </c>
      <c r="X1282" s="22">
        <v>5</v>
      </c>
      <c r="AB1282" s="22">
        <v>60</v>
      </c>
      <c r="AC1282" s="22">
        <v>8.94</v>
      </c>
      <c r="AE1282" s="22">
        <v>9</v>
      </c>
      <c r="AI1282" s="22">
        <v>52</v>
      </c>
      <c r="AK1282" s="22">
        <v>45.599999999999994</v>
      </c>
      <c r="AM1282" s="22">
        <v>4.7310999999999996</v>
      </c>
      <c r="AN1282" s="22">
        <v>6.8727999999999989</v>
      </c>
      <c r="AO1282" s="22">
        <v>23.751500000000004</v>
      </c>
      <c r="AP1282" s="22">
        <v>15.713900000000002</v>
      </c>
      <c r="AQ1282" s="22">
        <v>55.209449999999997</v>
      </c>
      <c r="AR1282" s="22">
        <v>0.35</v>
      </c>
      <c r="BI1282" s="27"/>
    </row>
    <row r="1283" spans="2:61" s="22" customFormat="1" x14ac:dyDescent="0.2">
      <c r="B1283" s="23">
        <f t="shared" si="118"/>
        <v>1982</v>
      </c>
      <c r="C1283" s="23">
        <f t="shared" si="119"/>
        <v>5</v>
      </c>
      <c r="D1283" s="24" t="s">
        <v>912</v>
      </c>
      <c r="E1283" s="25" t="s">
        <v>987</v>
      </c>
      <c r="F1283" s="22">
        <v>6606238</v>
      </c>
      <c r="G1283" s="22">
        <v>661152</v>
      </c>
      <c r="H1283" s="26" t="s">
        <v>738</v>
      </c>
      <c r="J1283" s="22" t="str">
        <f t="shared" ref="J1283:J1346" si="120">CONCATENATE(H1283," ",I1283)</f>
        <v xml:space="preserve">Oxundaån </v>
      </c>
      <c r="K1283" s="22" t="s">
        <v>739</v>
      </c>
      <c r="L1283" s="22">
        <v>0.5</v>
      </c>
      <c r="M1283" s="22">
        <v>0.5</v>
      </c>
      <c r="O1283" s="22">
        <v>10.9</v>
      </c>
      <c r="P1283" s="22">
        <v>9.74</v>
      </c>
      <c r="T1283" s="22">
        <v>1.907</v>
      </c>
      <c r="U1283" s="22">
        <v>45</v>
      </c>
      <c r="V1283" s="22">
        <f t="shared" si="117"/>
        <v>1.1509998159438732</v>
      </c>
      <c r="W1283" s="22">
        <v>4.2999999999999997E-2</v>
      </c>
      <c r="X1283" s="22">
        <v>12</v>
      </c>
      <c r="AB1283" s="22">
        <v>800</v>
      </c>
      <c r="AC1283" s="22">
        <v>8.1199999999999992</v>
      </c>
      <c r="AE1283" s="22">
        <v>8.1999999999999993</v>
      </c>
      <c r="AI1283" s="22">
        <v>60</v>
      </c>
      <c r="AK1283" s="22">
        <v>47.300000000000004</v>
      </c>
      <c r="AM1283" s="22">
        <v>4.4965000000000002</v>
      </c>
      <c r="AN1283" s="22">
        <v>7.4414999999999996</v>
      </c>
      <c r="AO1283" s="22">
        <v>22.439850000000003</v>
      </c>
      <c r="AP1283" s="22">
        <v>14.956880000000002</v>
      </c>
      <c r="AQ1283" s="22">
        <v>59.870299999999993</v>
      </c>
      <c r="AR1283" s="22">
        <v>2.6</v>
      </c>
      <c r="BI1283" s="27"/>
    </row>
    <row r="1284" spans="2:61" s="22" customFormat="1" x14ac:dyDescent="0.2">
      <c r="B1284" s="23">
        <f t="shared" si="118"/>
        <v>1983</v>
      </c>
      <c r="C1284" s="23">
        <f t="shared" si="119"/>
        <v>5</v>
      </c>
      <c r="D1284" s="24" t="s">
        <v>912</v>
      </c>
      <c r="E1284" s="25" t="s">
        <v>988</v>
      </c>
      <c r="F1284" s="22">
        <v>6606238</v>
      </c>
      <c r="G1284" s="22">
        <v>661152</v>
      </c>
      <c r="H1284" s="26" t="s">
        <v>738</v>
      </c>
      <c r="J1284" s="22" t="str">
        <f t="shared" si="120"/>
        <v xml:space="preserve">Oxundaån </v>
      </c>
      <c r="K1284" s="22" t="s">
        <v>739</v>
      </c>
      <c r="L1284" s="22">
        <v>0.5</v>
      </c>
      <c r="M1284" s="22">
        <v>0.5</v>
      </c>
      <c r="O1284" s="22">
        <v>14.5</v>
      </c>
      <c r="P1284" s="22">
        <v>11.21</v>
      </c>
      <c r="T1284" s="22">
        <v>1.738</v>
      </c>
      <c r="U1284" s="22">
        <v>16</v>
      </c>
      <c r="V1284" s="22">
        <f t="shared" si="117"/>
        <v>0.57239270122967956</v>
      </c>
      <c r="W1284" s="22">
        <v>0.04</v>
      </c>
      <c r="X1284" s="22">
        <v>3</v>
      </c>
      <c r="AB1284" s="22">
        <v>525</v>
      </c>
      <c r="AC1284" s="22">
        <v>8.15</v>
      </c>
      <c r="AE1284" s="22">
        <v>7.4</v>
      </c>
      <c r="AI1284" s="22">
        <v>55</v>
      </c>
      <c r="AK1284" s="22">
        <v>57.300000000000004</v>
      </c>
      <c r="AM1284" s="22">
        <v>4.5356000000000005</v>
      </c>
      <c r="AN1284" s="22">
        <v>9.8493999999999993</v>
      </c>
      <c r="AO1284" s="22">
        <v>26.942000000000004</v>
      </c>
      <c r="AP1284" s="22">
        <v>19.361360000000001</v>
      </c>
      <c r="AQ1284" s="22">
        <v>99.722970000000004</v>
      </c>
      <c r="AR1284" s="22">
        <v>2.4</v>
      </c>
      <c r="BI1284" s="27"/>
    </row>
    <row r="1285" spans="2:61" s="22" customFormat="1" x14ac:dyDescent="0.2">
      <c r="B1285" s="23">
        <f t="shared" si="118"/>
        <v>1984</v>
      </c>
      <c r="C1285" s="23">
        <f t="shared" si="119"/>
        <v>5</v>
      </c>
      <c r="D1285" s="24" t="s">
        <v>912</v>
      </c>
      <c r="E1285" s="25" t="s">
        <v>989</v>
      </c>
      <c r="F1285" s="22">
        <v>6606238</v>
      </c>
      <c r="G1285" s="22">
        <v>661152</v>
      </c>
      <c r="H1285" s="26" t="s">
        <v>738</v>
      </c>
      <c r="J1285" s="22" t="str">
        <f t="shared" si="120"/>
        <v xml:space="preserve">Oxundaån </v>
      </c>
      <c r="K1285" s="22" t="s">
        <v>739</v>
      </c>
      <c r="L1285" s="22">
        <v>0.5</v>
      </c>
      <c r="M1285" s="22">
        <v>0.5</v>
      </c>
      <c r="O1285" s="22">
        <v>13.1</v>
      </c>
      <c r="P1285" s="22">
        <v>10.83</v>
      </c>
      <c r="R1285" s="22">
        <v>46.2</v>
      </c>
      <c r="T1285" s="22">
        <v>1.6679999999999999</v>
      </c>
      <c r="U1285" s="22">
        <v>25</v>
      </c>
      <c r="V1285" s="22">
        <f t="shared" si="117"/>
        <v>0.4299184370380264</v>
      </c>
      <c r="W1285" s="22">
        <v>4.2000000000000003E-2</v>
      </c>
      <c r="X1285" s="22">
        <v>9</v>
      </c>
      <c r="AB1285" s="22">
        <v>345</v>
      </c>
      <c r="AC1285" s="22">
        <v>7.87</v>
      </c>
      <c r="AE1285" s="22">
        <v>5</v>
      </c>
      <c r="AI1285" s="22">
        <v>64</v>
      </c>
      <c r="AK1285" s="22">
        <v>55.8</v>
      </c>
      <c r="AM1285" s="22">
        <v>5.1612</v>
      </c>
      <c r="AN1285" s="22">
        <v>11.132</v>
      </c>
      <c r="AO1285" s="22">
        <v>27.509200000000003</v>
      </c>
      <c r="AP1285" s="22">
        <v>20.14132</v>
      </c>
      <c r="AQ1285" s="22">
        <v>90.814499999999995</v>
      </c>
      <c r="AR1285" s="22">
        <v>1.75</v>
      </c>
      <c r="BI1285" s="27"/>
    </row>
    <row r="1286" spans="2:61" s="22" customFormat="1" x14ac:dyDescent="0.2">
      <c r="B1286" s="23">
        <f t="shared" si="118"/>
        <v>1985</v>
      </c>
      <c r="C1286" s="23">
        <f t="shared" si="119"/>
        <v>5</v>
      </c>
      <c r="D1286" s="24" t="s">
        <v>912</v>
      </c>
      <c r="E1286" s="25" t="s">
        <v>990</v>
      </c>
      <c r="F1286" s="22">
        <v>6606238</v>
      </c>
      <c r="G1286" s="22">
        <v>661152</v>
      </c>
      <c r="H1286" s="26" t="s">
        <v>738</v>
      </c>
      <c r="J1286" s="22" t="str">
        <f t="shared" si="120"/>
        <v xml:space="preserve">Oxundaån </v>
      </c>
      <c r="K1286" s="22" t="s">
        <v>739</v>
      </c>
      <c r="L1286" s="22">
        <v>0.5</v>
      </c>
      <c r="M1286" s="22">
        <v>0.5</v>
      </c>
      <c r="O1286" s="22">
        <v>13</v>
      </c>
      <c r="P1286" s="22">
        <v>14.65</v>
      </c>
      <c r="R1286" s="22">
        <v>40</v>
      </c>
      <c r="T1286" s="22">
        <v>1.7050000000000001</v>
      </c>
      <c r="U1286" s="22">
        <v>8</v>
      </c>
      <c r="V1286" s="22">
        <f t="shared" si="117"/>
        <v>1.5182376723919988</v>
      </c>
      <c r="W1286" s="22">
        <v>0.06</v>
      </c>
      <c r="X1286" s="22">
        <v>4</v>
      </c>
      <c r="AB1286" s="22">
        <v>780</v>
      </c>
      <c r="AC1286" s="22">
        <v>9</v>
      </c>
      <c r="AE1286" s="22">
        <v>4.7</v>
      </c>
      <c r="AI1286" s="22">
        <v>35</v>
      </c>
      <c r="AK1286" s="22">
        <v>48.32</v>
      </c>
      <c r="AM1286" s="22">
        <v>5.0048000000000004</v>
      </c>
      <c r="AN1286" s="22">
        <v>9.0507999999999988</v>
      </c>
      <c r="AO1286" s="22">
        <v>20.950949999999999</v>
      </c>
      <c r="AP1286" s="22">
        <v>15.369800000000001</v>
      </c>
      <c r="AQ1286" s="22">
        <v>67.750499999999988</v>
      </c>
      <c r="AR1286" s="22">
        <v>2.1</v>
      </c>
      <c r="BI1286" s="27"/>
    </row>
    <row r="1287" spans="2:61" s="22" customFormat="1" x14ac:dyDescent="0.2">
      <c r="B1287" s="23">
        <f t="shared" si="118"/>
        <v>1986</v>
      </c>
      <c r="C1287" s="23">
        <f t="shared" si="119"/>
        <v>5</v>
      </c>
      <c r="D1287" s="24" t="s">
        <v>912</v>
      </c>
      <c r="E1287" s="25" t="s">
        <v>991</v>
      </c>
      <c r="F1287" s="22">
        <v>6606238</v>
      </c>
      <c r="G1287" s="22">
        <v>661152</v>
      </c>
      <c r="H1287" s="26" t="s">
        <v>738</v>
      </c>
      <c r="J1287" s="22" t="str">
        <f t="shared" si="120"/>
        <v xml:space="preserve">Oxundaån </v>
      </c>
      <c r="K1287" s="22" t="s">
        <v>739</v>
      </c>
      <c r="L1287" s="22">
        <v>0.5</v>
      </c>
      <c r="M1287" s="22">
        <v>0.5</v>
      </c>
      <c r="O1287" s="22">
        <v>12.3</v>
      </c>
      <c r="P1287" s="22">
        <v>10.32</v>
      </c>
      <c r="R1287" s="22">
        <v>40.5</v>
      </c>
      <c r="T1287" s="22">
        <v>1.8939999999999999</v>
      </c>
      <c r="U1287" s="22">
        <v>40</v>
      </c>
      <c r="V1287" s="22">
        <f t="shared" si="117"/>
        <v>0.41098530543875789</v>
      </c>
      <c r="W1287" s="22">
        <v>7.1999999999999995E-2</v>
      </c>
      <c r="X1287" s="22">
        <v>6</v>
      </c>
      <c r="AB1287" s="22">
        <v>550</v>
      </c>
      <c r="AC1287" s="22">
        <v>7.67</v>
      </c>
      <c r="AE1287" s="22">
        <v>4.5</v>
      </c>
      <c r="AI1287" s="22">
        <v>62</v>
      </c>
      <c r="AK1287" s="22">
        <v>49.1</v>
      </c>
      <c r="AM1287" s="22">
        <v>4.2228000000000003</v>
      </c>
      <c r="AN1287" s="22">
        <v>8.7603999999999989</v>
      </c>
      <c r="AO1287" s="22">
        <v>24.7441</v>
      </c>
      <c r="AP1287" s="22">
        <v>16.700320000000001</v>
      </c>
      <c r="AQ1287" s="22">
        <v>61.984499999999997</v>
      </c>
      <c r="AR1287" s="22">
        <v>2.63</v>
      </c>
      <c r="BI1287" s="27"/>
    </row>
    <row r="1288" spans="2:61" s="22" customFormat="1" x14ac:dyDescent="0.2">
      <c r="B1288" s="23">
        <f t="shared" si="118"/>
        <v>1987</v>
      </c>
      <c r="C1288" s="23">
        <f t="shared" si="119"/>
        <v>5</v>
      </c>
      <c r="D1288" s="24" t="s">
        <v>912</v>
      </c>
      <c r="E1288" s="25" t="s">
        <v>992</v>
      </c>
      <c r="F1288" s="22">
        <v>6606238</v>
      </c>
      <c r="G1288" s="22">
        <v>661152</v>
      </c>
      <c r="H1288" s="26" t="s">
        <v>738</v>
      </c>
      <c r="J1288" s="22" t="str">
        <f t="shared" si="120"/>
        <v xml:space="preserve">Oxundaån </v>
      </c>
      <c r="K1288" s="22" t="s">
        <v>739</v>
      </c>
      <c r="L1288" s="22">
        <v>0.5</v>
      </c>
      <c r="M1288" s="22">
        <v>0.5</v>
      </c>
      <c r="O1288" s="22">
        <v>10.5</v>
      </c>
      <c r="P1288" s="22">
        <v>11.02</v>
      </c>
      <c r="R1288" s="22">
        <v>39.799999999999997</v>
      </c>
      <c r="T1288" s="22">
        <v>1.8660000000000001</v>
      </c>
      <c r="U1288" s="22">
        <v>23</v>
      </c>
      <c r="V1288" s="22">
        <f t="shared" si="117"/>
        <v>0.38894085262067357</v>
      </c>
      <c r="W1288" s="22">
        <v>4.4999999999999998E-2</v>
      </c>
      <c r="X1288" s="22">
        <v>6</v>
      </c>
      <c r="AB1288" s="22">
        <v>470</v>
      </c>
      <c r="AC1288" s="22">
        <v>7.95</v>
      </c>
      <c r="AE1288" s="22">
        <v>6.4</v>
      </c>
      <c r="AI1288" s="22">
        <v>47</v>
      </c>
      <c r="AK1288" s="22">
        <v>46.6</v>
      </c>
      <c r="AM1288" s="22">
        <v>4.1445999999999996</v>
      </c>
      <c r="AN1288" s="22">
        <v>8.8330000000000002</v>
      </c>
      <c r="AO1288" s="22">
        <v>24.4605</v>
      </c>
      <c r="AP1288" s="22">
        <v>16.608560000000001</v>
      </c>
      <c r="AQ1288" s="22">
        <v>61.503999999999998</v>
      </c>
      <c r="AR1288" s="22">
        <v>3.2</v>
      </c>
      <c r="BI1288" s="27"/>
    </row>
    <row r="1289" spans="2:61" s="22" customFormat="1" x14ac:dyDescent="0.2">
      <c r="B1289" s="23">
        <f t="shared" si="118"/>
        <v>1988</v>
      </c>
      <c r="C1289" s="23">
        <f t="shared" si="119"/>
        <v>5</v>
      </c>
      <c r="D1289" s="24" t="s">
        <v>912</v>
      </c>
      <c r="E1289" s="25" t="s">
        <v>993</v>
      </c>
      <c r="F1289" s="22">
        <v>6606238</v>
      </c>
      <c r="G1289" s="22">
        <v>661152</v>
      </c>
      <c r="H1289" s="26" t="s">
        <v>738</v>
      </c>
      <c r="J1289" s="22" t="str">
        <f t="shared" si="120"/>
        <v xml:space="preserve">Oxundaån </v>
      </c>
      <c r="K1289" s="22" t="s">
        <v>739</v>
      </c>
      <c r="L1289" s="22">
        <v>0.5</v>
      </c>
      <c r="M1289" s="22">
        <v>0.5</v>
      </c>
      <c r="O1289" s="22">
        <v>15.8</v>
      </c>
      <c r="P1289" s="22">
        <v>12.43</v>
      </c>
      <c r="R1289" s="22">
        <v>42</v>
      </c>
      <c r="T1289" s="22">
        <v>2.1789999999999998</v>
      </c>
      <c r="U1289" s="22">
        <v>11</v>
      </c>
      <c r="V1289" s="22">
        <f t="shared" si="117"/>
        <v>1.3672382481229877</v>
      </c>
      <c r="W1289" s="22">
        <v>5.6000000000000001E-2</v>
      </c>
      <c r="X1289" s="22">
        <v>4</v>
      </c>
      <c r="AB1289" s="22">
        <v>455</v>
      </c>
      <c r="AC1289" s="22">
        <v>8.69</v>
      </c>
      <c r="AE1289" s="22">
        <v>5.0999999999999996</v>
      </c>
      <c r="AI1289" s="22">
        <v>24</v>
      </c>
      <c r="AJ1289" s="22">
        <v>1260</v>
      </c>
      <c r="AK1289" s="22">
        <v>50.7</v>
      </c>
      <c r="AM1289" s="22">
        <v>4.0663999999999998</v>
      </c>
      <c r="AN1289" s="22">
        <v>8.4699999999999989</v>
      </c>
      <c r="AO1289" s="22">
        <v>26.942000000000004</v>
      </c>
      <c r="AP1289" s="22">
        <v>18.71904</v>
      </c>
      <c r="AQ1289" s="22">
        <v>52.374499999999998</v>
      </c>
      <c r="AR1289" s="22">
        <v>2.2000000000000002</v>
      </c>
      <c r="BI1289" s="27"/>
    </row>
    <row r="1290" spans="2:61" s="22" customFormat="1" x14ac:dyDescent="0.2">
      <c r="B1290" s="23">
        <f t="shared" si="118"/>
        <v>1989</v>
      </c>
      <c r="C1290" s="23">
        <f t="shared" si="119"/>
        <v>5</v>
      </c>
      <c r="D1290" s="24" t="s">
        <v>912</v>
      </c>
      <c r="E1290" s="25" t="s">
        <v>994</v>
      </c>
      <c r="F1290" s="22">
        <v>6606238</v>
      </c>
      <c r="G1290" s="22">
        <v>661152</v>
      </c>
      <c r="H1290" s="26" t="s">
        <v>738</v>
      </c>
      <c r="J1290" s="22" t="str">
        <f t="shared" si="120"/>
        <v xml:space="preserve">Oxundaån </v>
      </c>
      <c r="K1290" s="22" t="s">
        <v>739</v>
      </c>
      <c r="L1290" s="22">
        <v>0.5</v>
      </c>
      <c r="M1290" s="22">
        <v>0.5</v>
      </c>
      <c r="O1290" s="22">
        <v>14</v>
      </c>
      <c r="P1290" s="22">
        <v>8.86</v>
      </c>
      <c r="R1290" s="22">
        <v>43.5</v>
      </c>
      <c r="T1290" s="22">
        <v>2.16</v>
      </c>
      <c r="U1290" s="22">
        <v>5</v>
      </c>
      <c r="V1290" s="22">
        <f t="shared" si="117"/>
        <v>0.10533988773675777</v>
      </c>
      <c r="W1290" s="22">
        <v>3.9E-2</v>
      </c>
      <c r="X1290" s="22">
        <v>5</v>
      </c>
      <c r="AB1290" s="22">
        <v>12</v>
      </c>
      <c r="AC1290" s="22">
        <v>7.93</v>
      </c>
      <c r="AE1290" s="22">
        <v>4.5</v>
      </c>
      <c r="AI1290" s="22">
        <v>60</v>
      </c>
      <c r="AJ1290" s="22">
        <v>970</v>
      </c>
      <c r="AK1290" s="22">
        <v>51.6</v>
      </c>
      <c r="AM1290" s="22">
        <v>4.5356000000000005</v>
      </c>
      <c r="AN1290" s="22">
        <v>8.8330000000000002</v>
      </c>
      <c r="AO1290" s="22">
        <v>29.600750000000001</v>
      </c>
      <c r="AP1290" s="22">
        <v>20.760700000000003</v>
      </c>
      <c r="AQ1290" s="22">
        <v>53.816000000000003</v>
      </c>
      <c r="AR1290" s="22">
        <v>0.2</v>
      </c>
      <c r="BI1290" s="27"/>
    </row>
    <row r="1291" spans="2:61" s="22" customFormat="1" x14ac:dyDescent="0.2">
      <c r="B1291" s="23">
        <f t="shared" si="118"/>
        <v>1990</v>
      </c>
      <c r="C1291" s="23">
        <f t="shared" si="119"/>
        <v>5</v>
      </c>
      <c r="D1291" s="24" t="s">
        <v>912</v>
      </c>
      <c r="E1291" s="25" t="s">
        <v>995</v>
      </c>
      <c r="F1291" s="22">
        <v>6606238</v>
      </c>
      <c r="G1291" s="22">
        <v>661152</v>
      </c>
      <c r="H1291" s="26" t="s">
        <v>738</v>
      </c>
      <c r="J1291" s="22" t="str">
        <f t="shared" si="120"/>
        <v xml:space="preserve">Oxundaån </v>
      </c>
      <c r="K1291" s="22" t="s">
        <v>739</v>
      </c>
      <c r="L1291" s="22">
        <v>0.5</v>
      </c>
      <c r="M1291" s="22">
        <v>0.5</v>
      </c>
      <c r="O1291" s="22">
        <v>15.2</v>
      </c>
      <c r="P1291" s="22">
        <v>8.64</v>
      </c>
      <c r="R1291" s="22">
        <v>49.1</v>
      </c>
      <c r="T1291" s="22">
        <v>1.7889999999999999</v>
      </c>
      <c r="U1291" s="22">
        <v>99</v>
      </c>
      <c r="V1291" s="22">
        <f t="shared" si="117"/>
        <v>2.4391340206521961</v>
      </c>
      <c r="W1291" s="22">
        <v>4.7E-2</v>
      </c>
      <c r="X1291" s="22">
        <v>11</v>
      </c>
      <c r="AB1291" s="22">
        <v>193</v>
      </c>
      <c r="AC1291" s="22">
        <v>7.96</v>
      </c>
      <c r="AE1291" s="22">
        <v>8.8000000000000007</v>
      </c>
      <c r="AI1291" s="22">
        <v>64</v>
      </c>
      <c r="AJ1291" s="22">
        <v>1195</v>
      </c>
      <c r="AK1291" s="22">
        <v>60.16</v>
      </c>
      <c r="AM1291" s="22">
        <v>5.9432</v>
      </c>
      <c r="AN1291" s="22">
        <v>11.5192</v>
      </c>
      <c r="AO1291" s="22">
        <v>32.897600000000004</v>
      </c>
      <c r="AP1291" s="22">
        <v>20.921280000000003</v>
      </c>
      <c r="AQ1291" s="22">
        <v>95.619499999999988</v>
      </c>
      <c r="AR1291" s="22">
        <v>0.55000000000000004</v>
      </c>
      <c r="BI1291" s="27"/>
    </row>
    <row r="1292" spans="2:61" s="22" customFormat="1" x14ac:dyDescent="0.2">
      <c r="B1292" s="23">
        <f t="shared" si="118"/>
        <v>1991</v>
      </c>
      <c r="C1292" s="23">
        <f t="shared" si="119"/>
        <v>5</v>
      </c>
      <c r="D1292" s="24" t="s">
        <v>912</v>
      </c>
      <c r="E1292" s="25" t="s">
        <v>996</v>
      </c>
      <c r="F1292" s="22">
        <v>6606238</v>
      </c>
      <c r="G1292" s="22">
        <v>661152</v>
      </c>
      <c r="H1292" s="26" t="s">
        <v>738</v>
      </c>
      <c r="J1292" s="22" t="str">
        <f t="shared" si="120"/>
        <v xml:space="preserve">Oxundaån </v>
      </c>
      <c r="K1292" s="22" t="s">
        <v>739</v>
      </c>
      <c r="L1292" s="22">
        <v>0.5</v>
      </c>
      <c r="M1292" s="22">
        <v>0.5</v>
      </c>
      <c r="O1292" s="22">
        <v>11</v>
      </c>
      <c r="P1292" s="22">
        <v>11.4</v>
      </c>
      <c r="R1292" s="22">
        <v>48.1</v>
      </c>
      <c r="T1292" s="22">
        <v>2.052</v>
      </c>
      <c r="U1292" s="22">
        <v>16</v>
      </c>
      <c r="V1292" s="22">
        <f t="shared" si="117"/>
        <v>0.36035026434494466</v>
      </c>
      <c r="W1292" s="22">
        <v>5.6000000000000001E-2</v>
      </c>
      <c r="X1292" s="22">
        <v>9</v>
      </c>
      <c r="AB1292" s="22">
        <v>254</v>
      </c>
      <c r="AC1292" s="22">
        <v>8.06</v>
      </c>
      <c r="AE1292" s="22">
        <v>7.1</v>
      </c>
      <c r="AI1292" s="22">
        <v>64</v>
      </c>
      <c r="AJ1292" s="22">
        <v>1073</v>
      </c>
      <c r="AK1292" s="22">
        <v>59.56</v>
      </c>
      <c r="AM1292" s="22">
        <v>5.3567000000000009</v>
      </c>
      <c r="AN1292" s="22">
        <v>10.9384</v>
      </c>
      <c r="AO1292" s="22">
        <v>30.557900000000004</v>
      </c>
      <c r="AP1292" s="22">
        <v>23.169400000000003</v>
      </c>
      <c r="AQ1292" s="22">
        <v>96.724649999999983</v>
      </c>
      <c r="AR1292" s="22">
        <v>3.55</v>
      </c>
      <c r="BI1292" s="27"/>
    </row>
    <row r="1293" spans="2:61" s="22" customFormat="1" x14ac:dyDescent="0.2">
      <c r="B1293" s="23">
        <f t="shared" si="118"/>
        <v>1992</v>
      </c>
      <c r="C1293" s="23">
        <f t="shared" si="119"/>
        <v>5</v>
      </c>
      <c r="D1293" s="24" t="s">
        <v>912</v>
      </c>
      <c r="E1293" s="25" t="s">
        <v>997</v>
      </c>
      <c r="F1293" s="22">
        <v>6606238</v>
      </c>
      <c r="G1293" s="22">
        <v>661152</v>
      </c>
      <c r="H1293" s="26" t="s">
        <v>738</v>
      </c>
      <c r="J1293" s="22" t="str">
        <f t="shared" si="120"/>
        <v xml:space="preserve">Oxundaån </v>
      </c>
      <c r="K1293" s="22" t="s">
        <v>739</v>
      </c>
      <c r="L1293" s="22">
        <v>0.5</v>
      </c>
      <c r="M1293" s="22">
        <v>0.5</v>
      </c>
      <c r="O1293" s="22">
        <v>11.8</v>
      </c>
      <c r="P1293" s="22">
        <v>12.58</v>
      </c>
      <c r="R1293" s="22">
        <v>45.9</v>
      </c>
      <c r="T1293" s="22">
        <v>2.1989999999999998</v>
      </c>
      <c r="U1293" s="22">
        <v>10</v>
      </c>
      <c r="V1293" s="22">
        <f t="shared" si="117"/>
        <v>0.45623661272727439</v>
      </c>
      <c r="W1293" s="22">
        <v>5.1999999999999998E-2</v>
      </c>
      <c r="X1293" s="22">
        <v>9</v>
      </c>
      <c r="AB1293" s="22">
        <v>221</v>
      </c>
      <c r="AC1293" s="22">
        <v>8.35</v>
      </c>
      <c r="AE1293" s="22">
        <v>5.3</v>
      </c>
      <c r="AI1293" s="22">
        <v>52</v>
      </c>
      <c r="AJ1293" s="22">
        <v>1148</v>
      </c>
      <c r="AK1293" s="22">
        <v>58.2</v>
      </c>
      <c r="AM1293" s="22">
        <v>5.5130999999999997</v>
      </c>
      <c r="AN1293" s="22">
        <v>10.236599999999999</v>
      </c>
      <c r="AO1293" s="22">
        <v>29.600750000000001</v>
      </c>
      <c r="AP1293" s="22">
        <v>23.26116</v>
      </c>
      <c r="AQ1293" s="22">
        <v>69.768599999999992</v>
      </c>
      <c r="AR1293" s="22">
        <v>2.15</v>
      </c>
      <c r="BI1293" s="27"/>
    </row>
    <row r="1294" spans="2:61" s="22" customFormat="1" x14ac:dyDescent="0.2">
      <c r="B1294" s="23">
        <f t="shared" si="118"/>
        <v>1993</v>
      </c>
      <c r="C1294" s="23">
        <f t="shared" si="119"/>
        <v>5</v>
      </c>
      <c r="D1294" s="24" t="s">
        <v>912</v>
      </c>
      <c r="E1294" s="25" t="s">
        <v>998</v>
      </c>
      <c r="F1294" s="22">
        <v>6606238</v>
      </c>
      <c r="G1294" s="22">
        <v>661152</v>
      </c>
      <c r="H1294" s="26" t="s">
        <v>738</v>
      </c>
      <c r="J1294" s="22" t="str">
        <f t="shared" si="120"/>
        <v xml:space="preserve">Oxundaån </v>
      </c>
      <c r="K1294" s="22" t="s">
        <v>739</v>
      </c>
      <c r="L1294" s="22">
        <v>0.5</v>
      </c>
      <c r="M1294" s="22">
        <v>0.5</v>
      </c>
      <c r="O1294" s="22">
        <v>17.7</v>
      </c>
      <c r="P1294" s="22">
        <v>10.14</v>
      </c>
      <c r="R1294" s="22">
        <v>49.2</v>
      </c>
      <c r="T1294" s="22">
        <v>2.403</v>
      </c>
      <c r="U1294" s="22">
        <v>7</v>
      </c>
      <c r="V1294" s="22">
        <f t="shared" si="117"/>
        <v>0.29525263728231926</v>
      </c>
      <c r="W1294" s="22">
        <v>4.2999999999999997E-2</v>
      </c>
      <c r="X1294" s="22">
        <v>7</v>
      </c>
      <c r="AB1294" s="22">
        <v>17</v>
      </c>
      <c r="AC1294" s="22">
        <v>8.1199999999999992</v>
      </c>
      <c r="AE1294" s="22">
        <v>4.9000000000000004</v>
      </c>
      <c r="AI1294" s="22">
        <v>43</v>
      </c>
      <c r="AJ1294" s="22">
        <v>828</v>
      </c>
      <c r="AK1294" s="22">
        <v>61.44</v>
      </c>
      <c r="AM1294" s="22">
        <v>5.3567000000000009</v>
      </c>
      <c r="AN1294" s="22">
        <v>11.1562</v>
      </c>
      <c r="AO1294" s="22">
        <v>32.224050000000005</v>
      </c>
      <c r="AP1294" s="22">
        <v>23.536440000000002</v>
      </c>
      <c r="AQ1294" s="22">
        <v>74.237249999999989</v>
      </c>
      <c r="AR1294" s="22">
        <v>2.15</v>
      </c>
      <c r="BI1294" s="27"/>
    </row>
    <row r="1295" spans="2:61" s="22" customFormat="1" x14ac:dyDescent="0.2">
      <c r="B1295" s="23">
        <f t="shared" si="118"/>
        <v>1994</v>
      </c>
      <c r="C1295" s="23">
        <f t="shared" si="119"/>
        <v>5</v>
      </c>
      <c r="D1295" s="24" t="s">
        <v>912</v>
      </c>
      <c r="E1295" s="25" t="s">
        <v>999</v>
      </c>
      <c r="F1295" s="22">
        <v>6606238</v>
      </c>
      <c r="G1295" s="22">
        <v>661152</v>
      </c>
      <c r="H1295" s="26" t="s">
        <v>738</v>
      </c>
      <c r="J1295" s="22" t="str">
        <f t="shared" si="120"/>
        <v xml:space="preserve">Oxundaån </v>
      </c>
      <c r="K1295" s="22" t="s">
        <v>739</v>
      </c>
      <c r="L1295" s="22">
        <v>0.5</v>
      </c>
      <c r="M1295" s="22">
        <v>0.5</v>
      </c>
      <c r="O1295" s="22">
        <v>13</v>
      </c>
      <c r="P1295" s="22">
        <v>12.11</v>
      </c>
      <c r="R1295" s="22">
        <v>45.5</v>
      </c>
      <c r="T1295" s="22">
        <v>2.3199999999999998</v>
      </c>
      <c r="U1295" s="22">
        <v>10</v>
      </c>
      <c r="V1295" s="22">
        <f t="shared" si="117"/>
        <v>0.66063845412983202</v>
      </c>
      <c r="W1295" s="22">
        <v>0.06</v>
      </c>
      <c r="X1295" s="22">
        <v>8</v>
      </c>
      <c r="AB1295" s="22">
        <v>7</v>
      </c>
      <c r="AC1295" s="22">
        <v>8.48</v>
      </c>
      <c r="AE1295" s="22">
        <v>7.2</v>
      </c>
      <c r="AI1295" s="22">
        <v>54</v>
      </c>
      <c r="AJ1295" s="22">
        <v>909</v>
      </c>
      <c r="AK1295" s="22">
        <v>55.4</v>
      </c>
      <c r="AM1295" s="22">
        <v>5.0439000000000007</v>
      </c>
      <c r="AN1295" s="22">
        <v>9.5106000000000002</v>
      </c>
      <c r="AO1295" s="22">
        <v>31.266900000000003</v>
      </c>
      <c r="AP1295" s="22">
        <v>22.710599999999999</v>
      </c>
      <c r="AQ1295" s="22">
        <v>57.179499999999997</v>
      </c>
      <c r="AR1295" s="22">
        <v>0.9</v>
      </c>
      <c r="BI1295" s="27"/>
    </row>
    <row r="1296" spans="2:61" s="22" customFormat="1" x14ac:dyDescent="0.2">
      <c r="B1296" s="23">
        <f t="shared" si="118"/>
        <v>1995</v>
      </c>
      <c r="C1296" s="23">
        <f t="shared" si="119"/>
        <v>5</v>
      </c>
      <c r="D1296" s="24" t="s">
        <v>912</v>
      </c>
      <c r="E1296" s="25" t="s">
        <v>1000</v>
      </c>
      <c r="F1296" s="22">
        <v>6606238</v>
      </c>
      <c r="G1296" s="22">
        <v>661152</v>
      </c>
      <c r="H1296" s="26" t="s">
        <v>738</v>
      </c>
      <c r="J1296" s="22" t="str">
        <f t="shared" si="120"/>
        <v xml:space="preserve">Oxundaån </v>
      </c>
      <c r="K1296" s="22" t="s">
        <v>739</v>
      </c>
      <c r="L1296" s="22">
        <v>0.5</v>
      </c>
      <c r="M1296" s="22">
        <v>0.5</v>
      </c>
      <c r="O1296" s="22">
        <v>9</v>
      </c>
      <c r="P1296" s="22">
        <v>10.14</v>
      </c>
      <c r="R1296" s="22">
        <v>40.200000000000003</v>
      </c>
      <c r="T1296" s="22">
        <v>1.9890000000000001</v>
      </c>
      <c r="U1296" s="22">
        <v>16</v>
      </c>
      <c r="V1296" s="22">
        <f t="shared" si="117"/>
        <v>0.15287884842995997</v>
      </c>
      <c r="W1296" s="22">
        <v>6.8000000000000005E-2</v>
      </c>
      <c r="X1296" s="22">
        <v>9</v>
      </c>
      <c r="AB1296" s="22">
        <v>527</v>
      </c>
      <c r="AC1296" s="22">
        <v>7.75</v>
      </c>
      <c r="AE1296" s="22">
        <v>8.5</v>
      </c>
      <c r="AI1296" s="22">
        <v>51</v>
      </c>
      <c r="AJ1296" s="22">
        <v>1006</v>
      </c>
      <c r="AK1296" s="22">
        <v>48.760000000000005</v>
      </c>
      <c r="AM1296" s="22">
        <v>4.5356000000000005</v>
      </c>
      <c r="AN1296" s="22">
        <v>8.0222999999999995</v>
      </c>
      <c r="AO1296" s="22">
        <v>26.445700000000002</v>
      </c>
      <c r="AP1296" s="22">
        <v>19.315480000000001</v>
      </c>
      <c r="AQ1296" s="22">
        <v>48.05</v>
      </c>
      <c r="AR1296" s="22">
        <v>2.19</v>
      </c>
      <c r="BI1296" s="27"/>
    </row>
    <row r="1297" spans="2:61" s="22" customFormat="1" x14ac:dyDescent="0.2">
      <c r="B1297" s="23">
        <f t="shared" si="118"/>
        <v>1997</v>
      </c>
      <c r="C1297" s="23">
        <f t="shared" si="119"/>
        <v>5</v>
      </c>
      <c r="D1297" s="24" t="s">
        <v>912</v>
      </c>
      <c r="E1297" s="25" t="s">
        <v>1001</v>
      </c>
      <c r="F1297" s="22">
        <v>6606238</v>
      </c>
      <c r="G1297" s="22">
        <v>661152</v>
      </c>
      <c r="H1297" s="26" t="s">
        <v>738</v>
      </c>
      <c r="J1297" s="22" t="str">
        <f t="shared" si="120"/>
        <v xml:space="preserve">Oxundaån </v>
      </c>
      <c r="K1297" s="22" t="s">
        <v>739</v>
      </c>
      <c r="L1297" s="22">
        <v>0.5</v>
      </c>
      <c r="M1297" s="22">
        <v>0.5</v>
      </c>
      <c r="O1297" s="22">
        <v>12</v>
      </c>
      <c r="R1297" s="22">
        <v>51.6</v>
      </c>
      <c r="T1297" s="22">
        <v>1.91</v>
      </c>
      <c r="U1297" s="22">
        <v>22</v>
      </c>
      <c r="V1297" s="22">
        <f t="shared" si="117"/>
        <v>0.39872130762609237</v>
      </c>
      <c r="W1297" s="22">
        <v>3.5000000000000003E-2</v>
      </c>
      <c r="X1297" s="22">
        <v>3</v>
      </c>
      <c r="AB1297" s="22">
        <v>192</v>
      </c>
      <c r="AC1297" s="22">
        <v>7.93</v>
      </c>
      <c r="AE1297" s="22">
        <v>5.3</v>
      </c>
      <c r="AG1297" s="22">
        <v>8.6999999999999993</v>
      </c>
      <c r="AI1297" s="22">
        <v>25</v>
      </c>
      <c r="AJ1297" s="22">
        <v>1068</v>
      </c>
      <c r="AK1297" s="22">
        <v>63.120000000000005</v>
      </c>
      <c r="AM1297" s="22">
        <v>5.9823000000000004</v>
      </c>
      <c r="AN1297" s="22">
        <v>12.221</v>
      </c>
      <c r="AO1297" s="22">
        <v>43.284450000000007</v>
      </c>
      <c r="AP1297" s="22">
        <v>28.193260000000002</v>
      </c>
      <c r="AQ1297" s="22">
        <v>85.192649999999986</v>
      </c>
      <c r="AR1297" s="22">
        <v>0.87</v>
      </c>
      <c r="BI1297" s="27"/>
    </row>
    <row r="1298" spans="2:61" s="22" customFormat="1" x14ac:dyDescent="0.2">
      <c r="B1298" s="23">
        <f t="shared" si="118"/>
        <v>1998</v>
      </c>
      <c r="C1298" s="23">
        <f t="shared" si="119"/>
        <v>5</v>
      </c>
      <c r="D1298" s="24" t="s">
        <v>912</v>
      </c>
      <c r="E1298" s="25" t="s">
        <v>1002</v>
      </c>
      <c r="F1298" s="22">
        <v>6606238</v>
      </c>
      <c r="G1298" s="22">
        <v>661152</v>
      </c>
      <c r="H1298" s="26" t="s">
        <v>738</v>
      </c>
      <c r="J1298" s="22" t="str">
        <f t="shared" si="120"/>
        <v xml:space="preserve">Oxundaån </v>
      </c>
      <c r="K1298" s="22" t="s">
        <v>739</v>
      </c>
      <c r="L1298" s="22">
        <v>0.5</v>
      </c>
      <c r="M1298" s="22">
        <v>0.5</v>
      </c>
      <c r="O1298" s="22">
        <v>11.8</v>
      </c>
      <c r="R1298" s="22">
        <v>50</v>
      </c>
      <c r="T1298" s="22">
        <v>1.994</v>
      </c>
      <c r="U1298" s="22">
        <v>59</v>
      </c>
      <c r="V1298" s="22">
        <f t="shared" si="117"/>
        <v>0.96201707618010157</v>
      </c>
      <c r="W1298" s="22">
        <v>7.4999999999999997E-2</v>
      </c>
      <c r="X1298" s="22">
        <v>3</v>
      </c>
      <c r="AB1298" s="22">
        <v>374</v>
      </c>
      <c r="AC1298" s="22">
        <v>7.89</v>
      </c>
      <c r="AE1298" s="22">
        <v>5.4</v>
      </c>
      <c r="AG1298" s="22">
        <v>10.4</v>
      </c>
      <c r="AI1298" s="22">
        <v>35</v>
      </c>
      <c r="AJ1298" s="22">
        <v>1071</v>
      </c>
      <c r="AK1298" s="22">
        <v>56.559999999999995</v>
      </c>
      <c r="AM1298" s="22">
        <v>5.3176000000000005</v>
      </c>
      <c r="AN1298" s="22">
        <v>11.010999999999999</v>
      </c>
      <c r="AO1298" s="22">
        <v>34.492850000000004</v>
      </c>
      <c r="AP1298" s="22">
        <v>25.027540000000002</v>
      </c>
      <c r="AQ1298" s="22">
        <v>83.655050000000003</v>
      </c>
      <c r="AR1298" s="22">
        <v>0.68</v>
      </c>
      <c r="BI1298" s="27"/>
    </row>
    <row r="1299" spans="2:61" s="22" customFormat="1" x14ac:dyDescent="0.2">
      <c r="B1299" s="23">
        <f t="shared" si="118"/>
        <v>2000</v>
      </c>
      <c r="C1299" s="23">
        <f t="shared" si="119"/>
        <v>5</v>
      </c>
      <c r="D1299" s="24" t="s">
        <v>912</v>
      </c>
      <c r="E1299" s="25" t="s">
        <v>1003</v>
      </c>
      <c r="F1299" s="22">
        <v>6606238</v>
      </c>
      <c r="G1299" s="22">
        <v>661152</v>
      </c>
      <c r="H1299" s="26" t="s">
        <v>738</v>
      </c>
      <c r="J1299" s="22" t="str">
        <f t="shared" si="120"/>
        <v xml:space="preserve">Oxundaån </v>
      </c>
      <c r="K1299" s="22" t="s">
        <v>739</v>
      </c>
      <c r="L1299" s="22">
        <v>0.5</v>
      </c>
      <c r="M1299" s="22">
        <v>0.5</v>
      </c>
      <c r="O1299" s="22">
        <v>16</v>
      </c>
      <c r="R1299" s="22">
        <v>50.1</v>
      </c>
      <c r="T1299" s="22">
        <v>2.198</v>
      </c>
      <c r="U1299" s="22">
        <v>134</v>
      </c>
      <c r="V1299" s="22">
        <f t="shared" si="117"/>
        <v>2.0841321117911873</v>
      </c>
      <c r="W1299" s="22">
        <v>4.2000000000000003E-2</v>
      </c>
      <c r="X1299" s="22">
        <v>29</v>
      </c>
      <c r="AB1299" s="22">
        <v>4</v>
      </c>
      <c r="AC1299" s="22">
        <v>7.73</v>
      </c>
      <c r="AE1299" s="22">
        <v>3.8</v>
      </c>
      <c r="AG1299" s="22">
        <v>8.9</v>
      </c>
      <c r="AI1299" s="22">
        <v>57</v>
      </c>
      <c r="AJ1299" s="22">
        <v>825</v>
      </c>
      <c r="AK1299" s="22">
        <v>57.44</v>
      </c>
      <c r="AM1299" s="22">
        <v>5.3176000000000005</v>
      </c>
      <c r="AN1299" s="22">
        <v>10.309199999999999</v>
      </c>
      <c r="AO1299" s="22">
        <v>36.017200000000003</v>
      </c>
      <c r="AP1299" s="22">
        <v>26.059839999999998</v>
      </c>
      <c r="AQ1299" s="22">
        <v>68.038799999999995</v>
      </c>
      <c r="AR1299" s="22">
        <v>3.25</v>
      </c>
      <c r="BI1299" s="27"/>
    </row>
    <row r="1300" spans="2:61" s="22" customFormat="1" x14ac:dyDescent="0.2">
      <c r="B1300" s="23">
        <f t="shared" si="118"/>
        <v>2001</v>
      </c>
      <c r="C1300" s="23">
        <f t="shared" si="119"/>
        <v>5</v>
      </c>
      <c r="D1300" s="24" t="s">
        <v>912</v>
      </c>
      <c r="E1300" s="25" t="s">
        <v>1004</v>
      </c>
      <c r="F1300" s="22">
        <v>6606238</v>
      </c>
      <c r="G1300" s="22">
        <v>661152</v>
      </c>
      <c r="H1300" s="26" t="s">
        <v>738</v>
      </c>
      <c r="J1300" s="22" t="str">
        <f t="shared" si="120"/>
        <v xml:space="preserve">Oxundaån </v>
      </c>
      <c r="K1300" s="22" t="s">
        <v>739</v>
      </c>
      <c r="L1300" s="22">
        <v>0.5</v>
      </c>
      <c r="M1300" s="22">
        <v>0.5</v>
      </c>
      <c r="R1300" s="22">
        <v>44.5</v>
      </c>
      <c r="T1300" s="22">
        <v>2.1190000000000002</v>
      </c>
      <c r="U1300" s="22">
        <v>47</v>
      </c>
      <c r="W1300" s="22">
        <v>8.8999999999999996E-2</v>
      </c>
      <c r="X1300" s="22">
        <v>5</v>
      </c>
      <c r="AB1300" s="22">
        <v>253</v>
      </c>
      <c r="AC1300" s="22">
        <v>7.7</v>
      </c>
      <c r="AE1300" s="22">
        <v>4.8</v>
      </c>
      <c r="AG1300" s="22">
        <v>8.8000000000000007</v>
      </c>
      <c r="AI1300" s="22">
        <v>47</v>
      </c>
      <c r="AJ1300" s="22">
        <v>968</v>
      </c>
      <c r="AK1300" s="22">
        <v>54.960000000000008</v>
      </c>
      <c r="AM1300" s="22">
        <v>4.9266000000000005</v>
      </c>
      <c r="AN1300" s="22">
        <v>9.934099999999999</v>
      </c>
      <c r="AO1300" s="22">
        <v>38.321449999999999</v>
      </c>
      <c r="AP1300" s="22">
        <v>25.601040000000005</v>
      </c>
      <c r="AQ1300" s="22">
        <v>62.176699999999997</v>
      </c>
      <c r="AR1300" s="22">
        <v>3.01</v>
      </c>
      <c r="BI1300" s="27"/>
    </row>
    <row r="1301" spans="2:61" s="22" customFormat="1" x14ac:dyDescent="0.2">
      <c r="B1301" s="23">
        <f t="shared" si="118"/>
        <v>2002</v>
      </c>
      <c r="C1301" s="23">
        <f t="shared" si="119"/>
        <v>5</v>
      </c>
      <c r="D1301" s="24" t="s">
        <v>912</v>
      </c>
      <c r="E1301" s="25" t="s">
        <v>1005</v>
      </c>
      <c r="F1301" s="22">
        <v>6606238</v>
      </c>
      <c r="G1301" s="22">
        <v>661152</v>
      </c>
      <c r="H1301" s="26" t="s">
        <v>738</v>
      </c>
      <c r="J1301" s="22" t="str">
        <f t="shared" si="120"/>
        <v xml:space="preserve">Oxundaån </v>
      </c>
      <c r="K1301" s="22" t="s">
        <v>739</v>
      </c>
      <c r="L1301" s="22">
        <v>0.5</v>
      </c>
      <c r="M1301" s="22">
        <v>0.5</v>
      </c>
      <c r="O1301" s="22">
        <v>16.5</v>
      </c>
      <c r="R1301" s="22">
        <v>42</v>
      </c>
      <c r="T1301" s="22">
        <v>2.323</v>
      </c>
      <c r="U1301" s="22">
        <v>87</v>
      </c>
      <c r="V1301" s="22">
        <f t="shared" ref="V1301:V1320" si="121">U1301 * (1/((10^((0.0901821 + (2729.92 /(273.15 + O1301)))-AC1301)+1)))</f>
        <v>1.6825335739171692</v>
      </c>
      <c r="W1301" s="22">
        <v>5.2999999999999999E-2</v>
      </c>
      <c r="X1301" s="22">
        <v>10</v>
      </c>
      <c r="AB1301" s="22">
        <v>52</v>
      </c>
      <c r="AC1301" s="22">
        <v>7.81</v>
      </c>
      <c r="AE1301" s="22">
        <v>7.6</v>
      </c>
      <c r="AG1301" s="22">
        <v>10.7</v>
      </c>
      <c r="AI1301" s="22">
        <v>46</v>
      </c>
      <c r="AJ1301" s="22">
        <v>903</v>
      </c>
      <c r="AK1301" s="22">
        <v>51.74</v>
      </c>
      <c r="AM1301" s="22">
        <v>4.8483999999999998</v>
      </c>
      <c r="AN1301" s="22">
        <v>8.5788999999999991</v>
      </c>
      <c r="AO1301" s="22">
        <v>29.955250000000003</v>
      </c>
      <c r="AP1301" s="22">
        <v>24.224640000000001</v>
      </c>
      <c r="AQ1301" s="22">
        <v>49.539549999999991</v>
      </c>
      <c r="AR1301" s="22">
        <v>2.02</v>
      </c>
      <c r="BI1301" s="27"/>
    </row>
    <row r="1302" spans="2:61" s="22" customFormat="1" x14ac:dyDescent="0.2">
      <c r="B1302" s="23">
        <f t="shared" si="118"/>
        <v>2003</v>
      </c>
      <c r="C1302" s="23">
        <f t="shared" si="119"/>
        <v>5</v>
      </c>
      <c r="D1302" s="24" t="s">
        <v>912</v>
      </c>
      <c r="E1302" s="25" t="s">
        <v>1006</v>
      </c>
      <c r="F1302" s="22">
        <v>6606238</v>
      </c>
      <c r="G1302" s="22">
        <v>661152</v>
      </c>
      <c r="H1302" s="26" t="s">
        <v>738</v>
      </c>
      <c r="J1302" s="22" t="str">
        <f t="shared" si="120"/>
        <v xml:space="preserve">Oxundaån </v>
      </c>
      <c r="K1302" s="22" t="s">
        <v>739</v>
      </c>
      <c r="L1302" s="22">
        <v>0.5</v>
      </c>
      <c r="M1302" s="22">
        <v>0.5</v>
      </c>
      <c r="O1302" s="22">
        <v>8.6</v>
      </c>
      <c r="R1302" s="22">
        <v>45.7</v>
      </c>
      <c r="T1302" s="22">
        <v>2.407</v>
      </c>
      <c r="U1302" s="22">
        <v>59</v>
      </c>
      <c r="V1302" s="22">
        <f t="shared" si="121"/>
        <v>0.80454422114266699</v>
      </c>
      <c r="W1302" s="22">
        <v>3.9E-2</v>
      </c>
      <c r="X1302" s="22">
        <v>5</v>
      </c>
      <c r="AB1302" s="22">
        <v>178</v>
      </c>
      <c r="AC1302" s="22">
        <v>7.92</v>
      </c>
      <c r="AE1302" s="22">
        <v>7.6</v>
      </c>
      <c r="AG1302" s="22">
        <v>8.1999999999999993</v>
      </c>
      <c r="AI1302" s="22">
        <v>49</v>
      </c>
      <c r="AJ1302" s="22">
        <v>743</v>
      </c>
      <c r="AK1302" s="22">
        <v>50.78</v>
      </c>
      <c r="AL1302" s="22">
        <v>0.14000000000000001</v>
      </c>
      <c r="AM1302" s="22">
        <v>5.3958000000000004</v>
      </c>
      <c r="AN1302" s="22">
        <v>9.4259000000000004</v>
      </c>
      <c r="AO1302" s="22">
        <v>40.093950000000007</v>
      </c>
      <c r="AP1302" s="22">
        <v>29.133800000000001</v>
      </c>
      <c r="AQ1302" s="22">
        <v>55.257499999999993</v>
      </c>
      <c r="AR1302" s="22">
        <v>0.7</v>
      </c>
      <c r="AV1302" s="28">
        <v>3.5999999999999997E-2</v>
      </c>
      <c r="AX1302" s="28">
        <v>1.17</v>
      </c>
      <c r="AY1302" s="28">
        <v>2.9</v>
      </c>
      <c r="BC1302" s="28">
        <v>4.04</v>
      </c>
      <c r="BE1302" s="28">
        <v>0.89</v>
      </c>
      <c r="BH1302" s="28">
        <v>6.7</v>
      </c>
      <c r="BI1302" s="27"/>
    </row>
    <row r="1303" spans="2:61" s="22" customFormat="1" x14ac:dyDescent="0.2">
      <c r="B1303" s="23">
        <f t="shared" si="118"/>
        <v>2003</v>
      </c>
      <c r="C1303" s="23">
        <f t="shared" si="119"/>
        <v>5</v>
      </c>
      <c r="D1303" s="24" t="s">
        <v>912</v>
      </c>
      <c r="E1303" s="25">
        <v>37754</v>
      </c>
      <c r="H1303" s="22" t="s">
        <v>826</v>
      </c>
      <c r="J1303" s="22" t="str">
        <f t="shared" si="120"/>
        <v xml:space="preserve">Fysingen </v>
      </c>
      <c r="K1303" s="22" t="s">
        <v>739</v>
      </c>
      <c r="N1303" s="22">
        <v>1.4</v>
      </c>
      <c r="O1303" s="22">
        <v>13.8</v>
      </c>
      <c r="T1303" s="22">
        <v>2.0289999999999999</v>
      </c>
      <c r="U1303" s="22">
        <v>24</v>
      </c>
      <c r="V1303" s="22">
        <f t="shared" si="121"/>
        <v>0.74600490533430108</v>
      </c>
      <c r="W1303" s="22">
        <v>3.3000000000000002E-2</v>
      </c>
      <c r="X1303" s="22">
        <v>5</v>
      </c>
      <c r="Z1303" s="22">
        <v>6.3</v>
      </c>
      <c r="AA1303" s="22">
        <v>49.9</v>
      </c>
      <c r="AB1303" s="22">
        <v>718</v>
      </c>
      <c r="AC1303" s="22">
        <v>8.11</v>
      </c>
      <c r="AG1303" s="22">
        <v>7.7</v>
      </c>
      <c r="AI1303" s="22">
        <v>24</v>
      </c>
      <c r="AJ1303" s="22">
        <v>1498</v>
      </c>
      <c r="AO1303" s="22">
        <v>1.1779999999999999</v>
      </c>
      <c r="AQ1303" s="22">
        <v>2.048</v>
      </c>
      <c r="AR1303" s="22">
        <v>1.03</v>
      </c>
      <c r="BI1303" s="27"/>
    </row>
    <row r="1304" spans="2:61" s="22" customFormat="1" x14ac:dyDescent="0.2">
      <c r="B1304" s="23">
        <f t="shared" si="118"/>
        <v>2003</v>
      </c>
      <c r="C1304" s="23">
        <f t="shared" si="119"/>
        <v>5</v>
      </c>
      <c r="D1304" s="24" t="s">
        <v>912</v>
      </c>
      <c r="E1304" s="25" t="s">
        <v>1007</v>
      </c>
      <c r="F1304" s="22">
        <v>6606238</v>
      </c>
      <c r="G1304" s="22">
        <v>661152</v>
      </c>
      <c r="H1304" s="26" t="s">
        <v>738</v>
      </c>
      <c r="J1304" s="22" t="str">
        <f t="shared" si="120"/>
        <v xml:space="preserve">Oxundaån </v>
      </c>
      <c r="K1304" s="22" t="s">
        <v>739</v>
      </c>
      <c r="L1304" s="22">
        <v>0.5</v>
      </c>
      <c r="M1304" s="22">
        <v>0.5</v>
      </c>
      <c r="O1304" s="22">
        <v>17.3</v>
      </c>
      <c r="R1304" s="22">
        <v>46.7</v>
      </c>
      <c r="T1304" s="22">
        <v>2.3380000000000001</v>
      </c>
      <c r="U1304" s="22">
        <v>42</v>
      </c>
      <c r="V1304" s="22">
        <f t="shared" si="121"/>
        <v>2.0084166296402022</v>
      </c>
      <c r="W1304" s="22">
        <v>5.7000000000000002E-2</v>
      </c>
      <c r="X1304" s="22">
        <v>4</v>
      </c>
      <c r="AB1304" s="22">
        <v>11</v>
      </c>
      <c r="AC1304" s="22">
        <v>8.19</v>
      </c>
      <c r="AE1304" s="22">
        <v>6.5</v>
      </c>
      <c r="AG1304" s="22">
        <v>9.1</v>
      </c>
      <c r="AI1304" s="22">
        <v>55</v>
      </c>
      <c r="AJ1304" s="22">
        <v>546</v>
      </c>
      <c r="AK1304" s="22">
        <v>51.52</v>
      </c>
      <c r="AL1304" s="22">
        <v>9.5000000000000001E-2</v>
      </c>
      <c r="AM1304" s="22">
        <v>5.5522</v>
      </c>
      <c r="AN1304" s="22">
        <v>9.8614999999999995</v>
      </c>
      <c r="AO1304" s="22">
        <v>36.05265</v>
      </c>
      <c r="AP1304" s="22">
        <v>29.409080000000003</v>
      </c>
      <c r="AQ1304" s="22">
        <v>62.320849999999993</v>
      </c>
      <c r="AR1304" s="22">
        <v>0.53</v>
      </c>
      <c r="AV1304" s="28">
        <v>2.1999999999999999E-2</v>
      </c>
      <c r="AX1304" s="28">
        <v>1.21</v>
      </c>
      <c r="AY1304" s="28">
        <v>3.3</v>
      </c>
      <c r="BC1304" s="28">
        <v>4.1500000000000004</v>
      </c>
      <c r="BE1304" s="28">
        <v>0.77</v>
      </c>
      <c r="BH1304" s="28">
        <v>6.2</v>
      </c>
      <c r="BI1304" s="27"/>
    </row>
    <row r="1305" spans="2:61" s="22" customFormat="1" x14ac:dyDescent="0.2">
      <c r="B1305" s="23">
        <f t="shared" si="118"/>
        <v>2004</v>
      </c>
      <c r="C1305" s="23">
        <f t="shared" si="119"/>
        <v>5</v>
      </c>
      <c r="D1305" s="24" t="s">
        <v>912</v>
      </c>
      <c r="E1305" s="25">
        <v>38118</v>
      </c>
      <c r="H1305" s="22" t="s">
        <v>826</v>
      </c>
      <c r="J1305" s="22" t="str">
        <f t="shared" si="120"/>
        <v xml:space="preserve">Fysingen </v>
      </c>
      <c r="K1305" s="22" t="s">
        <v>739</v>
      </c>
      <c r="O1305" s="22">
        <v>12</v>
      </c>
      <c r="T1305" s="22">
        <v>2.008</v>
      </c>
      <c r="U1305" s="22">
        <v>25</v>
      </c>
      <c r="V1305" s="22">
        <f t="shared" si="121"/>
        <v>0.28132938402355034</v>
      </c>
      <c r="W1305" s="22">
        <v>2.5000000000000001E-2</v>
      </c>
      <c r="X1305" s="22">
        <v>6</v>
      </c>
      <c r="Z1305" s="22">
        <v>8.5</v>
      </c>
      <c r="AA1305" s="22">
        <v>52.9</v>
      </c>
      <c r="AB1305" s="22">
        <v>977</v>
      </c>
      <c r="AC1305" s="22">
        <v>7.72</v>
      </c>
      <c r="AG1305" s="22">
        <v>6.1</v>
      </c>
      <c r="AI1305" s="22">
        <v>38</v>
      </c>
      <c r="AJ1305" s="22">
        <v>1409</v>
      </c>
      <c r="AO1305" s="22">
        <v>1.075</v>
      </c>
      <c r="AQ1305" s="22">
        <v>2.2480000000000002</v>
      </c>
      <c r="AR1305" s="22">
        <v>5.08</v>
      </c>
      <c r="BI1305" s="27"/>
    </row>
    <row r="1306" spans="2:61" s="22" customFormat="1" x14ac:dyDescent="0.2">
      <c r="B1306" s="23">
        <f t="shared" si="118"/>
        <v>2004</v>
      </c>
      <c r="C1306" s="23">
        <f t="shared" si="119"/>
        <v>5</v>
      </c>
      <c r="D1306" s="24" t="s">
        <v>912</v>
      </c>
      <c r="E1306" s="25" t="s">
        <v>1008</v>
      </c>
      <c r="F1306" s="22">
        <v>6606238</v>
      </c>
      <c r="G1306" s="22">
        <v>661152</v>
      </c>
      <c r="H1306" s="26" t="s">
        <v>738</v>
      </c>
      <c r="J1306" s="22" t="str">
        <f t="shared" si="120"/>
        <v xml:space="preserve">Oxundaån </v>
      </c>
      <c r="K1306" s="22" t="s">
        <v>739</v>
      </c>
      <c r="L1306" s="22">
        <v>0.5</v>
      </c>
      <c r="M1306" s="22">
        <v>0.5</v>
      </c>
      <c r="O1306" s="22">
        <v>12.5</v>
      </c>
      <c r="R1306" s="22">
        <v>47.6</v>
      </c>
      <c r="T1306" s="22">
        <v>2.1160000000000001</v>
      </c>
      <c r="U1306" s="22">
        <v>53</v>
      </c>
      <c r="V1306" s="22">
        <f t="shared" si="121"/>
        <v>1.3673264581409257</v>
      </c>
      <c r="W1306" s="22">
        <v>0.05</v>
      </c>
      <c r="X1306" s="22">
        <v>5</v>
      </c>
      <c r="AB1306" s="22">
        <v>244</v>
      </c>
      <c r="AC1306" s="22">
        <v>8.07</v>
      </c>
      <c r="AE1306" s="22">
        <v>4</v>
      </c>
      <c r="AG1306" s="22">
        <v>8.8000000000000007</v>
      </c>
      <c r="AI1306" s="22">
        <v>47</v>
      </c>
      <c r="AJ1306" s="22">
        <v>938</v>
      </c>
      <c r="AK1306" s="22">
        <v>51.84</v>
      </c>
      <c r="AL1306" s="22">
        <v>0.125</v>
      </c>
      <c r="AM1306" s="22">
        <v>5.7085999999999997</v>
      </c>
      <c r="AN1306" s="22">
        <v>9.7888999999999999</v>
      </c>
      <c r="AO1306" s="22">
        <v>44.560650000000003</v>
      </c>
      <c r="AP1306" s="22">
        <v>27.528000000000002</v>
      </c>
      <c r="AQ1306" s="22">
        <v>69.240049999999997</v>
      </c>
      <c r="AR1306" s="22">
        <v>2.4900000000000002</v>
      </c>
      <c r="AV1306" s="28">
        <v>2.4E-2</v>
      </c>
      <c r="AX1306" s="28">
        <v>1.95</v>
      </c>
      <c r="AY1306" s="28">
        <v>53</v>
      </c>
      <c r="BC1306" s="28">
        <v>6</v>
      </c>
      <c r="BE1306" s="28">
        <v>1.1000000000000001</v>
      </c>
      <c r="BH1306" s="28">
        <v>29</v>
      </c>
      <c r="BI1306" s="27"/>
    </row>
    <row r="1307" spans="2:61" s="22" customFormat="1" x14ac:dyDescent="0.2">
      <c r="B1307" s="23">
        <f t="shared" si="118"/>
        <v>2005</v>
      </c>
      <c r="C1307" s="23">
        <f t="shared" si="119"/>
        <v>5</v>
      </c>
      <c r="D1307" s="24" t="s">
        <v>912</v>
      </c>
      <c r="E1307" s="25" t="s">
        <v>1009</v>
      </c>
      <c r="F1307" s="22">
        <v>6606238</v>
      </c>
      <c r="G1307" s="22">
        <v>661152</v>
      </c>
      <c r="H1307" s="26" t="s">
        <v>738</v>
      </c>
      <c r="J1307" s="22" t="str">
        <f t="shared" si="120"/>
        <v xml:space="preserve">Oxundaån </v>
      </c>
      <c r="K1307" s="22" t="s">
        <v>739</v>
      </c>
      <c r="L1307" s="22">
        <v>0.5</v>
      </c>
      <c r="M1307" s="22">
        <v>0.5</v>
      </c>
      <c r="O1307" s="22">
        <v>15.1</v>
      </c>
      <c r="R1307" s="22">
        <v>50.1</v>
      </c>
      <c r="T1307" s="22">
        <v>2.302</v>
      </c>
      <c r="U1307" s="22">
        <v>94</v>
      </c>
      <c r="V1307" s="22">
        <f t="shared" si="121"/>
        <v>3.3609751497106135</v>
      </c>
      <c r="W1307" s="22">
        <v>3.7999999999999999E-2</v>
      </c>
      <c r="X1307" s="22">
        <v>4</v>
      </c>
      <c r="AB1307" s="22">
        <v>74</v>
      </c>
      <c r="AC1307" s="22">
        <v>8.1300000000000008</v>
      </c>
      <c r="AE1307" s="22">
        <v>6.9</v>
      </c>
      <c r="AG1307" s="22">
        <v>11.1</v>
      </c>
      <c r="AI1307" s="22">
        <v>29</v>
      </c>
      <c r="AJ1307" s="22">
        <v>704</v>
      </c>
      <c r="AK1307" s="22">
        <v>55.540000000000006</v>
      </c>
      <c r="AL1307" s="22">
        <v>0.13500000000000001</v>
      </c>
      <c r="AM1307" s="22">
        <v>5.6303999999999998</v>
      </c>
      <c r="AN1307" s="22">
        <v>10.405999999999999</v>
      </c>
      <c r="AO1307" s="22">
        <v>42.717250000000007</v>
      </c>
      <c r="AP1307" s="22">
        <v>29.156739999999999</v>
      </c>
      <c r="AQ1307" s="22">
        <v>73.372349999999997</v>
      </c>
      <c r="AR1307" s="22">
        <v>0.78</v>
      </c>
      <c r="AV1307" s="28">
        <v>1.7000000000000001E-2</v>
      </c>
      <c r="AX1307" s="28">
        <v>1.38</v>
      </c>
      <c r="AY1307" s="28">
        <v>2.6</v>
      </c>
      <c r="BC1307" s="28">
        <v>4.8499999999999996</v>
      </c>
      <c r="BE1307" s="28">
        <v>0.26</v>
      </c>
      <c r="BH1307" s="28">
        <v>4</v>
      </c>
      <c r="BI1307" s="27"/>
    </row>
    <row r="1308" spans="2:61" s="22" customFormat="1" x14ac:dyDescent="0.2">
      <c r="B1308" s="23">
        <f t="shared" si="118"/>
        <v>2006</v>
      </c>
      <c r="C1308" s="23">
        <f t="shared" si="119"/>
        <v>5</v>
      </c>
      <c r="D1308" s="24" t="s">
        <v>912</v>
      </c>
      <c r="E1308" s="25">
        <v>38853</v>
      </c>
      <c r="H1308" s="22" t="s">
        <v>826</v>
      </c>
      <c r="J1308" s="22" t="str">
        <f t="shared" si="120"/>
        <v xml:space="preserve">Fysingen </v>
      </c>
      <c r="K1308" s="22" t="s">
        <v>739</v>
      </c>
      <c r="N1308" s="22">
        <v>1.1000000000000001</v>
      </c>
      <c r="O1308" s="22">
        <v>15.7</v>
      </c>
      <c r="T1308" s="22">
        <v>1.925</v>
      </c>
      <c r="U1308" s="22">
        <v>25</v>
      </c>
      <c r="V1308" s="22">
        <f t="shared" si="121"/>
        <v>0.79919433708745113</v>
      </c>
      <c r="W1308" s="22">
        <v>3.7999999999999999E-2</v>
      </c>
      <c r="X1308" s="22">
        <v>6</v>
      </c>
      <c r="Z1308" s="22">
        <v>8.6</v>
      </c>
      <c r="AA1308" s="22">
        <v>52.9</v>
      </c>
      <c r="AB1308" s="22">
        <v>882</v>
      </c>
      <c r="AC1308" s="22">
        <v>8.06</v>
      </c>
      <c r="AG1308" s="22">
        <v>8.1999999999999993</v>
      </c>
      <c r="AI1308" s="22">
        <v>34</v>
      </c>
      <c r="AJ1308" s="22">
        <v>1343</v>
      </c>
      <c r="AO1308" s="22">
        <v>1.1220000000000001</v>
      </c>
      <c r="AQ1308" s="22">
        <v>2.3210000000000002</v>
      </c>
      <c r="AR1308" s="22">
        <v>3.41</v>
      </c>
      <c r="BI1308" s="27"/>
    </row>
    <row r="1309" spans="2:61" s="22" customFormat="1" x14ac:dyDescent="0.2">
      <c r="B1309" s="23">
        <f t="shared" si="118"/>
        <v>2006</v>
      </c>
      <c r="C1309" s="23">
        <f t="shared" si="119"/>
        <v>5</v>
      </c>
      <c r="D1309" s="24" t="s">
        <v>912</v>
      </c>
      <c r="E1309" s="25" t="s">
        <v>1010</v>
      </c>
      <c r="F1309" s="22">
        <v>6606238</v>
      </c>
      <c r="G1309" s="22">
        <v>661152</v>
      </c>
      <c r="H1309" s="26" t="s">
        <v>738</v>
      </c>
      <c r="J1309" s="22" t="str">
        <f t="shared" si="120"/>
        <v xml:space="preserve">Oxundaån </v>
      </c>
      <c r="K1309" s="22" t="s">
        <v>739</v>
      </c>
      <c r="L1309" s="22">
        <v>0.5</v>
      </c>
      <c r="M1309" s="22">
        <v>0.5</v>
      </c>
      <c r="O1309" s="22">
        <v>14.5</v>
      </c>
      <c r="R1309" s="22">
        <v>47.8</v>
      </c>
      <c r="T1309" s="22">
        <v>2.298</v>
      </c>
      <c r="U1309" s="22">
        <v>88</v>
      </c>
      <c r="V1309" s="22">
        <f t="shared" si="121"/>
        <v>1.1965544763578499</v>
      </c>
      <c r="W1309" s="22">
        <v>5.3999999999999999E-2</v>
      </c>
      <c r="X1309" s="22">
        <v>4</v>
      </c>
      <c r="AB1309" s="22">
        <v>65</v>
      </c>
      <c r="AC1309" s="22">
        <v>7.72</v>
      </c>
      <c r="AE1309" s="22">
        <v>6</v>
      </c>
      <c r="AG1309" s="22">
        <v>10.7</v>
      </c>
      <c r="AI1309" s="22">
        <v>46</v>
      </c>
      <c r="AJ1309" s="22">
        <v>1164</v>
      </c>
      <c r="AK1309" s="22">
        <v>52.12</v>
      </c>
      <c r="AL1309" s="22">
        <v>9.5000000000000001E-2</v>
      </c>
      <c r="AM1309" s="22">
        <v>5.7867999999999995</v>
      </c>
      <c r="AN1309" s="22">
        <v>9.8614999999999995</v>
      </c>
      <c r="AO1309" s="22">
        <v>41.015650000000001</v>
      </c>
      <c r="AP1309" s="22">
        <v>28.422660000000004</v>
      </c>
      <c r="AQ1309" s="22">
        <v>69.720550000000003</v>
      </c>
      <c r="AR1309" s="22">
        <v>1.31</v>
      </c>
      <c r="AV1309" s="28">
        <v>1.7999999999999999E-2</v>
      </c>
      <c r="AX1309" s="28">
        <v>2.2999999999999998</v>
      </c>
      <c r="AY1309" s="28">
        <v>4.2</v>
      </c>
      <c r="BC1309" s="28">
        <v>5.3</v>
      </c>
      <c r="BE1309" s="28">
        <v>0.5</v>
      </c>
      <c r="BH1309" s="28">
        <v>5.3</v>
      </c>
      <c r="BI1309" s="27"/>
    </row>
    <row r="1310" spans="2:61" s="22" customFormat="1" x14ac:dyDescent="0.2">
      <c r="B1310" s="23">
        <f t="shared" si="118"/>
        <v>2007</v>
      </c>
      <c r="C1310" s="23">
        <f t="shared" si="119"/>
        <v>5</v>
      </c>
      <c r="D1310" s="24" t="s">
        <v>912</v>
      </c>
      <c r="E1310" s="25">
        <v>39210</v>
      </c>
      <c r="H1310" s="22" t="s">
        <v>826</v>
      </c>
      <c r="J1310" s="22" t="str">
        <f t="shared" si="120"/>
        <v xml:space="preserve">Fysingen </v>
      </c>
      <c r="K1310" s="22" t="s">
        <v>739</v>
      </c>
      <c r="N1310" s="22">
        <v>1</v>
      </c>
      <c r="O1310" s="22">
        <v>12.6</v>
      </c>
      <c r="T1310" s="22">
        <v>1.8029999999999999</v>
      </c>
      <c r="U1310" s="22">
        <v>18</v>
      </c>
      <c r="V1310" s="22">
        <f t="shared" si="121"/>
        <v>0.37364114847495611</v>
      </c>
      <c r="W1310" s="22">
        <v>4.2000000000000003E-2</v>
      </c>
      <c r="X1310" s="22">
        <v>8</v>
      </c>
      <c r="Z1310" s="22">
        <v>9.4</v>
      </c>
      <c r="AA1310" s="22">
        <v>50.5</v>
      </c>
      <c r="AB1310" s="22">
        <v>1167</v>
      </c>
      <c r="AC1310" s="22">
        <v>7.97</v>
      </c>
      <c r="AG1310" s="22">
        <v>8.4</v>
      </c>
      <c r="AI1310" s="22">
        <v>34</v>
      </c>
      <c r="AJ1310" s="22">
        <v>1544</v>
      </c>
      <c r="AO1310" s="22">
        <v>0.92100000000000004</v>
      </c>
      <c r="AQ1310" s="22">
        <v>2.2189999999999999</v>
      </c>
      <c r="AR1310" s="22">
        <v>6.09</v>
      </c>
      <c r="BI1310" s="27"/>
    </row>
    <row r="1311" spans="2:61" s="22" customFormat="1" x14ac:dyDescent="0.2">
      <c r="B1311" s="23">
        <f t="shared" si="118"/>
        <v>2007</v>
      </c>
      <c r="C1311" s="23">
        <f t="shared" si="119"/>
        <v>5</v>
      </c>
      <c r="D1311" s="24" t="s">
        <v>912</v>
      </c>
      <c r="E1311" s="25" t="s">
        <v>1011</v>
      </c>
      <c r="F1311" s="22">
        <v>6606238</v>
      </c>
      <c r="G1311" s="22">
        <v>661152</v>
      </c>
      <c r="H1311" s="26" t="s">
        <v>738</v>
      </c>
      <c r="J1311" s="22" t="str">
        <f t="shared" si="120"/>
        <v xml:space="preserve">Oxundaån </v>
      </c>
      <c r="K1311" s="22" t="s">
        <v>739</v>
      </c>
      <c r="L1311" s="22">
        <v>0.5</v>
      </c>
      <c r="M1311" s="22">
        <v>0.5</v>
      </c>
      <c r="O1311" s="22">
        <v>11</v>
      </c>
      <c r="R1311" s="22">
        <v>47.2</v>
      </c>
      <c r="T1311" s="22">
        <v>2.2570000000000001</v>
      </c>
      <c r="U1311" s="22">
        <v>38</v>
      </c>
      <c r="V1311" s="22">
        <f t="shared" si="121"/>
        <v>0.81814240996628762</v>
      </c>
      <c r="W1311" s="22">
        <v>5.1999999999999998E-2</v>
      </c>
      <c r="X1311" s="22">
        <v>5</v>
      </c>
      <c r="AB1311" s="22">
        <v>418</v>
      </c>
      <c r="AC1311" s="22">
        <v>8.0399999999999991</v>
      </c>
      <c r="AE1311" s="22">
        <v>8.6999999999999993</v>
      </c>
      <c r="AG1311" s="22">
        <v>10.3</v>
      </c>
      <c r="AI1311" s="22">
        <v>33</v>
      </c>
      <c r="AJ1311" s="22">
        <v>1041</v>
      </c>
      <c r="AK1311" s="22">
        <v>53.38</v>
      </c>
      <c r="AL1311" s="22">
        <v>0.13</v>
      </c>
      <c r="AM1311" s="22">
        <v>5.5130999999999997</v>
      </c>
      <c r="AN1311" s="22">
        <v>9.68</v>
      </c>
      <c r="AO1311" s="22">
        <v>38.640500000000003</v>
      </c>
      <c r="AP1311" s="22">
        <v>25.302820000000001</v>
      </c>
      <c r="AQ1311" s="22">
        <v>65.540199999999999</v>
      </c>
      <c r="AR1311" s="22">
        <v>3.73</v>
      </c>
      <c r="AV1311" s="28">
        <v>2.1000000000000001E-2</v>
      </c>
      <c r="AX1311" s="28">
        <v>0.4</v>
      </c>
      <c r="AY1311" s="28">
        <v>2.9</v>
      </c>
      <c r="BC1311" s="28">
        <v>5.9</v>
      </c>
      <c r="BE1311" s="28">
        <v>0.27</v>
      </c>
      <c r="BH1311" s="28">
        <v>3.4</v>
      </c>
      <c r="BI1311" s="27"/>
    </row>
    <row r="1312" spans="2:61" s="22" customFormat="1" x14ac:dyDescent="0.2">
      <c r="B1312" s="23">
        <f t="shared" si="118"/>
        <v>2008</v>
      </c>
      <c r="C1312" s="23">
        <f t="shared" si="119"/>
        <v>5</v>
      </c>
      <c r="D1312" s="24" t="s">
        <v>912</v>
      </c>
      <c r="E1312" s="25">
        <v>39574</v>
      </c>
      <c r="H1312" s="22" t="s">
        <v>826</v>
      </c>
      <c r="J1312" s="22" t="str">
        <f t="shared" si="120"/>
        <v xml:space="preserve">Fysingen </v>
      </c>
      <c r="K1312" s="22" t="s">
        <v>739</v>
      </c>
      <c r="N1312" s="22">
        <v>1.5</v>
      </c>
      <c r="O1312" s="22">
        <v>16</v>
      </c>
      <c r="T1312" s="22">
        <v>1.825</v>
      </c>
      <c r="U1312" s="22">
        <v>20</v>
      </c>
      <c r="V1312" s="22">
        <f t="shared" si="121"/>
        <v>1.2903120420652376</v>
      </c>
      <c r="W1312" s="22">
        <v>4.2000000000000003E-2</v>
      </c>
      <c r="X1312" s="22">
        <v>6</v>
      </c>
      <c r="Z1312" s="22">
        <v>14.6</v>
      </c>
      <c r="AA1312" s="22">
        <v>54.2</v>
      </c>
      <c r="AB1312" s="22">
        <v>992</v>
      </c>
      <c r="AC1312" s="22">
        <v>8.3699999999999992</v>
      </c>
      <c r="AG1312" s="22">
        <v>10.8</v>
      </c>
      <c r="AI1312" s="22">
        <v>28</v>
      </c>
      <c r="AJ1312" s="22">
        <v>1622</v>
      </c>
      <c r="AO1312" s="22">
        <v>0.96</v>
      </c>
      <c r="AQ1312" s="22">
        <v>2.5550000000000002</v>
      </c>
      <c r="AR1312" s="22">
        <v>4.43</v>
      </c>
      <c r="BI1312" s="27"/>
    </row>
    <row r="1313" spans="1:61" s="22" customFormat="1" x14ac:dyDescent="0.2">
      <c r="B1313" s="23">
        <f t="shared" si="118"/>
        <v>2008</v>
      </c>
      <c r="C1313" s="23">
        <f t="shared" si="119"/>
        <v>5</v>
      </c>
      <c r="D1313" s="24" t="s">
        <v>912</v>
      </c>
      <c r="E1313" s="25" t="s">
        <v>1012</v>
      </c>
      <c r="F1313" s="22">
        <v>6606238</v>
      </c>
      <c r="G1313" s="22">
        <v>661152</v>
      </c>
      <c r="H1313" s="26" t="s">
        <v>738</v>
      </c>
      <c r="J1313" s="22" t="str">
        <f t="shared" si="120"/>
        <v xml:space="preserve">Oxundaån </v>
      </c>
      <c r="K1313" s="22" t="s">
        <v>739</v>
      </c>
      <c r="L1313" s="22">
        <v>0.5</v>
      </c>
      <c r="M1313" s="22">
        <v>0.5</v>
      </c>
      <c r="O1313" s="22">
        <v>15.2</v>
      </c>
      <c r="R1313" s="22">
        <v>50.2</v>
      </c>
      <c r="T1313" s="22">
        <v>2.343</v>
      </c>
      <c r="U1313" s="22">
        <v>40</v>
      </c>
      <c r="V1313" s="22">
        <f t="shared" si="121"/>
        <v>0.75205811113729704</v>
      </c>
      <c r="W1313" s="22">
        <v>4.5999999999999999E-2</v>
      </c>
      <c r="X1313" s="22">
        <v>4</v>
      </c>
      <c r="AB1313" s="22">
        <v>363</v>
      </c>
      <c r="AC1313" s="22">
        <v>7.84</v>
      </c>
      <c r="AG1313" s="22">
        <v>10.3</v>
      </c>
      <c r="AI1313" s="22">
        <v>39</v>
      </c>
      <c r="AJ1313" s="22">
        <v>998</v>
      </c>
      <c r="AK1313" s="22">
        <v>56.42</v>
      </c>
      <c r="AM1313" s="22">
        <v>5.4349000000000007</v>
      </c>
      <c r="AN1313" s="22">
        <v>10.9505</v>
      </c>
      <c r="AO1313" s="22">
        <v>35.76905</v>
      </c>
      <c r="AP1313" s="22">
        <v>27.917980000000004</v>
      </c>
      <c r="AQ1313" s="22">
        <v>75.438500000000005</v>
      </c>
      <c r="AR1313" s="22">
        <v>2.0299999999999998</v>
      </c>
      <c r="BI1313" s="27"/>
    </row>
    <row r="1314" spans="1:61" s="22" customFormat="1" x14ac:dyDescent="0.2">
      <c r="B1314" s="23">
        <f t="shared" si="118"/>
        <v>2009</v>
      </c>
      <c r="C1314" s="23">
        <f t="shared" si="119"/>
        <v>5</v>
      </c>
      <c r="D1314" s="24" t="s">
        <v>912</v>
      </c>
      <c r="E1314" s="25">
        <v>39945</v>
      </c>
      <c r="H1314" s="22" t="s">
        <v>826</v>
      </c>
      <c r="J1314" s="22" t="str">
        <f t="shared" si="120"/>
        <v xml:space="preserve">Fysingen </v>
      </c>
      <c r="K1314" s="22" t="s">
        <v>739</v>
      </c>
      <c r="N1314" s="22">
        <v>3.5</v>
      </c>
      <c r="O1314" s="22">
        <v>13.3</v>
      </c>
      <c r="T1314" s="22">
        <v>1.893</v>
      </c>
      <c r="U1314" s="22">
        <v>14</v>
      </c>
      <c r="V1314" s="22">
        <f t="shared" si="121"/>
        <v>0.2444090957376458</v>
      </c>
      <c r="W1314" s="22">
        <v>4.7E-2</v>
      </c>
      <c r="X1314" s="22">
        <v>6</v>
      </c>
      <c r="Z1314" s="22">
        <v>9.9</v>
      </c>
      <c r="AA1314" s="22">
        <v>46.4</v>
      </c>
      <c r="AB1314" s="22">
        <v>432</v>
      </c>
      <c r="AC1314" s="22">
        <v>7.87</v>
      </c>
      <c r="AG1314" s="22">
        <v>12.3</v>
      </c>
      <c r="AI1314" s="22">
        <v>33</v>
      </c>
      <c r="AJ1314" s="22">
        <v>1054</v>
      </c>
      <c r="AO1314" s="22">
        <v>0.92100000000000004</v>
      </c>
      <c r="AQ1314" s="22">
        <v>1.9810000000000001</v>
      </c>
      <c r="BI1314" s="27"/>
    </row>
    <row r="1315" spans="1:61" s="22" customFormat="1" x14ac:dyDescent="0.2">
      <c r="B1315" s="23">
        <f t="shared" si="118"/>
        <v>2009</v>
      </c>
      <c r="C1315" s="23">
        <f t="shared" si="119"/>
        <v>5</v>
      </c>
      <c r="D1315" s="24" t="s">
        <v>912</v>
      </c>
      <c r="E1315" s="25" t="s">
        <v>1013</v>
      </c>
      <c r="F1315" s="22">
        <v>6606238</v>
      </c>
      <c r="G1315" s="22">
        <v>661152</v>
      </c>
      <c r="H1315" s="26" t="s">
        <v>738</v>
      </c>
      <c r="J1315" s="22" t="str">
        <f t="shared" si="120"/>
        <v xml:space="preserve">Oxundaån </v>
      </c>
      <c r="K1315" s="22" t="s">
        <v>739</v>
      </c>
      <c r="L1315" s="22">
        <v>0.5</v>
      </c>
      <c r="M1315" s="22">
        <v>0.5</v>
      </c>
      <c r="O1315" s="22">
        <v>13.5</v>
      </c>
      <c r="R1315" s="22">
        <v>44.1</v>
      </c>
      <c r="T1315" s="22">
        <v>2.3210000000000002</v>
      </c>
      <c r="U1315" s="22">
        <v>21</v>
      </c>
      <c r="V1315" s="22">
        <f t="shared" si="121"/>
        <v>0.3806814977432057</v>
      </c>
      <c r="W1315" s="22">
        <v>5.7000000000000002E-2</v>
      </c>
      <c r="X1315" s="22">
        <v>6</v>
      </c>
      <c r="AB1315" s="22">
        <v>3</v>
      </c>
      <c r="AC1315" s="22">
        <v>7.88</v>
      </c>
      <c r="AG1315" s="22">
        <v>11.5</v>
      </c>
      <c r="AI1315" s="22">
        <v>42</v>
      </c>
      <c r="AJ1315" s="22">
        <v>722</v>
      </c>
      <c r="AK1315" s="22">
        <v>50.64</v>
      </c>
      <c r="AM1315" s="22">
        <v>5.0439000000000007</v>
      </c>
      <c r="AN1315" s="22">
        <v>9.3653999999999993</v>
      </c>
      <c r="AO1315" s="22">
        <v>37.896050000000002</v>
      </c>
      <c r="AP1315" s="22">
        <v>23.742899999999999</v>
      </c>
      <c r="AQ1315" s="22">
        <v>57.61195</v>
      </c>
      <c r="AR1315" s="22">
        <v>0.02</v>
      </c>
      <c r="BI1315" s="27"/>
    </row>
    <row r="1316" spans="1:61" s="22" customFormat="1" x14ac:dyDescent="0.2">
      <c r="B1316" s="23">
        <f t="shared" si="118"/>
        <v>2010</v>
      </c>
      <c r="C1316" s="23">
        <f t="shared" si="119"/>
        <v>5</v>
      </c>
      <c r="D1316" s="24" t="s">
        <v>912</v>
      </c>
      <c r="E1316" s="25" t="s">
        <v>1014</v>
      </c>
      <c r="F1316" s="22">
        <v>6606238</v>
      </c>
      <c r="G1316" s="22">
        <v>661152</v>
      </c>
      <c r="H1316" s="26" t="s">
        <v>738</v>
      </c>
      <c r="J1316" s="22" t="str">
        <f t="shared" si="120"/>
        <v xml:space="preserve">Oxundaån </v>
      </c>
      <c r="K1316" s="22" t="s">
        <v>739</v>
      </c>
      <c r="L1316" s="22">
        <v>0.2</v>
      </c>
      <c r="M1316" s="22">
        <v>0.2</v>
      </c>
      <c r="O1316" s="22">
        <v>14.5</v>
      </c>
      <c r="R1316" s="22">
        <v>44</v>
      </c>
      <c r="T1316" s="22">
        <v>2.2509999999999999</v>
      </c>
      <c r="U1316" s="22">
        <v>37</v>
      </c>
      <c r="V1316" s="22">
        <f t="shared" si="121"/>
        <v>0.67545389126943012</v>
      </c>
      <c r="W1316" s="22">
        <v>5.1999999999999998E-2</v>
      </c>
      <c r="X1316" s="22">
        <v>5</v>
      </c>
      <c r="Y1316" s="22">
        <v>3.9</v>
      </c>
      <c r="AB1316" s="22">
        <v>450</v>
      </c>
      <c r="AC1316" s="22">
        <v>7.85</v>
      </c>
      <c r="AE1316" s="22">
        <v>3.8</v>
      </c>
      <c r="AG1316" s="22">
        <v>11.8</v>
      </c>
      <c r="AI1316" s="22">
        <v>34</v>
      </c>
      <c r="AJ1316" s="22">
        <v>1193</v>
      </c>
      <c r="AK1316" s="22">
        <v>51.02</v>
      </c>
      <c r="AM1316" s="22">
        <v>5.0830000000000002</v>
      </c>
      <c r="AN1316" s="22">
        <v>8.5909999999999993</v>
      </c>
      <c r="AO1316" s="22">
        <v>37.222500000000004</v>
      </c>
      <c r="AP1316" s="22">
        <v>25.348700000000001</v>
      </c>
      <c r="AQ1316" s="22">
        <v>53.191349999999993</v>
      </c>
      <c r="AR1316" s="22">
        <v>2.92</v>
      </c>
      <c r="BI1316" s="27"/>
    </row>
    <row r="1317" spans="1:61" s="22" customFormat="1" x14ac:dyDescent="0.2">
      <c r="B1317" s="23">
        <f t="shared" si="118"/>
        <v>2011</v>
      </c>
      <c r="C1317" s="23">
        <f t="shared" si="119"/>
        <v>5</v>
      </c>
      <c r="D1317" s="24" t="s">
        <v>912</v>
      </c>
      <c r="E1317" s="25">
        <v>40666</v>
      </c>
      <c r="H1317" s="22" t="s">
        <v>826</v>
      </c>
      <c r="J1317" s="22" t="str">
        <f t="shared" si="120"/>
        <v xml:space="preserve">Fysingen </v>
      </c>
      <c r="K1317" s="22" t="s">
        <v>739</v>
      </c>
      <c r="N1317" s="22">
        <v>1.2</v>
      </c>
      <c r="O1317" s="22">
        <v>7.9</v>
      </c>
      <c r="T1317" s="22">
        <v>1.9810000000000001</v>
      </c>
      <c r="U1317" s="22">
        <v>11</v>
      </c>
      <c r="V1317" s="22">
        <f t="shared" si="121"/>
        <v>9.6404692517696039E-2</v>
      </c>
      <c r="W1317" s="22">
        <v>5.8999999999999997E-2</v>
      </c>
      <c r="X1317" s="22">
        <v>10</v>
      </c>
      <c r="Z1317" s="22">
        <v>14.5</v>
      </c>
      <c r="AA1317" s="22">
        <v>44</v>
      </c>
      <c r="AB1317" s="22">
        <v>756</v>
      </c>
      <c r="AC1317" s="22">
        <v>7.75</v>
      </c>
      <c r="AG1317" s="22">
        <v>10</v>
      </c>
      <c r="AI1317" s="22">
        <v>30</v>
      </c>
      <c r="AJ1317" s="22">
        <v>1326</v>
      </c>
      <c r="AO1317" s="22">
        <v>0.82499999999999996</v>
      </c>
      <c r="AQ1317" s="22">
        <v>1.4630000000000001</v>
      </c>
      <c r="AR1317" s="22">
        <v>4.38</v>
      </c>
      <c r="BI1317" s="27"/>
    </row>
    <row r="1318" spans="1:61" s="22" customFormat="1" x14ac:dyDescent="0.2">
      <c r="B1318" s="23">
        <f t="shared" si="118"/>
        <v>2011</v>
      </c>
      <c r="C1318" s="23">
        <f t="shared" si="119"/>
        <v>5</v>
      </c>
      <c r="D1318" s="24" t="s">
        <v>912</v>
      </c>
      <c r="E1318" s="25" t="s">
        <v>1015</v>
      </c>
      <c r="F1318" s="22">
        <v>6606238</v>
      </c>
      <c r="G1318" s="22">
        <v>661152</v>
      </c>
      <c r="H1318" s="26" t="s">
        <v>738</v>
      </c>
      <c r="J1318" s="22" t="str">
        <f t="shared" si="120"/>
        <v xml:space="preserve">Oxundaån </v>
      </c>
      <c r="K1318" s="22" t="s">
        <v>739</v>
      </c>
      <c r="L1318" s="22">
        <v>0.5</v>
      </c>
      <c r="M1318" s="22">
        <v>0.5</v>
      </c>
      <c r="O1318" s="22">
        <v>15</v>
      </c>
      <c r="R1318" s="22">
        <v>45</v>
      </c>
      <c r="T1318" s="22">
        <v>2.323</v>
      </c>
      <c r="U1318" s="22">
        <v>31</v>
      </c>
      <c r="V1318" s="22">
        <f t="shared" si="121"/>
        <v>0.94152174043278702</v>
      </c>
      <c r="W1318" s="22">
        <v>5.0999999999999997E-2</v>
      </c>
      <c r="X1318" s="22">
        <v>5</v>
      </c>
      <c r="Y1318" s="22">
        <v>3.8</v>
      </c>
      <c r="AB1318" s="22">
        <v>146</v>
      </c>
      <c r="AC1318" s="22">
        <v>8.06</v>
      </c>
      <c r="AE1318" s="22">
        <v>4.3</v>
      </c>
      <c r="AG1318" s="22">
        <v>12.3</v>
      </c>
      <c r="AI1318" s="22">
        <v>30</v>
      </c>
      <c r="AJ1318" s="22">
        <v>845</v>
      </c>
      <c r="AK1318" s="22">
        <v>49.34</v>
      </c>
      <c r="AL1318" s="22">
        <v>5.3999999999999999E-2</v>
      </c>
      <c r="AM1318" s="22">
        <v>4.8483999999999998</v>
      </c>
      <c r="AN1318" s="22">
        <v>8.1311999999999998</v>
      </c>
      <c r="AO1318" s="22">
        <v>36.371700000000004</v>
      </c>
      <c r="AP1318" s="22">
        <v>24.454040000000003</v>
      </c>
      <c r="AQ1318" s="22">
        <v>45.455299999999994</v>
      </c>
      <c r="AR1318" s="22">
        <v>2.0299999999999998</v>
      </c>
      <c r="BI1318" s="27"/>
    </row>
    <row r="1319" spans="1:61" s="22" customFormat="1" x14ac:dyDescent="0.2">
      <c r="B1319" s="23">
        <f t="shared" si="118"/>
        <v>2012</v>
      </c>
      <c r="C1319" s="23">
        <f t="shared" si="119"/>
        <v>5</v>
      </c>
      <c r="D1319" s="24" t="s">
        <v>912</v>
      </c>
      <c r="E1319" s="25" t="s">
        <v>1016</v>
      </c>
      <c r="F1319" s="22">
        <v>6606238</v>
      </c>
      <c r="G1319" s="22">
        <v>661152</v>
      </c>
      <c r="H1319" s="26" t="s">
        <v>738</v>
      </c>
      <c r="J1319" s="22" t="str">
        <f t="shared" si="120"/>
        <v xml:space="preserve">Oxundaån </v>
      </c>
      <c r="K1319" s="22" t="s">
        <v>739</v>
      </c>
      <c r="L1319" s="22">
        <v>0.5</v>
      </c>
      <c r="M1319" s="22">
        <v>0.5</v>
      </c>
      <c r="O1319" s="22">
        <v>13.5</v>
      </c>
      <c r="R1319" s="22">
        <v>43.3</v>
      </c>
      <c r="T1319" s="22">
        <v>2.2109999999999999</v>
      </c>
      <c r="U1319" s="22">
        <v>18</v>
      </c>
      <c r="V1319" s="22">
        <f t="shared" si="121"/>
        <v>0.40886627742342585</v>
      </c>
      <c r="W1319" s="22">
        <v>6.3E-2</v>
      </c>
      <c r="X1319" s="22">
        <v>5</v>
      </c>
      <c r="Y1319" s="22">
        <v>4.7</v>
      </c>
      <c r="AB1319" s="22">
        <v>253</v>
      </c>
      <c r="AC1319" s="22">
        <v>7.98</v>
      </c>
      <c r="AE1319" s="22">
        <v>5.7</v>
      </c>
      <c r="AG1319" s="22">
        <v>10.9</v>
      </c>
      <c r="AI1319" s="22">
        <v>35</v>
      </c>
      <c r="AJ1319" s="22">
        <v>957</v>
      </c>
      <c r="AK1319" s="22">
        <v>50.76</v>
      </c>
      <c r="AL1319" s="22">
        <v>0.16</v>
      </c>
      <c r="AM1319" s="22">
        <v>4.8875000000000002</v>
      </c>
      <c r="AN1319" s="22">
        <v>8.8692999999999991</v>
      </c>
      <c r="AO1319" s="22">
        <v>37.009800000000006</v>
      </c>
      <c r="AP1319" s="22">
        <v>25.578100000000003</v>
      </c>
      <c r="AQ1319" s="22">
        <v>50.5486</v>
      </c>
      <c r="AR1319" s="22">
        <v>2.17</v>
      </c>
      <c r="BI1319" s="27"/>
    </row>
    <row r="1320" spans="1:61" s="22" customFormat="1" x14ac:dyDescent="0.2">
      <c r="A1320" s="30">
        <v>22011</v>
      </c>
      <c r="B1320" s="23">
        <f t="shared" si="118"/>
        <v>2013</v>
      </c>
      <c r="C1320" s="23">
        <f t="shared" si="119"/>
        <v>5</v>
      </c>
      <c r="D1320" s="24" t="s">
        <v>912</v>
      </c>
      <c r="E1320" s="31">
        <v>41400</v>
      </c>
      <c r="F1320" s="30">
        <v>6599245</v>
      </c>
      <c r="G1320" s="30">
        <v>1622345</v>
      </c>
      <c r="H1320" s="26" t="s">
        <v>833</v>
      </c>
      <c r="I1320" s="22">
        <v>1</v>
      </c>
      <c r="J1320" s="22" t="str">
        <f t="shared" si="120"/>
        <v>Norrviken 1</v>
      </c>
      <c r="K1320" s="22" t="s">
        <v>739</v>
      </c>
      <c r="L1320" s="30">
        <v>0.5</v>
      </c>
      <c r="M1320" s="30">
        <v>0.5</v>
      </c>
      <c r="N1320" s="30">
        <v>1</v>
      </c>
      <c r="O1320" s="30">
        <v>12.6</v>
      </c>
      <c r="P1320" s="30">
        <v>12.3</v>
      </c>
      <c r="Q1320" s="30">
        <v>113</v>
      </c>
      <c r="T1320" s="30">
        <v>2.3435659919028398</v>
      </c>
      <c r="U1320" s="30">
        <v>6.9180000000000001</v>
      </c>
      <c r="V1320" s="22">
        <f t="shared" si="121"/>
        <v>0.13726780310757586</v>
      </c>
      <c r="W1320" s="30">
        <v>9.8000000000000004E-2</v>
      </c>
      <c r="X1320" s="30">
        <v>5.17</v>
      </c>
      <c r="Y1320" s="30">
        <v>7.5</v>
      </c>
      <c r="Z1320" s="30">
        <v>21.512806451612899</v>
      </c>
      <c r="AB1320" s="30">
        <v>424.52699999999999</v>
      </c>
      <c r="AC1320" s="30">
        <v>7.95</v>
      </c>
      <c r="AI1320" s="30">
        <v>51.22</v>
      </c>
      <c r="AJ1320" s="30">
        <v>1284.6949999999999</v>
      </c>
      <c r="BI1320" s="27"/>
    </row>
    <row r="1321" spans="1:61" s="22" customFormat="1" x14ac:dyDescent="0.2">
      <c r="A1321" s="30">
        <v>22012</v>
      </c>
      <c r="B1321" s="23">
        <f t="shared" si="118"/>
        <v>2013</v>
      </c>
      <c r="C1321" s="23">
        <f t="shared" si="119"/>
        <v>5</v>
      </c>
      <c r="D1321" s="24" t="s">
        <v>912</v>
      </c>
      <c r="E1321" s="31">
        <v>41400</v>
      </c>
      <c r="F1321" s="30">
        <v>6599245</v>
      </c>
      <c r="G1321" s="30">
        <v>1622345</v>
      </c>
      <c r="H1321" s="26" t="s">
        <v>833</v>
      </c>
      <c r="I1321" s="22">
        <v>1</v>
      </c>
      <c r="J1321" s="22" t="str">
        <f t="shared" si="120"/>
        <v>Norrviken 1</v>
      </c>
      <c r="K1321" s="26" t="s">
        <v>781</v>
      </c>
      <c r="L1321" s="30">
        <v>1</v>
      </c>
      <c r="M1321" s="30">
        <v>1</v>
      </c>
      <c r="O1321" s="30">
        <v>12.4</v>
      </c>
      <c r="P1321" s="30">
        <v>12.3</v>
      </c>
      <c r="Q1321" s="30">
        <v>114</v>
      </c>
      <c r="BI1321" s="27"/>
    </row>
    <row r="1322" spans="1:61" s="22" customFormat="1" x14ac:dyDescent="0.2">
      <c r="A1322" s="30">
        <v>22013</v>
      </c>
      <c r="B1322" s="23">
        <f t="shared" si="118"/>
        <v>2013</v>
      </c>
      <c r="C1322" s="23">
        <f t="shared" si="119"/>
        <v>5</v>
      </c>
      <c r="D1322" s="24" t="s">
        <v>912</v>
      </c>
      <c r="E1322" s="31">
        <v>41400</v>
      </c>
      <c r="F1322" s="30">
        <v>6599245</v>
      </c>
      <c r="G1322" s="30">
        <v>1622345</v>
      </c>
      <c r="H1322" s="26" t="s">
        <v>833</v>
      </c>
      <c r="I1322" s="22">
        <v>1</v>
      </c>
      <c r="J1322" s="22" t="str">
        <f t="shared" si="120"/>
        <v>Norrviken 1</v>
      </c>
      <c r="K1322" s="26" t="s">
        <v>782</v>
      </c>
      <c r="L1322" s="30">
        <v>2</v>
      </c>
      <c r="M1322" s="30">
        <v>2</v>
      </c>
      <c r="O1322" s="30">
        <v>12.1</v>
      </c>
      <c r="P1322" s="30">
        <v>12.3</v>
      </c>
      <c r="Q1322" s="30">
        <v>114</v>
      </c>
      <c r="BI1322" s="27"/>
    </row>
    <row r="1323" spans="1:61" s="22" customFormat="1" x14ac:dyDescent="0.2">
      <c r="A1323" s="30">
        <v>22014</v>
      </c>
      <c r="B1323" s="23">
        <f t="shared" si="118"/>
        <v>2013</v>
      </c>
      <c r="C1323" s="23">
        <f t="shared" si="119"/>
        <v>5</v>
      </c>
      <c r="D1323" s="24" t="s">
        <v>912</v>
      </c>
      <c r="E1323" s="31">
        <v>41400</v>
      </c>
      <c r="F1323" s="30">
        <v>6599245</v>
      </c>
      <c r="G1323" s="30">
        <v>1622345</v>
      </c>
      <c r="H1323" s="26" t="s">
        <v>833</v>
      </c>
      <c r="I1323" s="22">
        <v>1</v>
      </c>
      <c r="J1323" s="22" t="str">
        <f t="shared" si="120"/>
        <v>Norrviken 1</v>
      </c>
      <c r="K1323" s="22" t="s">
        <v>785</v>
      </c>
      <c r="L1323" s="30">
        <v>2.8</v>
      </c>
      <c r="M1323" s="30">
        <v>2.8</v>
      </c>
      <c r="O1323" s="30">
        <v>11.8</v>
      </c>
      <c r="P1323" s="30">
        <v>12</v>
      </c>
      <c r="Q1323" s="30">
        <v>109</v>
      </c>
      <c r="BI1323" s="27"/>
    </row>
    <row r="1324" spans="1:61" s="22" customFormat="1" x14ac:dyDescent="0.2">
      <c r="A1324" s="30">
        <v>22015</v>
      </c>
      <c r="B1324" s="23">
        <f t="shared" si="118"/>
        <v>2013</v>
      </c>
      <c r="C1324" s="23">
        <f t="shared" si="119"/>
        <v>5</v>
      </c>
      <c r="D1324" s="24" t="s">
        <v>912</v>
      </c>
      <c r="E1324" s="31">
        <v>41400</v>
      </c>
      <c r="F1324" s="30">
        <v>6596620</v>
      </c>
      <c r="G1324" s="30">
        <v>1620350</v>
      </c>
      <c r="H1324" s="26" t="s">
        <v>833</v>
      </c>
      <c r="I1324" s="22">
        <v>2</v>
      </c>
      <c r="J1324" s="22" t="str">
        <f t="shared" si="120"/>
        <v>Norrviken 2</v>
      </c>
      <c r="K1324" s="22" t="s">
        <v>739</v>
      </c>
      <c r="L1324" s="30">
        <v>0.5</v>
      </c>
      <c r="M1324" s="30">
        <v>0.5</v>
      </c>
      <c r="N1324" s="30">
        <v>1.6</v>
      </c>
      <c r="O1324" s="30">
        <v>10.199999999999999</v>
      </c>
      <c r="P1324" s="30">
        <v>16.8</v>
      </c>
      <c r="Q1324" s="30">
        <v>147</v>
      </c>
      <c r="T1324" s="30">
        <v>2.62161619433199</v>
      </c>
      <c r="U1324" s="30">
        <v>6.9489999999999998</v>
      </c>
      <c r="V1324" s="22">
        <f t="shared" ref="V1324" si="122">U1324 * (1/((10^((0.0901821 + (2729.92 /(273.15 + O1324)))-AC1324)+1)))</f>
        <v>0.40831567849919365</v>
      </c>
      <c r="W1324" s="30">
        <v>7.2999999999999995E-2</v>
      </c>
      <c r="X1324" s="30">
        <v>2.58</v>
      </c>
      <c r="Y1324" s="30">
        <v>4.0999999999999996</v>
      </c>
      <c r="Z1324" s="30">
        <v>17.881636</v>
      </c>
      <c r="AB1324" s="30">
        <v>204.03</v>
      </c>
      <c r="AC1324" s="30">
        <v>8.52</v>
      </c>
      <c r="AI1324" s="30">
        <v>36.53</v>
      </c>
      <c r="AJ1324" s="30">
        <v>1012.9589999999999</v>
      </c>
      <c r="BI1324" s="27"/>
    </row>
    <row r="1325" spans="1:61" s="22" customFormat="1" x14ac:dyDescent="0.2">
      <c r="A1325" s="30">
        <v>22016</v>
      </c>
      <c r="B1325" s="23">
        <f t="shared" si="118"/>
        <v>2013</v>
      </c>
      <c r="C1325" s="23">
        <f t="shared" si="119"/>
        <v>5</v>
      </c>
      <c r="D1325" s="24" t="s">
        <v>912</v>
      </c>
      <c r="E1325" s="31">
        <v>41400</v>
      </c>
      <c r="F1325" s="30">
        <v>6596620</v>
      </c>
      <c r="G1325" s="30">
        <v>1620350</v>
      </c>
      <c r="H1325" s="26" t="s">
        <v>833</v>
      </c>
      <c r="I1325" s="22">
        <v>2</v>
      </c>
      <c r="J1325" s="22" t="str">
        <f t="shared" si="120"/>
        <v>Norrviken 2</v>
      </c>
      <c r="K1325" s="26" t="s">
        <v>781</v>
      </c>
      <c r="L1325" s="30">
        <v>1</v>
      </c>
      <c r="M1325" s="30">
        <v>1</v>
      </c>
      <c r="O1325" s="30">
        <v>10.1</v>
      </c>
      <c r="P1325" s="30">
        <v>16.899999999999999</v>
      </c>
      <c r="Q1325" s="30">
        <v>148</v>
      </c>
      <c r="BI1325" s="27"/>
    </row>
    <row r="1326" spans="1:61" s="22" customFormat="1" x14ac:dyDescent="0.2">
      <c r="A1326" s="30">
        <v>22017</v>
      </c>
      <c r="B1326" s="23">
        <f t="shared" si="118"/>
        <v>2013</v>
      </c>
      <c r="C1326" s="23">
        <f t="shared" si="119"/>
        <v>5</v>
      </c>
      <c r="D1326" s="24" t="s">
        <v>912</v>
      </c>
      <c r="E1326" s="31">
        <v>41400</v>
      </c>
      <c r="F1326" s="30">
        <v>6596620</v>
      </c>
      <c r="G1326" s="30">
        <v>1620350</v>
      </c>
      <c r="H1326" s="26" t="s">
        <v>833</v>
      </c>
      <c r="I1326" s="22">
        <v>2</v>
      </c>
      <c r="J1326" s="22" t="str">
        <f t="shared" si="120"/>
        <v>Norrviken 2</v>
      </c>
      <c r="K1326" s="26" t="s">
        <v>782</v>
      </c>
      <c r="L1326" s="30">
        <v>2</v>
      </c>
      <c r="M1326" s="30">
        <v>2</v>
      </c>
      <c r="O1326" s="30">
        <v>10</v>
      </c>
      <c r="P1326" s="30">
        <v>17</v>
      </c>
      <c r="Q1326" s="30">
        <v>148</v>
      </c>
      <c r="BI1326" s="27"/>
    </row>
    <row r="1327" spans="1:61" s="22" customFormat="1" x14ac:dyDescent="0.2">
      <c r="A1327" s="30">
        <v>22018</v>
      </c>
      <c r="B1327" s="23">
        <f t="shared" si="118"/>
        <v>2013</v>
      </c>
      <c r="C1327" s="23">
        <f t="shared" si="119"/>
        <v>5</v>
      </c>
      <c r="D1327" s="24" t="s">
        <v>912</v>
      </c>
      <c r="E1327" s="31">
        <v>41400</v>
      </c>
      <c r="F1327" s="30">
        <v>6596620</v>
      </c>
      <c r="G1327" s="30">
        <v>1620350</v>
      </c>
      <c r="H1327" s="26" t="s">
        <v>833</v>
      </c>
      <c r="I1327" s="22">
        <v>2</v>
      </c>
      <c r="J1327" s="22" t="str">
        <f t="shared" si="120"/>
        <v>Norrviken 2</v>
      </c>
      <c r="K1327" s="26" t="s">
        <v>783</v>
      </c>
      <c r="L1327" s="30">
        <v>3</v>
      </c>
      <c r="M1327" s="30">
        <v>3</v>
      </c>
      <c r="O1327" s="30">
        <v>9.9</v>
      </c>
      <c r="P1327" s="30">
        <v>16.899999999999999</v>
      </c>
      <c r="Q1327" s="30">
        <v>148</v>
      </c>
      <c r="BI1327" s="27"/>
    </row>
    <row r="1328" spans="1:61" s="22" customFormat="1" x14ac:dyDescent="0.2">
      <c r="A1328" s="30">
        <v>22019</v>
      </c>
      <c r="B1328" s="23">
        <f t="shared" si="118"/>
        <v>2013</v>
      </c>
      <c r="C1328" s="23">
        <f t="shared" si="119"/>
        <v>5</v>
      </c>
      <c r="D1328" s="24" t="s">
        <v>912</v>
      </c>
      <c r="E1328" s="31">
        <v>41400</v>
      </c>
      <c r="F1328" s="30">
        <v>6596620</v>
      </c>
      <c r="G1328" s="30">
        <v>1620350</v>
      </c>
      <c r="H1328" s="26" t="s">
        <v>833</v>
      </c>
      <c r="I1328" s="22">
        <v>2</v>
      </c>
      <c r="J1328" s="22" t="str">
        <f t="shared" si="120"/>
        <v>Norrviken 2</v>
      </c>
      <c r="K1328" s="26" t="s">
        <v>784</v>
      </c>
      <c r="L1328" s="30">
        <v>4</v>
      </c>
      <c r="M1328" s="30">
        <v>4</v>
      </c>
      <c r="O1328" s="30">
        <v>9.6</v>
      </c>
      <c r="P1328" s="30">
        <v>16.2</v>
      </c>
      <c r="Q1328" s="30">
        <v>136</v>
      </c>
      <c r="BI1328" s="27"/>
    </row>
    <row r="1329" spans="1:61" s="22" customFormat="1" x14ac:dyDescent="0.2">
      <c r="A1329" s="30">
        <v>22020</v>
      </c>
      <c r="B1329" s="23">
        <f t="shared" si="118"/>
        <v>2013</v>
      </c>
      <c r="C1329" s="23">
        <f t="shared" si="119"/>
        <v>5</v>
      </c>
      <c r="D1329" s="24" t="s">
        <v>912</v>
      </c>
      <c r="E1329" s="31">
        <v>41400</v>
      </c>
      <c r="F1329" s="30">
        <v>6596620</v>
      </c>
      <c r="G1329" s="30">
        <v>1620350</v>
      </c>
      <c r="H1329" s="26" t="s">
        <v>833</v>
      </c>
      <c r="I1329" s="22">
        <v>2</v>
      </c>
      <c r="J1329" s="22" t="str">
        <f t="shared" si="120"/>
        <v>Norrviken 2</v>
      </c>
      <c r="K1329" s="26" t="s">
        <v>841</v>
      </c>
      <c r="L1329" s="30">
        <v>5</v>
      </c>
      <c r="M1329" s="30">
        <v>5</v>
      </c>
      <c r="O1329" s="30">
        <v>8.1</v>
      </c>
      <c r="P1329" s="30">
        <v>14.2</v>
      </c>
      <c r="Q1329" s="30">
        <v>118</v>
      </c>
      <c r="BI1329" s="27"/>
    </row>
    <row r="1330" spans="1:61" s="22" customFormat="1" x14ac:dyDescent="0.2">
      <c r="A1330" s="30">
        <v>22021</v>
      </c>
      <c r="B1330" s="23">
        <f t="shared" si="118"/>
        <v>2013</v>
      </c>
      <c r="C1330" s="23">
        <f t="shared" si="119"/>
        <v>5</v>
      </c>
      <c r="D1330" s="24" t="s">
        <v>912</v>
      </c>
      <c r="E1330" s="31">
        <v>41400</v>
      </c>
      <c r="F1330" s="30">
        <v>6596620</v>
      </c>
      <c r="G1330" s="30">
        <v>1620350</v>
      </c>
      <c r="H1330" s="26" t="s">
        <v>833</v>
      </c>
      <c r="I1330" s="22">
        <v>2</v>
      </c>
      <c r="J1330" s="22" t="str">
        <f t="shared" si="120"/>
        <v>Norrviken 2</v>
      </c>
      <c r="K1330" s="26" t="s">
        <v>842</v>
      </c>
      <c r="L1330" s="30">
        <v>6</v>
      </c>
      <c r="M1330" s="30">
        <v>6</v>
      </c>
      <c r="O1330" s="30">
        <v>7.9</v>
      </c>
      <c r="P1330" s="30">
        <v>14</v>
      </c>
      <c r="Q1330" s="30">
        <v>115</v>
      </c>
      <c r="BI1330" s="27"/>
    </row>
    <row r="1331" spans="1:61" s="22" customFormat="1" x14ac:dyDescent="0.2">
      <c r="A1331" s="30">
        <v>22022</v>
      </c>
      <c r="B1331" s="23">
        <f t="shared" si="118"/>
        <v>2013</v>
      </c>
      <c r="C1331" s="23">
        <f t="shared" si="119"/>
        <v>5</v>
      </c>
      <c r="D1331" s="24" t="s">
        <v>912</v>
      </c>
      <c r="E1331" s="31">
        <v>41400</v>
      </c>
      <c r="F1331" s="30">
        <v>6596620</v>
      </c>
      <c r="G1331" s="30">
        <v>1620350</v>
      </c>
      <c r="H1331" s="26" t="s">
        <v>833</v>
      </c>
      <c r="I1331" s="22">
        <v>2</v>
      </c>
      <c r="J1331" s="22" t="str">
        <f t="shared" si="120"/>
        <v>Norrviken 2</v>
      </c>
      <c r="K1331" s="26" t="s">
        <v>843</v>
      </c>
      <c r="L1331" s="30">
        <v>7</v>
      </c>
      <c r="M1331" s="30">
        <v>7</v>
      </c>
      <c r="O1331" s="30">
        <v>7.8</v>
      </c>
      <c r="P1331" s="30">
        <v>13.4</v>
      </c>
      <c r="Q1331" s="30">
        <v>109</v>
      </c>
      <c r="BI1331" s="27"/>
    </row>
    <row r="1332" spans="1:61" s="22" customFormat="1" x14ac:dyDescent="0.2">
      <c r="A1332" s="30">
        <v>22023</v>
      </c>
      <c r="B1332" s="23">
        <f t="shared" si="118"/>
        <v>2013</v>
      </c>
      <c r="C1332" s="23">
        <f t="shared" si="119"/>
        <v>5</v>
      </c>
      <c r="D1332" s="24" t="s">
        <v>912</v>
      </c>
      <c r="E1332" s="31">
        <v>41400</v>
      </c>
      <c r="F1332" s="30">
        <v>6596620</v>
      </c>
      <c r="G1332" s="30">
        <v>1620350</v>
      </c>
      <c r="H1332" s="26" t="s">
        <v>833</v>
      </c>
      <c r="I1332" s="22">
        <v>2</v>
      </c>
      <c r="J1332" s="22" t="str">
        <f t="shared" si="120"/>
        <v>Norrviken 2</v>
      </c>
      <c r="K1332" s="26" t="s">
        <v>844</v>
      </c>
      <c r="L1332" s="30">
        <v>8</v>
      </c>
      <c r="M1332" s="30">
        <v>8</v>
      </c>
      <c r="O1332" s="30">
        <v>7.5</v>
      </c>
      <c r="P1332" s="30">
        <v>11.1</v>
      </c>
      <c r="Q1332" s="30">
        <v>90</v>
      </c>
      <c r="BI1332" s="27"/>
    </row>
    <row r="1333" spans="1:61" s="22" customFormat="1" x14ac:dyDescent="0.2">
      <c r="A1333" s="30">
        <v>22024</v>
      </c>
      <c r="B1333" s="23">
        <f t="shared" si="118"/>
        <v>2013</v>
      </c>
      <c r="C1333" s="23">
        <f t="shared" si="119"/>
        <v>5</v>
      </c>
      <c r="D1333" s="24" t="s">
        <v>912</v>
      </c>
      <c r="E1333" s="31">
        <v>41400</v>
      </c>
      <c r="F1333" s="30">
        <v>6596620</v>
      </c>
      <c r="G1333" s="30">
        <v>1620350</v>
      </c>
      <c r="H1333" s="26" t="s">
        <v>833</v>
      </c>
      <c r="I1333" s="22">
        <v>2</v>
      </c>
      <c r="J1333" s="22" t="str">
        <f t="shared" si="120"/>
        <v>Norrviken 2</v>
      </c>
      <c r="K1333" s="22" t="s">
        <v>785</v>
      </c>
      <c r="L1333" s="30">
        <v>9</v>
      </c>
      <c r="M1333" s="30">
        <v>9</v>
      </c>
      <c r="O1333" s="30">
        <v>7.2</v>
      </c>
      <c r="P1333" s="30">
        <v>10.1</v>
      </c>
      <c r="Q1333" s="30">
        <v>82</v>
      </c>
      <c r="BI1333" s="27"/>
    </row>
    <row r="1334" spans="1:61" s="22" customFormat="1" x14ac:dyDescent="0.2">
      <c r="A1334" s="30">
        <v>22025</v>
      </c>
      <c r="B1334" s="23">
        <f t="shared" si="118"/>
        <v>2013</v>
      </c>
      <c r="C1334" s="23">
        <f t="shared" si="119"/>
        <v>5</v>
      </c>
      <c r="D1334" s="24" t="s">
        <v>912</v>
      </c>
      <c r="E1334" s="31">
        <v>41400</v>
      </c>
      <c r="F1334" s="30">
        <v>6594885</v>
      </c>
      <c r="G1334" s="30">
        <v>1620750</v>
      </c>
      <c r="H1334" s="26" t="s">
        <v>833</v>
      </c>
      <c r="I1334" s="22">
        <v>3</v>
      </c>
      <c r="J1334" s="22" t="str">
        <f t="shared" si="120"/>
        <v>Norrviken 3</v>
      </c>
      <c r="K1334" s="22" t="s">
        <v>739</v>
      </c>
      <c r="L1334" s="30">
        <v>0.5</v>
      </c>
      <c r="M1334" s="30">
        <v>0.5</v>
      </c>
      <c r="N1334" s="30">
        <v>1.5</v>
      </c>
      <c r="O1334" s="30">
        <v>9.6999999999999993</v>
      </c>
      <c r="P1334" s="30">
        <v>16.399999999999999</v>
      </c>
      <c r="Q1334" s="30">
        <v>142</v>
      </c>
      <c r="T1334" s="30">
        <v>2.62161619433199</v>
      </c>
      <c r="U1334" s="30">
        <v>9.3759999999999994</v>
      </c>
      <c r="V1334" s="22">
        <f t="shared" ref="V1334" si="123">U1334 * (1/((10^((0.0901821 + (2729.92 /(273.15 + O1334)))-AC1334)+1)))</f>
        <v>0.342148621102427</v>
      </c>
      <c r="W1334" s="30">
        <v>7.8E-2</v>
      </c>
      <c r="X1334" s="30">
        <v>1.6800000000000002</v>
      </c>
      <c r="Y1334" s="30">
        <v>4.4000000000000004</v>
      </c>
      <c r="Z1334" s="30">
        <v>27.739643999999998</v>
      </c>
      <c r="AB1334" s="30">
        <v>203.52199999999999</v>
      </c>
      <c r="AC1334" s="30">
        <v>8.32</v>
      </c>
      <c r="AI1334" s="30">
        <v>40.33</v>
      </c>
      <c r="AJ1334" s="30">
        <v>1063.402</v>
      </c>
      <c r="BI1334" s="27"/>
    </row>
    <row r="1335" spans="1:61" s="22" customFormat="1" x14ac:dyDescent="0.2">
      <c r="A1335" s="30">
        <v>22026</v>
      </c>
      <c r="B1335" s="23">
        <f t="shared" si="118"/>
        <v>2013</v>
      </c>
      <c r="C1335" s="23">
        <f t="shared" si="119"/>
        <v>5</v>
      </c>
      <c r="D1335" s="24" t="s">
        <v>912</v>
      </c>
      <c r="E1335" s="31">
        <v>41400</v>
      </c>
      <c r="F1335" s="30">
        <v>6594885</v>
      </c>
      <c r="G1335" s="30">
        <v>1620750</v>
      </c>
      <c r="H1335" s="26" t="s">
        <v>833</v>
      </c>
      <c r="I1335" s="22">
        <v>3</v>
      </c>
      <c r="J1335" s="22" t="str">
        <f t="shared" si="120"/>
        <v>Norrviken 3</v>
      </c>
      <c r="K1335" s="26" t="s">
        <v>781</v>
      </c>
      <c r="L1335" s="30">
        <v>1</v>
      </c>
      <c r="M1335" s="30">
        <v>1</v>
      </c>
      <c r="O1335" s="30">
        <v>9.5</v>
      </c>
      <c r="P1335" s="30">
        <v>16.5</v>
      </c>
      <c r="Q1335" s="30">
        <v>142</v>
      </c>
      <c r="BI1335" s="27"/>
    </row>
    <row r="1336" spans="1:61" s="22" customFormat="1" x14ac:dyDescent="0.2">
      <c r="A1336" s="30">
        <v>22027</v>
      </c>
      <c r="B1336" s="23">
        <f t="shared" si="118"/>
        <v>2013</v>
      </c>
      <c r="C1336" s="23">
        <f t="shared" si="119"/>
        <v>5</v>
      </c>
      <c r="D1336" s="24" t="s">
        <v>912</v>
      </c>
      <c r="E1336" s="31">
        <v>41400</v>
      </c>
      <c r="F1336" s="30">
        <v>6594885</v>
      </c>
      <c r="G1336" s="30">
        <v>1620750</v>
      </c>
      <c r="H1336" s="26" t="s">
        <v>833</v>
      </c>
      <c r="I1336" s="22">
        <v>3</v>
      </c>
      <c r="J1336" s="22" t="str">
        <f t="shared" si="120"/>
        <v>Norrviken 3</v>
      </c>
      <c r="K1336" s="26" t="s">
        <v>782</v>
      </c>
      <c r="L1336" s="30">
        <v>2</v>
      </c>
      <c r="M1336" s="30">
        <v>2</v>
      </c>
      <c r="O1336" s="30">
        <v>9.4</v>
      </c>
      <c r="P1336" s="30">
        <v>16.5</v>
      </c>
      <c r="Q1336" s="30">
        <v>142</v>
      </c>
      <c r="BI1336" s="27"/>
    </row>
    <row r="1337" spans="1:61" s="22" customFormat="1" x14ac:dyDescent="0.2">
      <c r="A1337" s="30">
        <v>22028</v>
      </c>
      <c r="B1337" s="23">
        <f t="shared" si="118"/>
        <v>2013</v>
      </c>
      <c r="C1337" s="23">
        <f t="shared" si="119"/>
        <v>5</v>
      </c>
      <c r="D1337" s="24" t="s">
        <v>912</v>
      </c>
      <c r="E1337" s="31">
        <v>41400</v>
      </c>
      <c r="F1337" s="30">
        <v>6594885</v>
      </c>
      <c r="G1337" s="30">
        <v>1620750</v>
      </c>
      <c r="H1337" s="26" t="s">
        <v>833</v>
      </c>
      <c r="I1337" s="22">
        <v>3</v>
      </c>
      <c r="J1337" s="22" t="str">
        <f t="shared" si="120"/>
        <v>Norrviken 3</v>
      </c>
      <c r="K1337" s="26" t="s">
        <v>783</v>
      </c>
      <c r="L1337" s="30">
        <v>3</v>
      </c>
      <c r="M1337" s="30">
        <v>3</v>
      </c>
      <c r="O1337" s="30">
        <v>9.1999999999999993</v>
      </c>
      <c r="P1337" s="30">
        <v>16.2</v>
      </c>
      <c r="Q1337" s="30">
        <v>139</v>
      </c>
      <c r="BI1337" s="27"/>
    </row>
    <row r="1338" spans="1:61" s="22" customFormat="1" x14ac:dyDescent="0.2">
      <c r="A1338" s="30">
        <v>22029</v>
      </c>
      <c r="B1338" s="23">
        <f t="shared" si="118"/>
        <v>2013</v>
      </c>
      <c r="C1338" s="23">
        <f t="shared" si="119"/>
        <v>5</v>
      </c>
      <c r="D1338" s="24" t="s">
        <v>912</v>
      </c>
      <c r="E1338" s="31">
        <v>41400</v>
      </c>
      <c r="F1338" s="30">
        <v>6594885</v>
      </c>
      <c r="G1338" s="30">
        <v>1620750</v>
      </c>
      <c r="H1338" s="26" t="s">
        <v>833</v>
      </c>
      <c r="I1338" s="22">
        <v>3</v>
      </c>
      <c r="J1338" s="22" t="str">
        <f t="shared" si="120"/>
        <v>Norrviken 3</v>
      </c>
      <c r="K1338" s="26" t="s">
        <v>784</v>
      </c>
      <c r="L1338" s="30">
        <v>4</v>
      </c>
      <c r="M1338" s="30">
        <v>4</v>
      </c>
      <c r="O1338" s="30">
        <v>9.1</v>
      </c>
      <c r="P1338" s="30">
        <v>15.9</v>
      </c>
      <c r="Q1338" s="30">
        <v>136</v>
      </c>
      <c r="BI1338" s="27"/>
    </row>
    <row r="1339" spans="1:61" s="22" customFormat="1" x14ac:dyDescent="0.2">
      <c r="A1339" s="30">
        <v>22030</v>
      </c>
      <c r="B1339" s="23">
        <f t="shared" si="118"/>
        <v>2013</v>
      </c>
      <c r="C1339" s="23">
        <f t="shared" si="119"/>
        <v>5</v>
      </c>
      <c r="D1339" s="24" t="s">
        <v>912</v>
      </c>
      <c r="E1339" s="31">
        <v>41400</v>
      </c>
      <c r="F1339" s="30">
        <v>6594885</v>
      </c>
      <c r="G1339" s="30">
        <v>1620750</v>
      </c>
      <c r="H1339" s="26" t="s">
        <v>833</v>
      </c>
      <c r="I1339" s="22">
        <v>3</v>
      </c>
      <c r="J1339" s="22" t="str">
        <f t="shared" si="120"/>
        <v>Norrviken 3</v>
      </c>
      <c r="K1339" s="26" t="s">
        <v>841</v>
      </c>
      <c r="L1339" s="30">
        <v>5</v>
      </c>
      <c r="M1339" s="30">
        <v>5</v>
      </c>
      <c r="O1339" s="30">
        <v>8.6999999999999993</v>
      </c>
      <c r="P1339" s="30">
        <v>15.1</v>
      </c>
      <c r="Q1339" s="30">
        <v>128</v>
      </c>
      <c r="BI1339" s="27"/>
    </row>
    <row r="1340" spans="1:61" s="22" customFormat="1" x14ac:dyDescent="0.2">
      <c r="A1340" s="30">
        <v>22031</v>
      </c>
      <c r="B1340" s="23">
        <f t="shared" si="118"/>
        <v>2013</v>
      </c>
      <c r="C1340" s="23">
        <f t="shared" si="119"/>
        <v>5</v>
      </c>
      <c r="D1340" s="24" t="s">
        <v>912</v>
      </c>
      <c r="E1340" s="31">
        <v>41400</v>
      </c>
      <c r="F1340" s="30">
        <v>6594885</v>
      </c>
      <c r="G1340" s="30">
        <v>1620750</v>
      </c>
      <c r="H1340" s="26" t="s">
        <v>833</v>
      </c>
      <c r="I1340" s="22">
        <v>3</v>
      </c>
      <c r="J1340" s="22" t="str">
        <f t="shared" si="120"/>
        <v>Norrviken 3</v>
      </c>
      <c r="K1340" s="26" t="s">
        <v>842</v>
      </c>
      <c r="L1340" s="30">
        <v>6</v>
      </c>
      <c r="M1340" s="30">
        <v>6</v>
      </c>
      <c r="O1340" s="30">
        <v>8.4</v>
      </c>
      <c r="P1340" s="30">
        <v>14.7</v>
      </c>
      <c r="Q1340" s="30">
        <v>124</v>
      </c>
      <c r="BI1340" s="27"/>
    </row>
    <row r="1341" spans="1:61" s="22" customFormat="1" x14ac:dyDescent="0.2">
      <c r="A1341" s="30">
        <v>22032</v>
      </c>
      <c r="B1341" s="23">
        <f t="shared" si="118"/>
        <v>2013</v>
      </c>
      <c r="C1341" s="23">
        <f t="shared" si="119"/>
        <v>5</v>
      </c>
      <c r="D1341" s="24" t="s">
        <v>912</v>
      </c>
      <c r="E1341" s="31">
        <v>41400</v>
      </c>
      <c r="F1341" s="30">
        <v>6594885</v>
      </c>
      <c r="G1341" s="30">
        <v>1620750</v>
      </c>
      <c r="H1341" s="26" t="s">
        <v>833</v>
      </c>
      <c r="I1341" s="22">
        <v>3</v>
      </c>
      <c r="J1341" s="22" t="str">
        <f t="shared" si="120"/>
        <v>Norrviken 3</v>
      </c>
      <c r="K1341" s="26" t="s">
        <v>843</v>
      </c>
      <c r="L1341" s="30">
        <v>7</v>
      </c>
      <c r="M1341" s="30">
        <v>7</v>
      </c>
      <c r="O1341" s="30">
        <v>8.3000000000000007</v>
      </c>
      <c r="P1341" s="30">
        <v>14.3</v>
      </c>
      <c r="Q1341" s="30">
        <v>120</v>
      </c>
      <c r="BI1341" s="27"/>
    </row>
    <row r="1342" spans="1:61" s="22" customFormat="1" x14ac:dyDescent="0.2">
      <c r="A1342" s="30">
        <v>22033</v>
      </c>
      <c r="B1342" s="23">
        <f t="shared" si="118"/>
        <v>2013</v>
      </c>
      <c r="C1342" s="23">
        <f t="shared" si="119"/>
        <v>5</v>
      </c>
      <c r="D1342" s="24" t="s">
        <v>912</v>
      </c>
      <c r="E1342" s="31">
        <v>41400</v>
      </c>
      <c r="F1342" s="30">
        <v>6594885</v>
      </c>
      <c r="G1342" s="30">
        <v>1620750</v>
      </c>
      <c r="H1342" s="26" t="s">
        <v>833</v>
      </c>
      <c r="I1342" s="22">
        <v>3</v>
      </c>
      <c r="J1342" s="22" t="str">
        <f t="shared" si="120"/>
        <v>Norrviken 3</v>
      </c>
      <c r="K1342" s="26" t="s">
        <v>844</v>
      </c>
      <c r="L1342" s="30">
        <v>8</v>
      </c>
      <c r="M1342" s="30">
        <v>8</v>
      </c>
      <c r="O1342" s="30">
        <v>7.9</v>
      </c>
      <c r="P1342" s="30">
        <v>13.6</v>
      </c>
      <c r="Q1342" s="30">
        <v>114</v>
      </c>
      <c r="BI1342" s="27"/>
    </row>
    <row r="1343" spans="1:61" s="22" customFormat="1" x14ac:dyDescent="0.2">
      <c r="A1343" s="30">
        <v>22034</v>
      </c>
      <c r="B1343" s="23">
        <f t="shared" si="118"/>
        <v>2013</v>
      </c>
      <c r="C1343" s="23">
        <f t="shared" si="119"/>
        <v>5</v>
      </c>
      <c r="D1343" s="24" t="s">
        <v>912</v>
      </c>
      <c r="E1343" s="31">
        <v>41400</v>
      </c>
      <c r="F1343" s="30">
        <v>6594885</v>
      </c>
      <c r="G1343" s="30">
        <v>1620750</v>
      </c>
      <c r="H1343" s="26" t="s">
        <v>833</v>
      </c>
      <c r="I1343" s="22">
        <v>3</v>
      </c>
      <c r="J1343" s="22" t="str">
        <f t="shared" si="120"/>
        <v>Norrviken 3</v>
      </c>
      <c r="K1343" s="26" t="s">
        <v>845</v>
      </c>
      <c r="L1343" s="30">
        <v>9</v>
      </c>
      <c r="M1343" s="30">
        <v>9</v>
      </c>
      <c r="O1343" s="30">
        <v>7.1</v>
      </c>
      <c r="P1343" s="30">
        <v>9.1</v>
      </c>
      <c r="Q1343" s="30">
        <v>74</v>
      </c>
      <c r="BI1343" s="27"/>
    </row>
    <row r="1344" spans="1:61" s="22" customFormat="1" x14ac:dyDescent="0.2">
      <c r="A1344" s="30">
        <v>22035</v>
      </c>
      <c r="B1344" s="23">
        <f t="shared" si="118"/>
        <v>2013</v>
      </c>
      <c r="C1344" s="23">
        <f t="shared" si="119"/>
        <v>5</v>
      </c>
      <c r="D1344" s="24" t="s">
        <v>912</v>
      </c>
      <c r="E1344" s="31">
        <v>41400</v>
      </c>
      <c r="F1344" s="30">
        <v>6594885</v>
      </c>
      <c r="G1344" s="30">
        <v>1620750</v>
      </c>
      <c r="H1344" s="26" t="s">
        <v>833</v>
      </c>
      <c r="I1344" s="22">
        <v>3</v>
      </c>
      <c r="J1344" s="22" t="str">
        <f t="shared" si="120"/>
        <v>Norrviken 3</v>
      </c>
      <c r="K1344" s="26" t="s">
        <v>846</v>
      </c>
      <c r="L1344" s="30">
        <v>10</v>
      </c>
      <c r="M1344" s="30">
        <v>10</v>
      </c>
      <c r="O1344" s="30">
        <v>6.9</v>
      </c>
      <c r="P1344" s="30">
        <v>8.6</v>
      </c>
      <c r="Q1344" s="30">
        <v>70</v>
      </c>
      <c r="BI1344" s="27"/>
    </row>
    <row r="1345" spans="1:61" s="22" customFormat="1" x14ac:dyDescent="0.2">
      <c r="A1345" s="30">
        <v>22036</v>
      </c>
      <c r="B1345" s="23">
        <f t="shared" si="118"/>
        <v>2013</v>
      </c>
      <c r="C1345" s="23">
        <f t="shared" si="119"/>
        <v>5</v>
      </c>
      <c r="D1345" s="24" t="s">
        <v>912</v>
      </c>
      <c r="E1345" s="31">
        <v>41400</v>
      </c>
      <c r="F1345" s="30">
        <v>6594885</v>
      </c>
      <c r="G1345" s="30">
        <v>1620750</v>
      </c>
      <c r="H1345" s="26" t="s">
        <v>833</v>
      </c>
      <c r="I1345" s="22">
        <v>3</v>
      </c>
      <c r="J1345" s="22" t="str">
        <f t="shared" si="120"/>
        <v>Norrviken 3</v>
      </c>
      <c r="K1345" s="26" t="s">
        <v>847</v>
      </c>
      <c r="L1345" s="30">
        <v>11</v>
      </c>
      <c r="M1345" s="30">
        <v>11</v>
      </c>
      <c r="O1345" s="30">
        <v>6.8</v>
      </c>
      <c r="P1345" s="30">
        <v>8.5</v>
      </c>
      <c r="Q1345" s="30">
        <v>69</v>
      </c>
      <c r="BI1345" s="27"/>
    </row>
    <row r="1346" spans="1:61" s="22" customFormat="1" x14ac:dyDescent="0.2">
      <c r="A1346" s="30">
        <v>22037</v>
      </c>
      <c r="B1346" s="23">
        <f t="shared" ref="B1346:B1409" si="124">YEAR(E1346)</f>
        <v>2013</v>
      </c>
      <c r="C1346" s="23">
        <f t="shared" ref="C1346:C1409" si="125">MONTH(E1346)</f>
        <v>5</v>
      </c>
      <c r="D1346" s="24" t="s">
        <v>912</v>
      </c>
      <c r="E1346" s="31">
        <v>41400</v>
      </c>
      <c r="F1346" s="30">
        <v>6594885</v>
      </c>
      <c r="G1346" s="30">
        <v>1620750</v>
      </c>
      <c r="H1346" s="26" t="s">
        <v>833</v>
      </c>
      <c r="I1346" s="22">
        <v>3</v>
      </c>
      <c r="J1346" s="22" t="str">
        <f t="shared" si="120"/>
        <v>Norrviken 3</v>
      </c>
      <c r="K1346" s="22" t="s">
        <v>785</v>
      </c>
      <c r="L1346" s="30">
        <v>11.5</v>
      </c>
      <c r="M1346" s="30">
        <v>11.5</v>
      </c>
      <c r="O1346" s="30">
        <v>6.8</v>
      </c>
      <c r="P1346" s="30">
        <v>8.3000000000000007</v>
      </c>
      <c r="Q1346" s="30">
        <v>67</v>
      </c>
      <c r="BI1346" s="27"/>
    </row>
    <row r="1347" spans="1:61" s="22" customFormat="1" x14ac:dyDescent="0.2">
      <c r="A1347" s="30">
        <v>22038</v>
      </c>
      <c r="B1347" s="23">
        <f t="shared" si="124"/>
        <v>2013</v>
      </c>
      <c r="C1347" s="23">
        <f t="shared" si="125"/>
        <v>5</v>
      </c>
      <c r="D1347" s="24" t="s">
        <v>912</v>
      </c>
      <c r="E1347" s="31">
        <v>41400</v>
      </c>
      <c r="F1347" s="30">
        <v>6597300</v>
      </c>
      <c r="G1347" s="30">
        <v>1619975</v>
      </c>
      <c r="H1347" s="26" t="s">
        <v>833</v>
      </c>
      <c r="I1347" s="22">
        <v>4</v>
      </c>
      <c r="J1347" s="22" t="str">
        <f t="shared" ref="J1347:J1410" si="126">CONCATENATE(H1347," ",I1347)</f>
        <v>Norrviken 4</v>
      </c>
      <c r="K1347" s="22" t="s">
        <v>739</v>
      </c>
      <c r="L1347" s="30">
        <v>0.5</v>
      </c>
      <c r="M1347" s="30">
        <v>0.5</v>
      </c>
      <c r="N1347" s="30">
        <v>1.6</v>
      </c>
      <c r="O1347" s="30">
        <v>10.7</v>
      </c>
      <c r="P1347" s="30">
        <v>16.2</v>
      </c>
      <c r="Q1347" s="30">
        <v>143</v>
      </c>
      <c r="T1347" s="30">
        <v>2.5818947368421101</v>
      </c>
      <c r="U1347" s="30">
        <v>5.98</v>
      </c>
      <c r="V1347" s="22">
        <f t="shared" ref="V1347" si="127">U1347 * (1/((10^((0.0901821 + (2729.92 /(273.15 + O1347)))-AC1347)+1)))</f>
        <v>0.36452741304654074</v>
      </c>
      <c r="W1347" s="30">
        <v>8.6999999999999994E-2</v>
      </c>
      <c r="X1347" s="30">
        <v>2.46</v>
      </c>
      <c r="Y1347" s="30">
        <v>4.0999999999999996</v>
      </c>
      <c r="Z1347" s="30">
        <v>12.165903999999999</v>
      </c>
      <c r="AB1347" s="30">
        <v>216.25700000000001</v>
      </c>
      <c r="AC1347" s="30">
        <v>8.52</v>
      </c>
      <c r="AI1347" s="30">
        <v>30.72</v>
      </c>
      <c r="AJ1347" s="30">
        <v>926.53899999999999</v>
      </c>
      <c r="BI1347" s="27"/>
    </row>
    <row r="1348" spans="1:61" s="22" customFormat="1" x14ac:dyDescent="0.2">
      <c r="A1348" s="30">
        <v>22039</v>
      </c>
      <c r="B1348" s="23">
        <f t="shared" si="124"/>
        <v>2013</v>
      </c>
      <c r="C1348" s="23">
        <f t="shared" si="125"/>
        <v>5</v>
      </c>
      <c r="D1348" s="24" t="s">
        <v>912</v>
      </c>
      <c r="E1348" s="31">
        <v>41400</v>
      </c>
      <c r="F1348" s="30">
        <v>6597300</v>
      </c>
      <c r="G1348" s="30">
        <v>1619975</v>
      </c>
      <c r="H1348" s="26" t="s">
        <v>833</v>
      </c>
      <c r="I1348" s="22">
        <v>4</v>
      </c>
      <c r="J1348" s="22" t="str">
        <f t="shared" si="126"/>
        <v>Norrviken 4</v>
      </c>
      <c r="K1348" s="26" t="s">
        <v>781</v>
      </c>
      <c r="L1348" s="30">
        <v>1</v>
      </c>
      <c r="M1348" s="30">
        <v>1</v>
      </c>
      <c r="O1348" s="30">
        <v>10</v>
      </c>
      <c r="P1348" s="30">
        <v>16.600000000000001</v>
      </c>
      <c r="Q1348" s="30">
        <v>145</v>
      </c>
      <c r="BI1348" s="27"/>
    </row>
    <row r="1349" spans="1:61" s="22" customFormat="1" x14ac:dyDescent="0.2">
      <c r="A1349" s="30">
        <v>22040</v>
      </c>
      <c r="B1349" s="23">
        <f t="shared" si="124"/>
        <v>2013</v>
      </c>
      <c r="C1349" s="23">
        <f t="shared" si="125"/>
        <v>5</v>
      </c>
      <c r="D1349" s="24" t="s">
        <v>912</v>
      </c>
      <c r="E1349" s="31">
        <v>41400</v>
      </c>
      <c r="F1349" s="30">
        <v>6597300</v>
      </c>
      <c r="G1349" s="30">
        <v>1619975</v>
      </c>
      <c r="H1349" s="26" t="s">
        <v>833</v>
      </c>
      <c r="I1349" s="22">
        <v>4</v>
      </c>
      <c r="J1349" s="22" t="str">
        <f t="shared" si="126"/>
        <v>Norrviken 4</v>
      </c>
      <c r="K1349" s="22" t="s">
        <v>785</v>
      </c>
      <c r="L1349" s="30">
        <v>2</v>
      </c>
      <c r="M1349" s="30">
        <v>2</v>
      </c>
      <c r="O1349" s="30">
        <v>9.6</v>
      </c>
      <c r="P1349" s="30">
        <v>16.3</v>
      </c>
      <c r="Q1349" s="30">
        <v>142</v>
      </c>
      <c r="BI1349" s="27"/>
    </row>
    <row r="1350" spans="1:61" s="22" customFormat="1" x14ac:dyDescent="0.2">
      <c r="A1350" s="30">
        <v>22041</v>
      </c>
      <c r="B1350" s="23">
        <f t="shared" si="124"/>
        <v>2013</v>
      </c>
      <c r="C1350" s="23">
        <f t="shared" si="125"/>
        <v>5</v>
      </c>
      <c r="D1350" s="24" t="s">
        <v>912</v>
      </c>
      <c r="E1350" s="31">
        <v>41400</v>
      </c>
      <c r="H1350" s="26" t="s">
        <v>833</v>
      </c>
      <c r="I1350" s="26" t="s">
        <v>1017</v>
      </c>
      <c r="J1350" s="22" t="str">
        <f t="shared" si="126"/>
        <v>Norrviken Norra</v>
      </c>
      <c r="K1350" s="26" t="s">
        <v>1018</v>
      </c>
      <c r="L1350" s="30">
        <v>2</v>
      </c>
      <c r="M1350" s="30">
        <v>0</v>
      </c>
      <c r="T1350" s="30">
        <v>2.3435659919028398</v>
      </c>
      <c r="U1350" s="30">
        <v>6.98</v>
      </c>
      <c r="V1350" s="30">
        <v>6.10439794725861E-2</v>
      </c>
      <c r="W1350" s="30">
        <v>0.115</v>
      </c>
      <c r="X1350" s="30">
        <v>6.55</v>
      </c>
      <c r="Y1350" s="30">
        <v>8.1999999999999993</v>
      </c>
      <c r="Z1350" s="30">
        <v>19.258976000000001</v>
      </c>
      <c r="AB1350" s="30">
        <v>419.17899999999997</v>
      </c>
      <c r="AC1350" s="30">
        <v>8.0299999999999994</v>
      </c>
      <c r="AI1350" s="30">
        <v>52.9</v>
      </c>
      <c r="AJ1350" s="30">
        <v>1315.194</v>
      </c>
      <c r="BI1350" s="27"/>
    </row>
    <row r="1351" spans="1:61" s="22" customFormat="1" x14ac:dyDescent="0.2">
      <c r="A1351" s="30">
        <v>22042</v>
      </c>
      <c r="B1351" s="23">
        <f t="shared" si="124"/>
        <v>2013</v>
      </c>
      <c r="C1351" s="23">
        <f t="shared" si="125"/>
        <v>5</v>
      </c>
      <c r="D1351" s="24" t="s">
        <v>912</v>
      </c>
      <c r="E1351" s="31">
        <v>41400</v>
      </c>
      <c r="H1351" s="26" t="s">
        <v>833</v>
      </c>
      <c r="I1351" s="26" t="s">
        <v>1019</v>
      </c>
      <c r="J1351" s="22" t="str">
        <f t="shared" si="126"/>
        <v>Norrviken Huvudbassäng</v>
      </c>
      <c r="K1351" s="26" t="s">
        <v>1020</v>
      </c>
      <c r="L1351" s="30">
        <v>8</v>
      </c>
      <c r="M1351" s="30">
        <v>0</v>
      </c>
      <c r="T1351" s="30">
        <v>2.5421732793522303</v>
      </c>
      <c r="U1351" s="30">
        <v>13.750999999999999</v>
      </c>
      <c r="V1351" s="30">
        <v>0.26039561953672702</v>
      </c>
      <c r="W1351" s="30">
        <v>6.9000000000000006E-2</v>
      </c>
      <c r="X1351" s="30">
        <v>3.44</v>
      </c>
      <c r="Y1351" s="30">
        <v>4</v>
      </c>
      <c r="Z1351" s="30">
        <v>19.700384</v>
      </c>
      <c r="AB1351" s="30">
        <v>224.595</v>
      </c>
      <c r="AC1351" s="30">
        <v>8.3699999999999992</v>
      </c>
      <c r="AI1351" s="30">
        <v>40.380000000000003</v>
      </c>
      <c r="AJ1351" s="30">
        <v>1077.731</v>
      </c>
      <c r="BI1351" s="27"/>
    </row>
    <row r="1352" spans="1:61" s="22" customFormat="1" x14ac:dyDescent="0.2">
      <c r="A1352" s="22">
        <v>22055</v>
      </c>
      <c r="B1352" s="23">
        <f t="shared" si="124"/>
        <v>2013</v>
      </c>
      <c r="C1352" s="23">
        <f t="shared" si="125"/>
        <v>5</v>
      </c>
      <c r="D1352" s="24" t="s">
        <v>912</v>
      </c>
      <c r="E1352" s="25">
        <v>41400</v>
      </c>
      <c r="F1352" s="22">
        <v>6600935</v>
      </c>
      <c r="G1352" s="22">
        <v>1626764</v>
      </c>
      <c r="H1352" s="22" t="s">
        <v>94</v>
      </c>
      <c r="I1352" s="22" t="s">
        <v>780</v>
      </c>
      <c r="J1352" s="22" t="str">
        <f t="shared" si="126"/>
        <v>Vallentunasjön Va2</v>
      </c>
      <c r="K1352" s="22" t="s">
        <v>739</v>
      </c>
      <c r="L1352" s="22">
        <v>0.5</v>
      </c>
      <c r="M1352" s="22">
        <v>0.5</v>
      </c>
      <c r="N1352" s="22">
        <v>1.2</v>
      </c>
      <c r="O1352" s="22">
        <v>12.5</v>
      </c>
      <c r="P1352" s="22">
        <v>14.1</v>
      </c>
      <c r="Q1352" s="22">
        <v>130</v>
      </c>
      <c r="BI1352" s="27"/>
    </row>
    <row r="1353" spans="1:61" s="22" customFormat="1" x14ac:dyDescent="0.2">
      <c r="A1353" s="22">
        <v>22056</v>
      </c>
      <c r="B1353" s="23">
        <f t="shared" si="124"/>
        <v>2013</v>
      </c>
      <c r="C1353" s="23">
        <f t="shared" si="125"/>
        <v>5</v>
      </c>
      <c r="D1353" s="24" t="s">
        <v>912</v>
      </c>
      <c r="E1353" s="25">
        <v>41400</v>
      </c>
      <c r="F1353" s="22">
        <v>6600935</v>
      </c>
      <c r="G1353" s="22">
        <v>1626764</v>
      </c>
      <c r="H1353" s="22" t="s">
        <v>94</v>
      </c>
      <c r="I1353" s="22" t="s">
        <v>780</v>
      </c>
      <c r="J1353" s="22" t="str">
        <f t="shared" si="126"/>
        <v>Vallentunasjön Va2</v>
      </c>
      <c r="K1353" s="22" t="s">
        <v>781</v>
      </c>
      <c r="L1353" s="22">
        <v>1</v>
      </c>
      <c r="M1353" s="22">
        <v>1</v>
      </c>
      <c r="O1353" s="22">
        <v>12.3</v>
      </c>
      <c r="P1353" s="22">
        <v>14.1</v>
      </c>
      <c r="Q1353" s="22">
        <v>130</v>
      </c>
      <c r="BI1353" s="27"/>
    </row>
    <row r="1354" spans="1:61" s="22" customFormat="1" x14ac:dyDescent="0.2">
      <c r="A1354" s="22">
        <v>22057</v>
      </c>
      <c r="B1354" s="23">
        <f t="shared" si="124"/>
        <v>2013</v>
      </c>
      <c r="C1354" s="23">
        <f t="shared" si="125"/>
        <v>5</v>
      </c>
      <c r="D1354" s="24" t="s">
        <v>912</v>
      </c>
      <c r="E1354" s="25">
        <v>41400</v>
      </c>
      <c r="F1354" s="22">
        <v>6600935</v>
      </c>
      <c r="G1354" s="22">
        <v>1626764</v>
      </c>
      <c r="H1354" s="22" t="s">
        <v>94</v>
      </c>
      <c r="I1354" s="22" t="s">
        <v>780</v>
      </c>
      <c r="J1354" s="22" t="str">
        <f t="shared" si="126"/>
        <v>Vallentunasjön Va2</v>
      </c>
      <c r="K1354" s="22" t="s">
        <v>782</v>
      </c>
      <c r="L1354" s="22">
        <v>2</v>
      </c>
      <c r="M1354" s="22">
        <v>2</v>
      </c>
      <c r="O1354" s="22">
        <v>12.2</v>
      </c>
      <c r="P1354" s="22">
        <v>14.1</v>
      </c>
      <c r="Q1354" s="22">
        <v>129</v>
      </c>
      <c r="BI1354" s="27"/>
    </row>
    <row r="1355" spans="1:61" s="22" customFormat="1" x14ac:dyDescent="0.2">
      <c r="A1355" s="22">
        <v>22058</v>
      </c>
      <c r="B1355" s="23">
        <f t="shared" si="124"/>
        <v>2013</v>
      </c>
      <c r="C1355" s="23">
        <f t="shared" si="125"/>
        <v>5</v>
      </c>
      <c r="D1355" s="24" t="s">
        <v>912</v>
      </c>
      <c r="E1355" s="25">
        <v>41400</v>
      </c>
      <c r="F1355" s="22">
        <v>6600935</v>
      </c>
      <c r="G1355" s="22">
        <v>1626764</v>
      </c>
      <c r="H1355" s="22" t="s">
        <v>94</v>
      </c>
      <c r="I1355" s="22" t="s">
        <v>780</v>
      </c>
      <c r="J1355" s="22" t="str">
        <f t="shared" si="126"/>
        <v>Vallentunasjön Va2</v>
      </c>
      <c r="K1355" s="22" t="s">
        <v>783</v>
      </c>
      <c r="L1355" s="22">
        <v>3</v>
      </c>
      <c r="M1355" s="22">
        <v>3</v>
      </c>
      <c r="O1355" s="22">
        <v>12.1</v>
      </c>
      <c r="P1355" s="22">
        <v>14</v>
      </c>
      <c r="Q1355" s="22">
        <v>128</v>
      </c>
      <c r="BI1355" s="27"/>
    </row>
    <row r="1356" spans="1:61" s="22" customFormat="1" x14ac:dyDescent="0.2">
      <c r="A1356" s="22">
        <v>22059</v>
      </c>
      <c r="B1356" s="23">
        <f t="shared" si="124"/>
        <v>2013</v>
      </c>
      <c r="C1356" s="23">
        <f t="shared" si="125"/>
        <v>5</v>
      </c>
      <c r="D1356" s="24" t="s">
        <v>912</v>
      </c>
      <c r="E1356" s="25">
        <v>41400</v>
      </c>
      <c r="F1356" s="22">
        <v>6600935</v>
      </c>
      <c r="G1356" s="22">
        <v>1626764</v>
      </c>
      <c r="H1356" s="22" t="s">
        <v>94</v>
      </c>
      <c r="I1356" s="22" t="s">
        <v>780</v>
      </c>
      <c r="J1356" s="22" t="str">
        <f t="shared" si="126"/>
        <v>Vallentunasjön Va2</v>
      </c>
      <c r="K1356" s="22" t="s">
        <v>784</v>
      </c>
      <c r="L1356" s="22">
        <v>4</v>
      </c>
      <c r="M1356" s="22">
        <v>4</v>
      </c>
      <c r="O1356" s="22">
        <v>12</v>
      </c>
      <c r="P1356" s="22">
        <v>13.9</v>
      </c>
      <c r="Q1356" s="22">
        <v>128</v>
      </c>
      <c r="BI1356" s="27"/>
    </row>
    <row r="1357" spans="1:61" s="22" customFormat="1" x14ac:dyDescent="0.2">
      <c r="A1357" s="22">
        <v>22060</v>
      </c>
      <c r="B1357" s="23">
        <f t="shared" si="124"/>
        <v>2013</v>
      </c>
      <c r="C1357" s="23">
        <f t="shared" si="125"/>
        <v>5</v>
      </c>
      <c r="D1357" s="24" t="s">
        <v>912</v>
      </c>
      <c r="E1357" s="25">
        <v>41400</v>
      </c>
      <c r="F1357" s="22">
        <v>6600935</v>
      </c>
      <c r="G1357" s="22">
        <v>1626764</v>
      </c>
      <c r="H1357" s="22" t="s">
        <v>94</v>
      </c>
      <c r="I1357" s="22" t="s">
        <v>780</v>
      </c>
      <c r="J1357" s="22" t="str">
        <f t="shared" si="126"/>
        <v>Vallentunasjön Va2</v>
      </c>
      <c r="K1357" s="22" t="s">
        <v>785</v>
      </c>
      <c r="L1357" s="22">
        <v>4.3</v>
      </c>
      <c r="M1357" s="22">
        <v>4.3</v>
      </c>
      <c r="O1357" s="22">
        <v>12</v>
      </c>
      <c r="P1357" s="22">
        <v>13.9</v>
      </c>
      <c r="Q1357" s="22">
        <v>127</v>
      </c>
      <c r="BI1357" s="27"/>
    </row>
    <row r="1358" spans="1:61" s="22" customFormat="1" x14ac:dyDescent="0.2">
      <c r="A1358" s="22">
        <v>22061</v>
      </c>
      <c r="B1358" s="23">
        <f t="shared" si="124"/>
        <v>2013</v>
      </c>
      <c r="C1358" s="23">
        <f t="shared" si="125"/>
        <v>5</v>
      </c>
      <c r="D1358" s="24" t="s">
        <v>912</v>
      </c>
      <c r="E1358" s="25">
        <v>41400</v>
      </c>
      <c r="H1358" s="22" t="s">
        <v>94</v>
      </c>
      <c r="I1358" s="22" t="s">
        <v>786</v>
      </c>
      <c r="J1358" s="22" t="str">
        <f t="shared" si="126"/>
        <v>Vallentunasjön Blandprov</v>
      </c>
      <c r="K1358" s="22" t="s">
        <v>739</v>
      </c>
      <c r="U1358" s="22">
        <v>12.948</v>
      </c>
      <c r="X1358" s="22">
        <v>2.66</v>
      </c>
      <c r="Z1358" s="22">
        <v>35.297780000000003</v>
      </c>
      <c r="AB1358" s="22">
        <v>241.96100000000001</v>
      </c>
      <c r="AE1358" s="22">
        <v>13.200000000000101</v>
      </c>
      <c r="AI1358" s="22">
        <v>60.29</v>
      </c>
      <c r="AJ1358" s="22">
        <v>1309.4010000000001</v>
      </c>
      <c r="BI1358" s="27"/>
    </row>
    <row r="1359" spans="1:61" s="22" customFormat="1" x14ac:dyDescent="0.2">
      <c r="A1359" s="30">
        <v>22062</v>
      </c>
      <c r="B1359" s="23">
        <f t="shared" si="124"/>
        <v>2013</v>
      </c>
      <c r="C1359" s="23">
        <f t="shared" si="125"/>
        <v>5</v>
      </c>
      <c r="D1359" s="24" t="s">
        <v>912</v>
      </c>
      <c r="E1359" s="31">
        <v>41401</v>
      </c>
      <c r="F1359" s="30">
        <v>6606035</v>
      </c>
      <c r="G1359" s="30">
        <v>1615620</v>
      </c>
      <c r="H1359" s="26" t="s">
        <v>90</v>
      </c>
      <c r="J1359" s="22" t="str">
        <f t="shared" si="126"/>
        <v xml:space="preserve">Oxundasjön </v>
      </c>
      <c r="K1359" s="22" t="s">
        <v>739</v>
      </c>
      <c r="L1359" s="30">
        <v>0.5</v>
      </c>
      <c r="M1359" s="30">
        <v>0.5</v>
      </c>
      <c r="N1359" s="30">
        <v>1.5</v>
      </c>
      <c r="O1359" s="30">
        <v>10.9</v>
      </c>
      <c r="P1359" s="30">
        <v>15.2</v>
      </c>
      <c r="Q1359" s="30">
        <v>137</v>
      </c>
      <c r="T1359" s="30">
        <v>2.27332682926829</v>
      </c>
      <c r="U1359" s="30">
        <v>6.117</v>
      </c>
      <c r="V1359" s="22">
        <f t="shared" ref="V1359" si="128">U1359 * (1/((10^((0.0901821 + (2729.92 /(273.15 + O1359)))-AC1359)+1)))</f>
        <v>0.21869690874792633</v>
      </c>
      <c r="W1359" s="30">
        <v>9.8000000000000004E-2</v>
      </c>
      <c r="X1359" s="30">
        <v>4.0999999999999996</v>
      </c>
      <c r="Y1359" s="30">
        <v>6.3</v>
      </c>
      <c r="Z1359" s="30">
        <v>20.660464000000001</v>
      </c>
      <c r="AB1359" s="30">
        <v>331.97500000000002</v>
      </c>
      <c r="AC1359" s="30">
        <v>8.27</v>
      </c>
      <c r="AI1359" s="30">
        <v>37.78</v>
      </c>
      <c r="AJ1359" s="30">
        <v>1163.8420000000001</v>
      </c>
      <c r="BI1359" s="27"/>
    </row>
    <row r="1360" spans="1:61" s="22" customFormat="1" x14ac:dyDescent="0.2">
      <c r="A1360" s="30">
        <v>22063</v>
      </c>
      <c r="B1360" s="23">
        <f t="shared" si="124"/>
        <v>2013</v>
      </c>
      <c r="C1360" s="23">
        <f t="shared" si="125"/>
        <v>5</v>
      </c>
      <c r="D1360" s="24" t="s">
        <v>912</v>
      </c>
      <c r="E1360" s="31">
        <v>41401</v>
      </c>
      <c r="F1360" s="30">
        <v>6606035</v>
      </c>
      <c r="G1360" s="30">
        <v>1615620</v>
      </c>
      <c r="H1360" s="26" t="s">
        <v>90</v>
      </c>
      <c r="J1360" s="22" t="str">
        <f t="shared" si="126"/>
        <v xml:space="preserve">Oxundasjön </v>
      </c>
      <c r="K1360" s="26" t="s">
        <v>781</v>
      </c>
      <c r="L1360" s="30">
        <v>1</v>
      </c>
      <c r="M1360" s="30">
        <v>1</v>
      </c>
      <c r="O1360" s="30">
        <v>11</v>
      </c>
      <c r="P1360" s="30">
        <v>15.3</v>
      </c>
      <c r="Q1360" s="30">
        <v>137</v>
      </c>
      <c r="BI1360" s="27"/>
    </row>
    <row r="1361" spans="1:61" s="22" customFormat="1" x14ac:dyDescent="0.2">
      <c r="A1361" s="30">
        <v>22064</v>
      </c>
      <c r="B1361" s="23">
        <f t="shared" si="124"/>
        <v>2013</v>
      </c>
      <c r="C1361" s="23">
        <f t="shared" si="125"/>
        <v>5</v>
      </c>
      <c r="D1361" s="24" t="s">
        <v>912</v>
      </c>
      <c r="E1361" s="31">
        <v>41401</v>
      </c>
      <c r="F1361" s="30">
        <v>6606035</v>
      </c>
      <c r="G1361" s="30">
        <v>1615620</v>
      </c>
      <c r="H1361" s="26" t="s">
        <v>90</v>
      </c>
      <c r="J1361" s="22" t="str">
        <f t="shared" si="126"/>
        <v xml:space="preserve">Oxundasjön </v>
      </c>
      <c r="K1361" s="26" t="s">
        <v>782</v>
      </c>
      <c r="L1361" s="30">
        <v>2</v>
      </c>
      <c r="M1361" s="30">
        <v>2</v>
      </c>
      <c r="O1361" s="30">
        <v>11</v>
      </c>
      <c r="P1361" s="30">
        <v>15.2</v>
      </c>
      <c r="Q1361" s="30">
        <v>137</v>
      </c>
      <c r="BI1361" s="27"/>
    </row>
    <row r="1362" spans="1:61" s="22" customFormat="1" x14ac:dyDescent="0.2">
      <c r="A1362" s="30">
        <v>22065</v>
      </c>
      <c r="B1362" s="23">
        <f t="shared" si="124"/>
        <v>2013</v>
      </c>
      <c r="C1362" s="23">
        <f t="shared" si="125"/>
        <v>5</v>
      </c>
      <c r="D1362" s="24" t="s">
        <v>912</v>
      </c>
      <c r="E1362" s="31">
        <v>41401</v>
      </c>
      <c r="F1362" s="30">
        <v>6606035</v>
      </c>
      <c r="G1362" s="30">
        <v>1615620</v>
      </c>
      <c r="H1362" s="26" t="s">
        <v>90</v>
      </c>
      <c r="J1362" s="22" t="str">
        <f t="shared" si="126"/>
        <v xml:space="preserve">Oxundasjön </v>
      </c>
      <c r="K1362" s="26" t="s">
        <v>783</v>
      </c>
      <c r="L1362" s="30">
        <v>3</v>
      </c>
      <c r="M1362" s="30">
        <v>3</v>
      </c>
      <c r="O1362" s="30">
        <v>11</v>
      </c>
      <c r="P1362" s="30">
        <v>15.1</v>
      </c>
      <c r="Q1362" s="30">
        <v>136</v>
      </c>
      <c r="BI1362" s="27"/>
    </row>
    <row r="1363" spans="1:61" s="22" customFormat="1" x14ac:dyDescent="0.2">
      <c r="A1363" s="30">
        <v>22066</v>
      </c>
      <c r="B1363" s="23">
        <f t="shared" si="124"/>
        <v>2013</v>
      </c>
      <c r="C1363" s="23">
        <f t="shared" si="125"/>
        <v>5</v>
      </c>
      <c r="D1363" s="24" t="s">
        <v>912</v>
      </c>
      <c r="E1363" s="31">
        <v>41401</v>
      </c>
      <c r="F1363" s="30">
        <v>6606035</v>
      </c>
      <c r="G1363" s="30">
        <v>1615620</v>
      </c>
      <c r="H1363" s="26" t="s">
        <v>90</v>
      </c>
      <c r="J1363" s="22" t="str">
        <f t="shared" si="126"/>
        <v xml:space="preserve">Oxundasjön </v>
      </c>
      <c r="K1363" s="26" t="s">
        <v>784</v>
      </c>
      <c r="L1363" s="30">
        <v>4</v>
      </c>
      <c r="M1363" s="30">
        <v>4</v>
      </c>
      <c r="O1363" s="30">
        <v>10.9</v>
      </c>
      <c r="P1363" s="30">
        <v>15</v>
      </c>
      <c r="Q1363" s="30">
        <v>135</v>
      </c>
      <c r="BI1363" s="27"/>
    </row>
    <row r="1364" spans="1:61" s="22" customFormat="1" x14ac:dyDescent="0.2">
      <c r="A1364" s="30">
        <v>22067</v>
      </c>
      <c r="B1364" s="23">
        <f t="shared" si="124"/>
        <v>2013</v>
      </c>
      <c r="C1364" s="23">
        <f t="shared" si="125"/>
        <v>5</v>
      </c>
      <c r="D1364" s="24" t="s">
        <v>912</v>
      </c>
      <c r="E1364" s="31">
        <v>41401</v>
      </c>
      <c r="F1364" s="30">
        <v>6606035</v>
      </c>
      <c r="G1364" s="30">
        <v>1615620</v>
      </c>
      <c r="H1364" s="26" t="s">
        <v>90</v>
      </c>
      <c r="J1364" s="22" t="str">
        <f t="shared" si="126"/>
        <v xml:space="preserve">Oxundasjön </v>
      </c>
      <c r="K1364" s="22" t="s">
        <v>785</v>
      </c>
      <c r="L1364" s="30">
        <v>6</v>
      </c>
      <c r="M1364" s="30">
        <v>6</v>
      </c>
      <c r="O1364" s="30">
        <v>9.6</v>
      </c>
      <c r="P1364" s="30">
        <v>11.2</v>
      </c>
      <c r="Q1364" s="30">
        <v>98</v>
      </c>
      <c r="BI1364" s="27"/>
    </row>
    <row r="1365" spans="1:61" s="22" customFormat="1" x14ac:dyDescent="0.2">
      <c r="A1365" s="30">
        <v>22068</v>
      </c>
      <c r="B1365" s="23">
        <f t="shared" si="124"/>
        <v>2013</v>
      </c>
      <c r="C1365" s="23">
        <f t="shared" si="125"/>
        <v>5</v>
      </c>
      <c r="D1365" s="24" t="s">
        <v>912</v>
      </c>
      <c r="E1365" s="31">
        <v>41401</v>
      </c>
      <c r="F1365" s="30">
        <v>6599695</v>
      </c>
      <c r="G1365" s="30">
        <v>1617290</v>
      </c>
      <c r="H1365" s="26" t="s">
        <v>83</v>
      </c>
      <c r="J1365" s="22" t="str">
        <f t="shared" si="126"/>
        <v xml:space="preserve">Edssjön </v>
      </c>
      <c r="K1365" s="22" t="s">
        <v>739</v>
      </c>
      <c r="L1365" s="30">
        <v>0.5</v>
      </c>
      <c r="M1365" s="30">
        <v>0.5</v>
      </c>
      <c r="N1365" s="30">
        <v>1.9</v>
      </c>
      <c r="O1365" s="30">
        <v>11.4</v>
      </c>
      <c r="P1365" s="30">
        <v>17.399999999999999</v>
      </c>
      <c r="Q1365" s="30">
        <v>157</v>
      </c>
      <c r="T1365" s="30">
        <v>2.55250731707316</v>
      </c>
      <c r="U1365" s="30">
        <v>3.831</v>
      </c>
      <c r="V1365" s="22">
        <f t="shared" ref="V1365" si="129">U1365 * (1/((10^((0.0901821 + (2729.92 /(273.15 + O1365)))-AC1365)+1)))</f>
        <v>0.46093658309648339</v>
      </c>
      <c r="W1365" s="30">
        <v>9.0999999999999998E-2</v>
      </c>
      <c r="X1365" s="30">
        <v>2.79</v>
      </c>
      <c r="Y1365" s="30">
        <v>3.1</v>
      </c>
      <c r="Z1365" s="30">
        <v>21.180768</v>
      </c>
      <c r="AB1365" s="30">
        <v>0</v>
      </c>
      <c r="AC1365" s="30">
        <v>8.82</v>
      </c>
      <c r="AI1365" s="30">
        <v>36.53</v>
      </c>
      <c r="AJ1365" s="30">
        <v>820.40200000000004</v>
      </c>
      <c r="BI1365" s="27"/>
    </row>
    <row r="1366" spans="1:61" s="22" customFormat="1" x14ac:dyDescent="0.2">
      <c r="A1366" s="30">
        <v>22069</v>
      </c>
      <c r="B1366" s="23">
        <f t="shared" si="124"/>
        <v>2013</v>
      </c>
      <c r="C1366" s="23">
        <f t="shared" si="125"/>
        <v>5</v>
      </c>
      <c r="D1366" s="24" t="s">
        <v>912</v>
      </c>
      <c r="E1366" s="31">
        <v>41401</v>
      </c>
      <c r="F1366" s="30">
        <v>6599695</v>
      </c>
      <c r="G1366" s="30">
        <v>1617290</v>
      </c>
      <c r="H1366" s="26" t="s">
        <v>83</v>
      </c>
      <c r="J1366" s="22" t="str">
        <f t="shared" si="126"/>
        <v xml:space="preserve">Edssjön </v>
      </c>
      <c r="K1366" s="26" t="s">
        <v>781</v>
      </c>
      <c r="L1366" s="30">
        <v>1</v>
      </c>
      <c r="M1366" s="30">
        <v>1</v>
      </c>
      <c r="O1366" s="30">
        <v>11.4</v>
      </c>
      <c r="P1366" s="30">
        <v>17.399999999999999</v>
      </c>
      <c r="Q1366" s="30">
        <v>157</v>
      </c>
      <c r="BI1366" s="27"/>
    </row>
    <row r="1367" spans="1:61" s="22" customFormat="1" x14ac:dyDescent="0.2">
      <c r="A1367" s="30">
        <v>22070</v>
      </c>
      <c r="B1367" s="23">
        <f t="shared" si="124"/>
        <v>2013</v>
      </c>
      <c r="C1367" s="23">
        <f t="shared" si="125"/>
        <v>5</v>
      </c>
      <c r="D1367" s="24" t="s">
        <v>912</v>
      </c>
      <c r="E1367" s="31">
        <v>41401</v>
      </c>
      <c r="F1367" s="30">
        <v>6599695</v>
      </c>
      <c r="G1367" s="30">
        <v>1617290</v>
      </c>
      <c r="H1367" s="26" t="s">
        <v>83</v>
      </c>
      <c r="J1367" s="22" t="str">
        <f t="shared" si="126"/>
        <v xml:space="preserve">Edssjön </v>
      </c>
      <c r="K1367" s="26" t="s">
        <v>782</v>
      </c>
      <c r="L1367" s="30">
        <v>2</v>
      </c>
      <c r="M1367" s="30">
        <v>2</v>
      </c>
      <c r="O1367" s="30">
        <v>11.4</v>
      </c>
      <c r="P1367" s="30">
        <v>17.5</v>
      </c>
      <c r="Q1367" s="30">
        <v>158</v>
      </c>
      <c r="BI1367" s="27"/>
    </row>
    <row r="1368" spans="1:61" s="22" customFormat="1" x14ac:dyDescent="0.2">
      <c r="A1368" s="30">
        <v>22071</v>
      </c>
      <c r="B1368" s="23">
        <f t="shared" si="124"/>
        <v>2013</v>
      </c>
      <c r="C1368" s="23">
        <f t="shared" si="125"/>
        <v>5</v>
      </c>
      <c r="D1368" s="24" t="s">
        <v>912</v>
      </c>
      <c r="E1368" s="31">
        <v>41401</v>
      </c>
      <c r="F1368" s="30">
        <v>6599695</v>
      </c>
      <c r="G1368" s="30">
        <v>1617290</v>
      </c>
      <c r="H1368" s="26" t="s">
        <v>83</v>
      </c>
      <c r="J1368" s="22" t="str">
        <f t="shared" si="126"/>
        <v xml:space="preserve">Edssjön </v>
      </c>
      <c r="K1368" s="26" t="s">
        <v>783</v>
      </c>
      <c r="L1368" s="30">
        <v>3</v>
      </c>
      <c r="M1368" s="30">
        <v>3</v>
      </c>
      <c r="O1368" s="30">
        <v>11.3</v>
      </c>
      <c r="P1368" s="30">
        <v>17.5</v>
      </c>
      <c r="Q1368" s="30">
        <v>158</v>
      </c>
      <c r="BI1368" s="27"/>
    </row>
    <row r="1369" spans="1:61" s="22" customFormat="1" x14ac:dyDescent="0.2">
      <c r="A1369" s="30">
        <v>22072</v>
      </c>
      <c r="B1369" s="23">
        <f t="shared" si="124"/>
        <v>2013</v>
      </c>
      <c r="C1369" s="23">
        <f t="shared" si="125"/>
        <v>5</v>
      </c>
      <c r="D1369" s="24" t="s">
        <v>912</v>
      </c>
      <c r="E1369" s="31">
        <v>41401</v>
      </c>
      <c r="F1369" s="30">
        <v>6599695</v>
      </c>
      <c r="G1369" s="30">
        <v>1617290</v>
      </c>
      <c r="H1369" s="26" t="s">
        <v>83</v>
      </c>
      <c r="J1369" s="22" t="str">
        <f t="shared" si="126"/>
        <v xml:space="preserve">Edssjön </v>
      </c>
      <c r="K1369" s="26" t="s">
        <v>784</v>
      </c>
      <c r="L1369" s="30">
        <v>4</v>
      </c>
      <c r="M1369" s="30">
        <v>4</v>
      </c>
      <c r="O1369" s="30">
        <v>10.5</v>
      </c>
      <c r="P1369" s="30">
        <v>16.7</v>
      </c>
      <c r="Q1369" s="30">
        <v>147</v>
      </c>
      <c r="BI1369" s="27"/>
    </row>
    <row r="1370" spans="1:61" s="22" customFormat="1" x14ac:dyDescent="0.2">
      <c r="A1370" s="30">
        <v>22073</v>
      </c>
      <c r="B1370" s="23">
        <f t="shared" si="124"/>
        <v>2013</v>
      </c>
      <c r="C1370" s="23">
        <f t="shared" si="125"/>
        <v>5</v>
      </c>
      <c r="D1370" s="24" t="s">
        <v>912</v>
      </c>
      <c r="E1370" s="31">
        <v>41401</v>
      </c>
      <c r="F1370" s="30">
        <v>6599695</v>
      </c>
      <c r="G1370" s="30">
        <v>1617290</v>
      </c>
      <c r="H1370" s="26" t="s">
        <v>83</v>
      </c>
      <c r="J1370" s="22" t="str">
        <f t="shared" si="126"/>
        <v xml:space="preserve">Edssjön </v>
      </c>
      <c r="K1370" s="22" t="s">
        <v>785</v>
      </c>
      <c r="L1370" s="30">
        <v>5.0999999999999996</v>
      </c>
      <c r="M1370" s="30">
        <v>5.0999999999999996</v>
      </c>
      <c r="O1370" s="30">
        <v>9.9</v>
      </c>
      <c r="P1370" s="30">
        <v>13.5</v>
      </c>
      <c r="Q1370" s="30">
        <v>118</v>
      </c>
      <c r="BI1370" s="27"/>
    </row>
    <row r="1371" spans="1:61" s="22" customFormat="1" x14ac:dyDescent="0.2">
      <c r="A1371" s="30">
        <v>22074</v>
      </c>
      <c r="B1371" s="23">
        <f t="shared" si="124"/>
        <v>2013</v>
      </c>
      <c r="C1371" s="23">
        <f t="shared" si="125"/>
        <v>5</v>
      </c>
      <c r="D1371" s="24" t="s">
        <v>912</v>
      </c>
      <c r="E1371" s="31">
        <v>41401</v>
      </c>
      <c r="F1371" s="30">
        <v>6593820</v>
      </c>
      <c r="G1371" s="30">
        <v>1619360</v>
      </c>
      <c r="H1371" s="26" t="s">
        <v>91</v>
      </c>
      <c r="J1371" s="22" t="str">
        <f t="shared" si="126"/>
        <v xml:space="preserve">Ravalen </v>
      </c>
      <c r="K1371" s="22" t="s">
        <v>739</v>
      </c>
      <c r="L1371" s="30">
        <v>0.5</v>
      </c>
      <c r="M1371" s="30">
        <v>0.5</v>
      </c>
      <c r="N1371" s="30">
        <v>1.6</v>
      </c>
      <c r="O1371" s="30">
        <v>14.9</v>
      </c>
      <c r="P1371" s="30">
        <v>11.8</v>
      </c>
      <c r="Q1371" s="30">
        <v>115</v>
      </c>
      <c r="T1371" s="30">
        <v>2.9912195121951202</v>
      </c>
      <c r="U1371" s="30">
        <v>4.6509999999999998</v>
      </c>
      <c r="V1371" s="22">
        <f t="shared" ref="V1371" si="130">U1371 * (1/((10^((0.0901821 + (2729.92 /(273.15 + O1371)))-AC1371)+1)))</f>
        <v>0.16756571888797581</v>
      </c>
      <c r="W1371" s="30">
        <v>0.13</v>
      </c>
      <c r="X1371" s="30">
        <v>2.04</v>
      </c>
      <c r="Y1371" s="30">
        <v>1.56</v>
      </c>
      <c r="Z1371" s="30">
        <v>10.58675</v>
      </c>
      <c r="AB1371" s="30">
        <v>0</v>
      </c>
      <c r="AC1371" s="30">
        <v>8.14</v>
      </c>
      <c r="AI1371" s="30">
        <v>32.35</v>
      </c>
      <c r="AJ1371" s="30">
        <v>687.94</v>
      </c>
      <c r="BI1371" s="27"/>
    </row>
    <row r="1372" spans="1:61" s="22" customFormat="1" x14ac:dyDescent="0.2">
      <c r="A1372" s="30">
        <v>22075</v>
      </c>
      <c r="B1372" s="23">
        <f t="shared" si="124"/>
        <v>2013</v>
      </c>
      <c r="C1372" s="23">
        <f t="shared" si="125"/>
        <v>5</v>
      </c>
      <c r="D1372" s="24" t="s">
        <v>912</v>
      </c>
      <c r="E1372" s="31">
        <v>41401</v>
      </c>
      <c r="F1372" s="30">
        <v>6593820</v>
      </c>
      <c r="G1372" s="30">
        <v>1619360</v>
      </c>
      <c r="H1372" s="26" t="s">
        <v>91</v>
      </c>
      <c r="J1372" s="22" t="str">
        <f t="shared" si="126"/>
        <v xml:space="preserve">Ravalen </v>
      </c>
      <c r="K1372" s="26" t="s">
        <v>781</v>
      </c>
      <c r="L1372" s="30">
        <v>1</v>
      </c>
      <c r="M1372" s="30">
        <v>1</v>
      </c>
      <c r="O1372" s="30">
        <v>14.5</v>
      </c>
      <c r="P1372" s="30">
        <v>11.7</v>
      </c>
      <c r="Q1372" s="30">
        <v>114</v>
      </c>
      <c r="BI1372" s="27"/>
    </row>
    <row r="1373" spans="1:61" s="22" customFormat="1" x14ac:dyDescent="0.2">
      <c r="A1373" s="30">
        <v>22076</v>
      </c>
      <c r="B1373" s="23">
        <f t="shared" si="124"/>
        <v>2013</v>
      </c>
      <c r="C1373" s="23">
        <f t="shared" si="125"/>
        <v>5</v>
      </c>
      <c r="D1373" s="24" t="s">
        <v>912</v>
      </c>
      <c r="E1373" s="31">
        <v>41401</v>
      </c>
      <c r="F1373" s="30">
        <v>6593820</v>
      </c>
      <c r="G1373" s="30">
        <v>1619360</v>
      </c>
      <c r="H1373" s="26" t="s">
        <v>91</v>
      </c>
      <c r="J1373" s="22" t="str">
        <f t="shared" si="126"/>
        <v xml:space="preserve">Ravalen </v>
      </c>
      <c r="K1373" s="22" t="s">
        <v>785</v>
      </c>
      <c r="L1373" s="30">
        <v>1.6</v>
      </c>
      <c r="M1373" s="30">
        <v>1.6</v>
      </c>
      <c r="O1373" s="30">
        <v>14.4</v>
      </c>
      <c r="P1373" s="30">
        <v>11.4</v>
      </c>
      <c r="Q1373" s="30">
        <v>110</v>
      </c>
      <c r="BI1373" s="27"/>
    </row>
    <row r="1374" spans="1:61" s="22" customFormat="1" x14ac:dyDescent="0.2">
      <c r="A1374" s="30">
        <v>22077</v>
      </c>
      <c r="B1374" s="23">
        <f t="shared" si="124"/>
        <v>2013</v>
      </c>
      <c r="C1374" s="23">
        <f t="shared" si="125"/>
        <v>5</v>
      </c>
      <c r="D1374" s="24" t="s">
        <v>912</v>
      </c>
      <c r="E1374" s="31">
        <v>41401</v>
      </c>
      <c r="F1374" s="30">
        <v>6594420</v>
      </c>
      <c r="G1374" s="30">
        <v>1615795</v>
      </c>
      <c r="H1374" s="26" t="s">
        <v>96</v>
      </c>
      <c r="J1374" s="22" t="str">
        <f t="shared" si="126"/>
        <v xml:space="preserve">Översjön </v>
      </c>
      <c r="K1374" s="22" t="s">
        <v>739</v>
      </c>
      <c r="L1374" s="30">
        <v>0.5</v>
      </c>
      <c r="M1374" s="30">
        <v>0.5</v>
      </c>
      <c r="N1374" s="30">
        <v>2.2000000000000002</v>
      </c>
      <c r="O1374" s="30">
        <v>12.8</v>
      </c>
      <c r="P1374" s="30">
        <v>14.1</v>
      </c>
      <c r="Q1374" s="30">
        <v>131</v>
      </c>
      <c r="T1374" s="30">
        <v>1.7349073170731701</v>
      </c>
      <c r="U1374" s="30">
        <v>6.5350000000000001</v>
      </c>
      <c r="V1374" s="22">
        <f t="shared" ref="V1374" si="131">U1374 * (1/((10^((0.0901821 + (2729.92 /(273.15 + O1374)))-AC1374)+1)))</f>
        <v>0.1844115075880946</v>
      </c>
      <c r="W1374" s="30">
        <v>7.3999999999999996E-2</v>
      </c>
      <c r="X1374" s="30">
        <v>1.83</v>
      </c>
      <c r="Y1374" s="30">
        <v>1.9</v>
      </c>
      <c r="Z1374" s="30">
        <v>22.146892000000001</v>
      </c>
      <c r="AB1374" s="30">
        <v>0.246</v>
      </c>
      <c r="AC1374" s="30">
        <v>8.1</v>
      </c>
      <c r="AI1374" s="30">
        <v>33.61</v>
      </c>
      <c r="AJ1374" s="30">
        <v>917.83100000000002</v>
      </c>
      <c r="BI1374" s="27"/>
    </row>
    <row r="1375" spans="1:61" s="22" customFormat="1" x14ac:dyDescent="0.2">
      <c r="A1375" s="30">
        <v>22078</v>
      </c>
      <c r="B1375" s="23">
        <f t="shared" si="124"/>
        <v>2013</v>
      </c>
      <c r="C1375" s="23">
        <f t="shared" si="125"/>
        <v>5</v>
      </c>
      <c r="D1375" s="24" t="s">
        <v>912</v>
      </c>
      <c r="E1375" s="31">
        <v>41401</v>
      </c>
      <c r="F1375" s="30">
        <v>6594420</v>
      </c>
      <c r="G1375" s="30">
        <v>1615795</v>
      </c>
      <c r="H1375" s="26" t="s">
        <v>96</v>
      </c>
      <c r="J1375" s="22" t="str">
        <f t="shared" si="126"/>
        <v xml:space="preserve">Översjön </v>
      </c>
      <c r="K1375" s="26" t="s">
        <v>781</v>
      </c>
      <c r="L1375" s="30">
        <v>1</v>
      </c>
      <c r="M1375" s="30">
        <v>1</v>
      </c>
      <c r="O1375" s="30">
        <v>12.7</v>
      </c>
      <c r="P1375" s="30">
        <v>13.9</v>
      </c>
      <c r="Q1375" s="30">
        <v>130</v>
      </c>
      <c r="BI1375" s="27"/>
    </row>
    <row r="1376" spans="1:61" s="22" customFormat="1" x14ac:dyDescent="0.2">
      <c r="A1376" s="30">
        <v>22079</v>
      </c>
      <c r="B1376" s="23">
        <f t="shared" si="124"/>
        <v>2013</v>
      </c>
      <c r="C1376" s="23">
        <f t="shared" si="125"/>
        <v>5</v>
      </c>
      <c r="D1376" s="24" t="s">
        <v>912</v>
      </c>
      <c r="E1376" s="31">
        <v>41401</v>
      </c>
      <c r="F1376" s="30">
        <v>6594420</v>
      </c>
      <c r="G1376" s="30">
        <v>1615795</v>
      </c>
      <c r="H1376" s="26" t="s">
        <v>96</v>
      </c>
      <c r="J1376" s="22" t="str">
        <f t="shared" si="126"/>
        <v xml:space="preserve">Översjön </v>
      </c>
      <c r="K1376" s="26" t="s">
        <v>782</v>
      </c>
      <c r="L1376" s="30">
        <v>2</v>
      </c>
      <c r="M1376" s="30">
        <v>2</v>
      </c>
      <c r="O1376" s="30">
        <v>12.5</v>
      </c>
      <c r="P1376" s="30">
        <v>13.9</v>
      </c>
      <c r="Q1376" s="30">
        <v>129</v>
      </c>
      <c r="BI1376" s="27"/>
    </row>
    <row r="1377" spans="1:61" s="22" customFormat="1" x14ac:dyDescent="0.2">
      <c r="A1377" s="30">
        <v>22080</v>
      </c>
      <c r="B1377" s="23">
        <f t="shared" si="124"/>
        <v>2013</v>
      </c>
      <c r="C1377" s="23">
        <f t="shared" si="125"/>
        <v>5</v>
      </c>
      <c r="D1377" s="24" t="s">
        <v>912</v>
      </c>
      <c r="E1377" s="31">
        <v>41401</v>
      </c>
      <c r="F1377" s="30">
        <v>6594420</v>
      </c>
      <c r="G1377" s="30">
        <v>1615795</v>
      </c>
      <c r="H1377" s="26" t="s">
        <v>96</v>
      </c>
      <c r="J1377" s="22" t="str">
        <f t="shared" si="126"/>
        <v xml:space="preserve">Översjön </v>
      </c>
      <c r="K1377" s="26" t="s">
        <v>783</v>
      </c>
      <c r="L1377" s="30">
        <v>3</v>
      </c>
      <c r="M1377" s="30">
        <v>3</v>
      </c>
      <c r="O1377" s="30">
        <v>12.4</v>
      </c>
      <c r="P1377" s="30">
        <v>13.8</v>
      </c>
      <c r="Q1377" s="30">
        <v>127</v>
      </c>
      <c r="BI1377" s="27"/>
    </row>
    <row r="1378" spans="1:61" s="22" customFormat="1" x14ac:dyDescent="0.2">
      <c r="A1378" s="30">
        <v>22081</v>
      </c>
      <c r="B1378" s="23">
        <f t="shared" si="124"/>
        <v>2013</v>
      </c>
      <c r="C1378" s="23">
        <f t="shared" si="125"/>
        <v>5</v>
      </c>
      <c r="D1378" s="24" t="s">
        <v>912</v>
      </c>
      <c r="E1378" s="31">
        <v>41401</v>
      </c>
      <c r="F1378" s="30">
        <v>6594420</v>
      </c>
      <c r="G1378" s="30">
        <v>1615795</v>
      </c>
      <c r="H1378" s="26" t="s">
        <v>96</v>
      </c>
      <c r="J1378" s="22" t="str">
        <f t="shared" si="126"/>
        <v xml:space="preserve">Översjön </v>
      </c>
      <c r="K1378" s="22" t="s">
        <v>785</v>
      </c>
      <c r="L1378" s="30">
        <v>3.7</v>
      </c>
      <c r="M1378" s="30">
        <v>3.7</v>
      </c>
      <c r="O1378" s="30">
        <v>11.6</v>
      </c>
      <c r="P1378" s="30">
        <v>12.2</v>
      </c>
      <c r="Q1378" s="30">
        <v>112</v>
      </c>
      <c r="BI1378" s="27"/>
    </row>
    <row r="1379" spans="1:61" s="22" customFormat="1" x14ac:dyDescent="0.2">
      <c r="A1379" s="30">
        <v>22082</v>
      </c>
      <c r="B1379" s="23">
        <f t="shared" si="124"/>
        <v>2013</v>
      </c>
      <c r="C1379" s="23">
        <f t="shared" si="125"/>
        <v>5</v>
      </c>
      <c r="D1379" s="24" t="s">
        <v>912</v>
      </c>
      <c r="E1379" s="31">
        <v>41401</v>
      </c>
      <c r="F1379" s="30">
        <v>6593820</v>
      </c>
      <c r="G1379" s="30">
        <v>1624215</v>
      </c>
      <c r="H1379" s="26" t="s">
        <v>92</v>
      </c>
      <c r="J1379" s="22" t="str">
        <f t="shared" si="126"/>
        <v xml:space="preserve">Rösjön </v>
      </c>
      <c r="K1379" s="22" t="s">
        <v>739</v>
      </c>
      <c r="L1379" s="30">
        <v>0.5</v>
      </c>
      <c r="M1379" s="30">
        <v>0.5</v>
      </c>
      <c r="N1379" s="30">
        <v>2.2000000000000002</v>
      </c>
      <c r="O1379" s="30">
        <v>12.1</v>
      </c>
      <c r="P1379" s="30">
        <v>13.3</v>
      </c>
      <c r="Q1379" s="30">
        <v>123</v>
      </c>
      <c r="T1379" s="30">
        <v>1.61525853658536</v>
      </c>
      <c r="U1379" s="30">
        <v>6.4660000000000002</v>
      </c>
      <c r="V1379" s="22">
        <f t="shared" ref="V1379" si="132">U1379 * (1/((10^((0.0901821 + (2729.92 /(273.15 + O1379)))-AC1379)+1)))</f>
        <v>0.1103334784921966</v>
      </c>
      <c r="W1379" s="30">
        <v>5.6000000000000001E-2</v>
      </c>
      <c r="X1379" s="30">
        <v>2.38</v>
      </c>
      <c r="Y1379" s="30">
        <v>1.9</v>
      </c>
      <c r="Z1379" s="30">
        <v>11.879868</v>
      </c>
      <c r="AB1379" s="30">
        <v>74.972999999999999</v>
      </c>
      <c r="AC1379" s="30">
        <v>7.9</v>
      </c>
      <c r="AI1379" s="30">
        <v>24.73</v>
      </c>
      <c r="AJ1379" s="30">
        <v>663.93700000000001</v>
      </c>
      <c r="BI1379" s="27"/>
    </row>
    <row r="1380" spans="1:61" s="22" customFormat="1" x14ac:dyDescent="0.2">
      <c r="A1380" s="30">
        <v>22083</v>
      </c>
      <c r="B1380" s="23">
        <f t="shared" si="124"/>
        <v>2013</v>
      </c>
      <c r="C1380" s="23">
        <f t="shared" si="125"/>
        <v>5</v>
      </c>
      <c r="D1380" s="24" t="s">
        <v>912</v>
      </c>
      <c r="E1380" s="31">
        <v>41401</v>
      </c>
      <c r="F1380" s="30">
        <v>6593820</v>
      </c>
      <c r="G1380" s="30">
        <v>1624215</v>
      </c>
      <c r="H1380" s="26" t="s">
        <v>92</v>
      </c>
      <c r="J1380" s="22" t="str">
        <f t="shared" si="126"/>
        <v xml:space="preserve">Rösjön </v>
      </c>
      <c r="K1380" s="26" t="s">
        <v>781</v>
      </c>
      <c r="L1380" s="30">
        <v>1</v>
      </c>
      <c r="M1380" s="30">
        <v>1</v>
      </c>
      <c r="O1380" s="30">
        <v>11.7</v>
      </c>
      <c r="P1380" s="30">
        <v>13.2</v>
      </c>
      <c r="Q1380" s="30">
        <v>120</v>
      </c>
      <c r="BI1380" s="27"/>
    </row>
    <row r="1381" spans="1:61" s="22" customFormat="1" x14ac:dyDescent="0.2">
      <c r="A1381" s="30">
        <v>22084</v>
      </c>
      <c r="B1381" s="23">
        <f t="shared" si="124"/>
        <v>2013</v>
      </c>
      <c r="C1381" s="23">
        <f t="shared" si="125"/>
        <v>5</v>
      </c>
      <c r="D1381" s="24" t="s">
        <v>912</v>
      </c>
      <c r="E1381" s="31">
        <v>41401</v>
      </c>
      <c r="F1381" s="30">
        <v>6593820</v>
      </c>
      <c r="G1381" s="30">
        <v>1624215</v>
      </c>
      <c r="H1381" s="26" t="s">
        <v>92</v>
      </c>
      <c r="J1381" s="22" t="str">
        <f t="shared" si="126"/>
        <v xml:space="preserve">Rösjön </v>
      </c>
      <c r="K1381" s="26" t="s">
        <v>782</v>
      </c>
      <c r="L1381" s="30">
        <v>2</v>
      </c>
      <c r="M1381" s="30">
        <v>2</v>
      </c>
      <c r="O1381" s="30">
        <v>11.6</v>
      </c>
      <c r="P1381" s="30">
        <v>13.2</v>
      </c>
      <c r="Q1381" s="30">
        <v>121</v>
      </c>
      <c r="BI1381" s="27"/>
    </row>
    <row r="1382" spans="1:61" s="22" customFormat="1" x14ac:dyDescent="0.2">
      <c r="A1382" s="30">
        <v>22085</v>
      </c>
      <c r="B1382" s="23">
        <f t="shared" si="124"/>
        <v>2013</v>
      </c>
      <c r="C1382" s="23">
        <f t="shared" si="125"/>
        <v>5</v>
      </c>
      <c r="D1382" s="24" t="s">
        <v>912</v>
      </c>
      <c r="E1382" s="31">
        <v>41401</v>
      </c>
      <c r="F1382" s="30">
        <v>6593820</v>
      </c>
      <c r="G1382" s="30">
        <v>1624215</v>
      </c>
      <c r="H1382" s="26" t="s">
        <v>92</v>
      </c>
      <c r="J1382" s="22" t="str">
        <f t="shared" si="126"/>
        <v xml:space="preserve">Rösjön </v>
      </c>
      <c r="K1382" s="26" t="s">
        <v>783</v>
      </c>
      <c r="L1382" s="30">
        <v>3</v>
      </c>
      <c r="M1382" s="30">
        <v>3</v>
      </c>
      <c r="O1382" s="30">
        <v>10.4</v>
      </c>
      <c r="P1382" s="30">
        <v>12.2</v>
      </c>
      <c r="Q1382" s="30">
        <v>107</v>
      </c>
      <c r="BI1382" s="27"/>
    </row>
    <row r="1383" spans="1:61" s="22" customFormat="1" x14ac:dyDescent="0.2">
      <c r="A1383" s="30">
        <v>22086</v>
      </c>
      <c r="B1383" s="23">
        <f t="shared" si="124"/>
        <v>2013</v>
      </c>
      <c r="C1383" s="23">
        <f t="shared" si="125"/>
        <v>5</v>
      </c>
      <c r="D1383" s="24" t="s">
        <v>912</v>
      </c>
      <c r="E1383" s="31">
        <v>41401</v>
      </c>
      <c r="F1383" s="30">
        <v>6593820</v>
      </c>
      <c r="G1383" s="30">
        <v>1624215</v>
      </c>
      <c r="H1383" s="26" t="s">
        <v>92</v>
      </c>
      <c r="J1383" s="22" t="str">
        <f t="shared" si="126"/>
        <v xml:space="preserve">Rösjön </v>
      </c>
      <c r="K1383" s="26" t="s">
        <v>784</v>
      </c>
      <c r="L1383" s="30">
        <v>4</v>
      </c>
      <c r="M1383" s="30">
        <v>4</v>
      </c>
      <c r="O1383" s="30">
        <v>9.1999999999999993</v>
      </c>
      <c r="P1383" s="30">
        <v>10.6</v>
      </c>
      <c r="Q1383" s="30">
        <v>89</v>
      </c>
      <c r="BI1383" s="27"/>
    </row>
    <row r="1384" spans="1:61" s="22" customFormat="1" x14ac:dyDescent="0.2">
      <c r="A1384" s="30">
        <v>22087</v>
      </c>
      <c r="B1384" s="23">
        <f t="shared" si="124"/>
        <v>2013</v>
      </c>
      <c r="C1384" s="23">
        <f t="shared" si="125"/>
        <v>5</v>
      </c>
      <c r="D1384" s="24" t="s">
        <v>912</v>
      </c>
      <c r="E1384" s="31">
        <v>41401</v>
      </c>
      <c r="F1384" s="30">
        <v>6593820</v>
      </c>
      <c r="G1384" s="30">
        <v>1624215</v>
      </c>
      <c r="H1384" s="26" t="s">
        <v>92</v>
      </c>
      <c r="J1384" s="22" t="str">
        <f t="shared" si="126"/>
        <v xml:space="preserve">Rösjön </v>
      </c>
      <c r="K1384" s="26" t="s">
        <v>841</v>
      </c>
      <c r="L1384" s="30">
        <v>5</v>
      </c>
      <c r="M1384" s="30">
        <v>5</v>
      </c>
      <c r="O1384" s="30">
        <v>8.6999999999999993</v>
      </c>
      <c r="P1384" s="30">
        <v>10.199999999999999</v>
      </c>
      <c r="Q1384" s="30">
        <v>86</v>
      </c>
      <c r="BI1384" s="27"/>
    </row>
    <row r="1385" spans="1:61" s="22" customFormat="1" x14ac:dyDescent="0.2">
      <c r="A1385" s="30">
        <v>22088</v>
      </c>
      <c r="B1385" s="23">
        <f t="shared" si="124"/>
        <v>2013</v>
      </c>
      <c r="C1385" s="23">
        <f t="shared" si="125"/>
        <v>5</v>
      </c>
      <c r="D1385" s="24" t="s">
        <v>912</v>
      </c>
      <c r="E1385" s="31">
        <v>41401</v>
      </c>
      <c r="F1385" s="30">
        <v>6593820</v>
      </c>
      <c r="G1385" s="30">
        <v>1624215</v>
      </c>
      <c r="H1385" s="26" t="s">
        <v>92</v>
      </c>
      <c r="J1385" s="22" t="str">
        <f t="shared" si="126"/>
        <v xml:space="preserve">Rösjön </v>
      </c>
      <c r="K1385" s="26" t="s">
        <v>842</v>
      </c>
      <c r="L1385" s="30">
        <v>6</v>
      </c>
      <c r="M1385" s="30">
        <v>6</v>
      </c>
      <c r="O1385" s="30">
        <v>8.5</v>
      </c>
      <c r="P1385" s="30">
        <v>9.9</v>
      </c>
      <c r="Q1385" s="30">
        <v>84</v>
      </c>
      <c r="BI1385" s="27"/>
    </row>
    <row r="1386" spans="1:61" s="22" customFormat="1" x14ac:dyDescent="0.2">
      <c r="A1386" s="30">
        <v>22089</v>
      </c>
      <c r="B1386" s="23">
        <f t="shared" si="124"/>
        <v>2013</v>
      </c>
      <c r="C1386" s="23">
        <f t="shared" si="125"/>
        <v>5</v>
      </c>
      <c r="D1386" s="24" t="s">
        <v>912</v>
      </c>
      <c r="E1386" s="31">
        <v>41401</v>
      </c>
      <c r="F1386" s="30">
        <v>6593820</v>
      </c>
      <c r="G1386" s="30">
        <v>1624215</v>
      </c>
      <c r="H1386" s="26" t="s">
        <v>92</v>
      </c>
      <c r="J1386" s="22" t="str">
        <f t="shared" si="126"/>
        <v xml:space="preserve">Rösjön </v>
      </c>
      <c r="K1386" s="22" t="s">
        <v>785</v>
      </c>
      <c r="L1386" s="30">
        <v>6.5</v>
      </c>
      <c r="M1386" s="30">
        <v>6.5</v>
      </c>
      <c r="O1386" s="30">
        <v>8.4</v>
      </c>
      <c r="P1386" s="30">
        <v>9.8000000000000007</v>
      </c>
      <c r="Q1386" s="30">
        <v>82</v>
      </c>
      <c r="BI1386" s="27"/>
    </row>
    <row r="1387" spans="1:61" s="22" customFormat="1" x14ac:dyDescent="0.2">
      <c r="A1387" s="30">
        <v>22090</v>
      </c>
      <c r="B1387" s="23">
        <f t="shared" si="124"/>
        <v>2013</v>
      </c>
      <c r="C1387" s="23">
        <f t="shared" si="125"/>
        <v>5</v>
      </c>
      <c r="D1387" s="24" t="s">
        <v>912</v>
      </c>
      <c r="E1387" s="31">
        <v>41401</v>
      </c>
      <c r="F1387" s="30">
        <v>6594980</v>
      </c>
      <c r="G1387" s="30">
        <v>1622960</v>
      </c>
      <c r="H1387" s="26" t="s">
        <v>95</v>
      </c>
      <c r="J1387" s="22" t="str">
        <f t="shared" si="126"/>
        <v xml:space="preserve">Väsjön </v>
      </c>
      <c r="K1387" s="22" t="s">
        <v>739</v>
      </c>
      <c r="L1387" s="30">
        <v>0.5</v>
      </c>
      <c r="M1387" s="30">
        <v>0.5</v>
      </c>
      <c r="N1387" s="30">
        <v>2.6</v>
      </c>
      <c r="O1387" s="30">
        <v>14.1</v>
      </c>
      <c r="P1387" s="30">
        <v>11.6</v>
      </c>
      <c r="Q1387" s="30">
        <v>111</v>
      </c>
      <c r="T1387" s="30">
        <v>2.6721560975609702</v>
      </c>
      <c r="U1387" s="30">
        <v>3.754</v>
      </c>
      <c r="V1387" s="22">
        <f t="shared" ref="V1387" si="133">U1387 * (1/((10^((0.0901821 + (2729.92 /(273.15 + O1387)))-AC1387)+1)))</f>
        <v>8.3353251423513658E-2</v>
      </c>
      <c r="W1387" s="30">
        <v>0.10299999999999999</v>
      </c>
      <c r="X1387" s="30">
        <v>2.02</v>
      </c>
      <c r="Y1387" s="30">
        <v>1.5</v>
      </c>
      <c r="Z1387" s="30">
        <v>9.5176200000000009</v>
      </c>
      <c r="AB1387" s="30">
        <v>0</v>
      </c>
      <c r="AC1387" s="30">
        <v>7.95</v>
      </c>
      <c r="AI1387" s="30">
        <v>25.1</v>
      </c>
      <c r="AJ1387" s="30">
        <v>648.524</v>
      </c>
      <c r="BI1387" s="27"/>
    </row>
    <row r="1388" spans="1:61" s="22" customFormat="1" x14ac:dyDescent="0.2">
      <c r="A1388" s="30">
        <v>22091</v>
      </c>
      <c r="B1388" s="23">
        <f t="shared" si="124"/>
        <v>2013</v>
      </c>
      <c r="C1388" s="23">
        <f t="shared" si="125"/>
        <v>5</v>
      </c>
      <c r="D1388" s="24" t="s">
        <v>912</v>
      </c>
      <c r="E1388" s="31">
        <v>41401</v>
      </c>
      <c r="F1388" s="30">
        <v>6594980</v>
      </c>
      <c r="G1388" s="30">
        <v>1622960</v>
      </c>
      <c r="H1388" s="26" t="s">
        <v>95</v>
      </c>
      <c r="J1388" s="22" t="str">
        <f t="shared" si="126"/>
        <v xml:space="preserve">Väsjön </v>
      </c>
      <c r="K1388" s="26" t="s">
        <v>781</v>
      </c>
      <c r="L1388" s="30">
        <v>1</v>
      </c>
      <c r="M1388" s="30">
        <v>1</v>
      </c>
      <c r="O1388" s="30">
        <v>13.8</v>
      </c>
      <c r="P1388" s="30">
        <v>11.7</v>
      </c>
      <c r="Q1388" s="30">
        <v>112</v>
      </c>
      <c r="BI1388" s="27"/>
    </row>
    <row r="1389" spans="1:61" s="22" customFormat="1" x14ac:dyDescent="0.2">
      <c r="A1389" s="30">
        <v>22092</v>
      </c>
      <c r="B1389" s="23">
        <f t="shared" si="124"/>
        <v>2013</v>
      </c>
      <c r="C1389" s="23">
        <f t="shared" si="125"/>
        <v>5</v>
      </c>
      <c r="D1389" s="24" t="s">
        <v>912</v>
      </c>
      <c r="E1389" s="31">
        <v>41401</v>
      </c>
      <c r="F1389" s="30">
        <v>6594980</v>
      </c>
      <c r="G1389" s="30">
        <v>1622960</v>
      </c>
      <c r="H1389" s="26" t="s">
        <v>95</v>
      </c>
      <c r="J1389" s="22" t="str">
        <f t="shared" si="126"/>
        <v xml:space="preserve">Väsjön </v>
      </c>
      <c r="K1389" s="26" t="s">
        <v>782</v>
      </c>
      <c r="L1389" s="30">
        <v>2</v>
      </c>
      <c r="M1389" s="30">
        <v>2</v>
      </c>
      <c r="O1389" s="30">
        <v>13.6</v>
      </c>
      <c r="P1389" s="30">
        <v>11.7</v>
      </c>
      <c r="Q1389" s="30">
        <v>112</v>
      </c>
      <c r="BI1389" s="27"/>
    </row>
    <row r="1390" spans="1:61" s="22" customFormat="1" x14ac:dyDescent="0.2">
      <c r="A1390" s="30">
        <v>22093</v>
      </c>
      <c r="B1390" s="23">
        <f t="shared" si="124"/>
        <v>2013</v>
      </c>
      <c r="C1390" s="23">
        <f t="shared" si="125"/>
        <v>5</v>
      </c>
      <c r="D1390" s="24" t="s">
        <v>912</v>
      </c>
      <c r="E1390" s="31">
        <v>41401</v>
      </c>
      <c r="F1390" s="30">
        <v>6594980</v>
      </c>
      <c r="G1390" s="30">
        <v>1622960</v>
      </c>
      <c r="H1390" s="26" t="s">
        <v>95</v>
      </c>
      <c r="J1390" s="22" t="str">
        <f t="shared" si="126"/>
        <v xml:space="preserve">Väsjön </v>
      </c>
      <c r="K1390" s="22" t="s">
        <v>785</v>
      </c>
      <c r="L1390" s="30">
        <v>2.6</v>
      </c>
      <c r="M1390" s="30">
        <v>2.6</v>
      </c>
      <c r="O1390" s="30">
        <v>13.5</v>
      </c>
      <c r="P1390" s="30">
        <v>11.7</v>
      </c>
      <c r="Q1390" s="30">
        <v>111</v>
      </c>
      <c r="BI1390" s="27"/>
    </row>
    <row r="1391" spans="1:61" s="22" customFormat="1" x14ac:dyDescent="0.2">
      <c r="A1391" s="30">
        <v>22094</v>
      </c>
      <c r="B1391" s="23">
        <f t="shared" si="124"/>
        <v>2013</v>
      </c>
      <c r="C1391" s="23">
        <f t="shared" si="125"/>
        <v>5</v>
      </c>
      <c r="D1391" s="24" t="s">
        <v>912</v>
      </c>
      <c r="E1391" s="31">
        <v>41401</v>
      </c>
      <c r="F1391" s="30">
        <v>6595400</v>
      </c>
      <c r="G1391" s="30">
        <v>1624045</v>
      </c>
      <c r="H1391" s="26" t="s">
        <v>84</v>
      </c>
      <c r="J1391" s="22" t="str">
        <f t="shared" si="126"/>
        <v xml:space="preserve">Fjäturen </v>
      </c>
      <c r="K1391" s="22" t="s">
        <v>739</v>
      </c>
      <c r="L1391" s="30">
        <v>0.5</v>
      </c>
      <c r="M1391" s="30">
        <v>0.5</v>
      </c>
      <c r="N1391" s="30">
        <v>2.4</v>
      </c>
      <c r="O1391" s="30">
        <v>12.4</v>
      </c>
      <c r="P1391" s="30">
        <v>11.2</v>
      </c>
      <c r="Q1391" s="30">
        <v>104</v>
      </c>
      <c r="T1391" s="30">
        <v>1.7548487804878001</v>
      </c>
      <c r="U1391" s="30">
        <v>8.4169999999999998</v>
      </c>
      <c r="V1391" s="22">
        <f t="shared" ref="V1391" si="134">U1391 * (1/((10^((0.0901821 + (2729.92 /(273.15 + O1391)))-AC1391)+1)))</f>
        <v>0.11450108516778212</v>
      </c>
      <c r="W1391" s="30">
        <v>0.112</v>
      </c>
      <c r="X1391" s="30">
        <v>2.14</v>
      </c>
      <c r="Y1391" s="30">
        <v>2.5</v>
      </c>
      <c r="Z1391" s="30">
        <v>7.0969899999999999</v>
      </c>
      <c r="AB1391" s="30">
        <v>218.80199999999999</v>
      </c>
      <c r="AC1391" s="30">
        <v>7.79</v>
      </c>
      <c r="AI1391" s="30">
        <v>24.63</v>
      </c>
      <c r="AJ1391" s="30">
        <v>876.25199999999995</v>
      </c>
      <c r="BI1391" s="27"/>
    </row>
    <row r="1392" spans="1:61" s="22" customFormat="1" x14ac:dyDescent="0.2">
      <c r="A1392" s="30">
        <v>22095</v>
      </c>
      <c r="B1392" s="23">
        <f t="shared" si="124"/>
        <v>2013</v>
      </c>
      <c r="C1392" s="23">
        <f t="shared" si="125"/>
        <v>5</v>
      </c>
      <c r="D1392" s="24" t="s">
        <v>912</v>
      </c>
      <c r="E1392" s="31">
        <v>41401</v>
      </c>
      <c r="F1392" s="30">
        <v>6595400</v>
      </c>
      <c r="G1392" s="30">
        <v>1624045</v>
      </c>
      <c r="H1392" s="26" t="s">
        <v>84</v>
      </c>
      <c r="J1392" s="22" t="str">
        <f t="shared" si="126"/>
        <v xml:space="preserve">Fjäturen </v>
      </c>
      <c r="K1392" s="26" t="s">
        <v>781</v>
      </c>
      <c r="L1392" s="30">
        <v>1</v>
      </c>
      <c r="M1392" s="30">
        <v>1</v>
      </c>
      <c r="O1392" s="30">
        <v>12.1</v>
      </c>
      <c r="P1392" s="30">
        <v>11.3</v>
      </c>
      <c r="Q1392" s="30">
        <v>104</v>
      </c>
      <c r="BI1392" s="27"/>
    </row>
    <row r="1393" spans="1:61" s="22" customFormat="1" x14ac:dyDescent="0.2">
      <c r="A1393" s="30">
        <v>22096</v>
      </c>
      <c r="B1393" s="23">
        <f t="shared" si="124"/>
        <v>2013</v>
      </c>
      <c r="C1393" s="23">
        <f t="shared" si="125"/>
        <v>5</v>
      </c>
      <c r="D1393" s="24" t="s">
        <v>912</v>
      </c>
      <c r="E1393" s="31">
        <v>41401</v>
      </c>
      <c r="F1393" s="30">
        <v>6595400</v>
      </c>
      <c r="G1393" s="30">
        <v>1624045</v>
      </c>
      <c r="H1393" s="26" t="s">
        <v>84</v>
      </c>
      <c r="J1393" s="22" t="str">
        <f t="shared" si="126"/>
        <v xml:space="preserve">Fjäturen </v>
      </c>
      <c r="K1393" s="26" t="s">
        <v>782</v>
      </c>
      <c r="L1393" s="30">
        <v>2</v>
      </c>
      <c r="M1393" s="30">
        <v>2</v>
      </c>
      <c r="O1393" s="30">
        <v>11.8</v>
      </c>
      <c r="P1393" s="30">
        <v>11.3</v>
      </c>
      <c r="Q1393" s="30">
        <v>104</v>
      </c>
      <c r="BI1393" s="27"/>
    </row>
    <row r="1394" spans="1:61" s="22" customFormat="1" x14ac:dyDescent="0.2">
      <c r="A1394" s="30">
        <v>22097</v>
      </c>
      <c r="B1394" s="23">
        <f t="shared" si="124"/>
        <v>2013</v>
      </c>
      <c r="C1394" s="23">
        <f t="shared" si="125"/>
        <v>5</v>
      </c>
      <c r="D1394" s="24" t="s">
        <v>912</v>
      </c>
      <c r="E1394" s="31">
        <v>41401</v>
      </c>
      <c r="F1394" s="30">
        <v>6595400</v>
      </c>
      <c r="G1394" s="30">
        <v>1624045</v>
      </c>
      <c r="H1394" s="26" t="s">
        <v>84</v>
      </c>
      <c r="J1394" s="22" t="str">
        <f t="shared" si="126"/>
        <v xml:space="preserve">Fjäturen </v>
      </c>
      <c r="K1394" s="26" t="s">
        <v>783</v>
      </c>
      <c r="L1394" s="30">
        <v>3</v>
      </c>
      <c r="M1394" s="30">
        <v>3</v>
      </c>
      <c r="O1394" s="30">
        <v>11.6</v>
      </c>
      <c r="P1394" s="30">
        <v>11.3</v>
      </c>
      <c r="Q1394" s="30">
        <v>102</v>
      </c>
      <c r="BI1394" s="27"/>
    </row>
    <row r="1395" spans="1:61" s="22" customFormat="1" x14ac:dyDescent="0.2">
      <c r="A1395" s="30">
        <v>22098</v>
      </c>
      <c r="B1395" s="23">
        <f t="shared" si="124"/>
        <v>2013</v>
      </c>
      <c r="C1395" s="23">
        <f t="shared" si="125"/>
        <v>5</v>
      </c>
      <c r="D1395" s="24" t="s">
        <v>912</v>
      </c>
      <c r="E1395" s="31">
        <v>41401</v>
      </c>
      <c r="F1395" s="30">
        <v>6595400</v>
      </c>
      <c r="G1395" s="30">
        <v>1624045</v>
      </c>
      <c r="H1395" s="26" t="s">
        <v>84</v>
      </c>
      <c r="J1395" s="22" t="str">
        <f t="shared" si="126"/>
        <v xml:space="preserve">Fjäturen </v>
      </c>
      <c r="K1395" s="26" t="s">
        <v>784</v>
      </c>
      <c r="L1395" s="30">
        <v>4</v>
      </c>
      <c r="M1395" s="30">
        <v>4</v>
      </c>
      <c r="O1395" s="30">
        <v>10</v>
      </c>
      <c r="P1395" s="30">
        <v>10.3</v>
      </c>
      <c r="Q1395" s="30">
        <v>90</v>
      </c>
      <c r="BI1395" s="27"/>
    </row>
    <row r="1396" spans="1:61" s="22" customFormat="1" x14ac:dyDescent="0.2">
      <c r="A1396" s="30">
        <v>22099</v>
      </c>
      <c r="B1396" s="23">
        <f t="shared" si="124"/>
        <v>2013</v>
      </c>
      <c r="C1396" s="23">
        <f t="shared" si="125"/>
        <v>5</v>
      </c>
      <c r="D1396" s="24" t="s">
        <v>912</v>
      </c>
      <c r="E1396" s="31">
        <v>41401</v>
      </c>
      <c r="F1396" s="30">
        <v>6595400</v>
      </c>
      <c r="G1396" s="30">
        <v>1624045</v>
      </c>
      <c r="H1396" s="26" t="s">
        <v>84</v>
      </c>
      <c r="J1396" s="22" t="str">
        <f t="shared" si="126"/>
        <v xml:space="preserve">Fjäturen </v>
      </c>
      <c r="K1396" s="26" t="s">
        <v>841</v>
      </c>
      <c r="L1396" s="30">
        <v>5</v>
      </c>
      <c r="M1396" s="30">
        <v>5</v>
      </c>
      <c r="O1396" s="30">
        <v>9.4</v>
      </c>
      <c r="P1396" s="30">
        <v>10</v>
      </c>
      <c r="Q1396" s="30">
        <v>86</v>
      </c>
      <c r="BI1396" s="27"/>
    </row>
    <row r="1397" spans="1:61" s="22" customFormat="1" x14ac:dyDescent="0.2">
      <c r="A1397" s="30">
        <v>22100</v>
      </c>
      <c r="B1397" s="23">
        <f t="shared" si="124"/>
        <v>2013</v>
      </c>
      <c r="C1397" s="23">
        <f t="shared" si="125"/>
        <v>5</v>
      </c>
      <c r="D1397" s="24" t="s">
        <v>912</v>
      </c>
      <c r="E1397" s="31">
        <v>41401</v>
      </c>
      <c r="F1397" s="30">
        <v>6595400</v>
      </c>
      <c r="G1397" s="30">
        <v>1624045</v>
      </c>
      <c r="H1397" s="26" t="s">
        <v>84</v>
      </c>
      <c r="J1397" s="22" t="str">
        <f t="shared" si="126"/>
        <v xml:space="preserve">Fjäturen </v>
      </c>
      <c r="K1397" s="26" t="s">
        <v>842</v>
      </c>
      <c r="L1397" s="30">
        <v>6</v>
      </c>
      <c r="M1397" s="30">
        <v>6</v>
      </c>
      <c r="O1397" s="30">
        <v>8.6</v>
      </c>
      <c r="P1397" s="30">
        <v>9</v>
      </c>
      <c r="Q1397" s="30">
        <v>76</v>
      </c>
      <c r="BI1397" s="27"/>
    </row>
    <row r="1398" spans="1:61" s="22" customFormat="1" x14ac:dyDescent="0.2">
      <c r="A1398" s="30">
        <v>22101</v>
      </c>
      <c r="B1398" s="23">
        <f t="shared" si="124"/>
        <v>2013</v>
      </c>
      <c r="C1398" s="23">
        <f t="shared" si="125"/>
        <v>5</v>
      </c>
      <c r="D1398" s="24" t="s">
        <v>912</v>
      </c>
      <c r="E1398" s="31">
        <v>41401</v>
      </c>
      <c r="F1398" s="30">
        <v>6595400</v>
      </c>
      <c r="G1398" s="30">
        <v>1624045</v>
      </c>
      <c r="H1398" s="26" t="s">
        <v>84</v>
      </c>
      <c r="J1398" s="22" t="str">
        <f t="shared" si="126"/>
        <v xml:space="preserve">Fjäturen </v>
      </c>
      <c r="K1398" s="22" t="s">
        <v>785</v>
      </c>
      <c r="L1398" s="30">
        <v>7.2</v>
      </c>
      <c r="M1398" s="30">
        <v>7.2</v>
      </c>
      <c r="O1398" s="30">
        <v>7.7</v>
      </c>
      <c r="P1398" s="30">
        <v>7</v>
      </c>
      <c r="Q1398" s="30">
        <v>58</v>
      </c>
      <c r="BI1398" s="27"/>
    </row>
    <row r="1399" spans="1:61" s="22" customFormat="1" x14ac:dyDescent="0.2">
      <c r="A1399" s="30">
        <v>22102</v>
      </c>
      <c r="B1399" s="23">
        <f t="shared" si="124"/>
        <v>2013</v>
      </c>
      <c r="C1399" s="23">
        <f t="shared" si="125"/>
        <v>5</v>
      </c>
      <c r="D1399" s="24" t="s">
        <v>912</v>
      </c>
      <c r="E1399" s="31">
        <v>41401</v>
      </c>
      <c r="F1399" s="30">
        <v>6597555</v>
      </c>
      <c r="G1399" s="30">
        <v>1629125</v>
      </c>
      <c r="H1399" s="26" t="s">
        <v>85</v>
      </c>
      <c r="J1399" s="22" t="str">
        <f t="shared" si="126"/>
        <v xml:space="preserve">Gullsjön </v>
      </c>
      <c r="K1399" s="22" t="s">
        <v>739</v>
      </c>
      <c r="L1399" s="30">
        <v>0.5</v>
      </c>
      <c r="M1399" s="30">
        <v>0.5</v>
      </c>
      <c r="N1399" s="30">
        <v>1.5</v>
      </c>
      <c r="O1399" s="30">
        <v>16.600000000000001</v>
      </c>
      <c r="P1399" s="30">
        <v>9.6</v>
      </c>
      <c r="Q1399" s="30">
        <v>97</v>
      </c>
      <c r="T1399" s="30">
        <v>1.99414634146341</v>
      </c>
      <c r="U1399" s="30">
        <v>25.253</v>
      </c>
      <c r="V1399" s="22">
        <f t="shared" ref="V1399" si="135">U1399 * (1/((10^((0.0901821 + (2729.92 /(273.15 + O1399)))-AC1399)+1)))</f>
        <v>0.22728203102428338</v>
      </c>
      <c r="W1399" s="30">
        <v>0.251</v>
      </c>
      <c r="X1399" s="30">
        <v>1.83</v>
      </c>
      <c r="Y1399" s="30">
        <v>1.8</v>
      </c>
      <c r="Z1399" s="30">
        <v>12.787782</v>
      </c>
      <c r="AB1399" s="30">
        <v>79.408000000000001</v>
      </c>
      <c r="AC1399" s="30">
        <v>7.47</v>
      </c>
      <c r="AI1399" s="30">
        <v>31.04</v>
      </c>
      <c r="AJ1399" s="30">
        <v>963.90899999999999</v>
      </c>
      <c r="BI1399" s="27"/>
    </row>
    <row r="1400" spans="1:61" s="22" customFormat="1" x14ac:dyDescent="0.2">
      <c r="A1400" s="30">
        <v>22103</v>
      </c>
      <c r="B1400" s="23">
        <f t="shared" si="124"/>
        <v>2013</v>
      </c>
      <c r="C1400" s="23">
        <f t="shared" si="125"/>
        <v>5</v>
      </c>
      <c r="D1400" s="24" t="s">
        <v>912</v>
      </c>
      <c r="E1400" s="31">
        <v>41401</v>
      </c>
      <c r="F1400" s="30">
        <v>6597555</v>
      </c>
      <c r="G1400" s="30">
        <v>1629125</v>
      </c>
      <c r="H1400" s="26" t="s">
        <v>85</v>
      </c>
      <c r="J1400" s="22" t="str">
        <f t="shared" si="126"/>
        <v xml:space="preserve">Gullsjön </v>
      </c>
      <c r="K1400" s="26" t="s">
        <v>781</v>
      </c>
      <c r="L1400" s="30">
        <v>1</v>
      </c>
      <c r="M1400" s="30">
        <v>1</v>
      </c>
      <c r="O1400" s="30">
        <v>12</v>
      </c>
      <c r="P1400" s="30">
        <v>3.6</v>
      </c>
      <c r="Q1400" s="30">
        <v>33</v>
      </c>
      <c r="BI1400" s="27"/>
    </row>
    <row r="1401" spans="1:61" s="22" customFormat="1" x14ac:dyDescent="0.2">
      <c r="A1401" s="30">
        <v>22104</v>
      </c>
      <c r="B1401" s="23">
        <f t="shared" si="124"/>
        <v>2013</v>
      </c>
      <c r="C1401" s="23">
        <f t="shared" si="125"/>
        <v>5</v>
      </c>
      <c r="D1401" s="24" t="s">
        <v>912</v>
      </c>
      <c r="E1401" s="31">
        <v>41401</v>
      </c>
      <c r="F1401" s="30">
        <v>6597555</v>
      </c>
      <c r="G1401" s="30">
        <v>1629125</v>
      </c>
      <c r="H1401" s="26" t="s">
        <v>85</v>
      </c>
      <c r="J1401" s="22" t="str">
        <f t="shared" si="126"/>
        <v xml:space="preserve">Gullsjön </v>
      </c>
      <c r="K1401" s="22" t="s">
        <v>785</v>
      </c>
      <c r="L1401" s="30">
        <v>2</v>
      </c>
      <c r="M1401" s="30">
        <v>2</v>
      </c>
      <c r="O1401" s="30">
        <v>8</v>
      </c>
      <c r="P1401" s="30">
        <v>0.1</v>
      </c>
      <c r="Q1401" s="30">
        <v>1</v>
      </c>
      <c r="BI1401" s="27"/>
    </row>
    <row r="1402" spans="1:61" s="22" customFormat="1" x14ac:dyDescent="0.2">
      <c r="A1402" s="30">
        <v>22285</v>
      </c>
      <c r="B1402" s="23">
        <f t="shared" si="124"/>
        <v>2013</v>
      </c>
      <c r="C1402" s="23">
        <f t="shared" si="125"/>
        <v>5</v>
      </c>
      <c r="D1402" s="24" t="s">
        <v>912</v>
      </c>
      <c r="E1402" s="31">
        <v>41408</v>
      </c>
      <c r="F1402" s="30">
        <v>6594430</v>
      </c>
      <c r="G1402" s="30">
        <v>1625370</v>
      </c>
      <c r="H1402" s="26" t="s">
        <v>87</v>
      </c>
      <c r="J1402" s="22" t="str">
        <f t="shared" si="126"/>
        <v xml:space="preserve">Mörtsjön </v>
      </c>
      <c r="K1402" s="22" t="s">
        <v>739</v>
      </c>
      <c r="L1402" s="30">
        <v>0.5</v>
      </c>
      <c r="M1402" s="30">
        <v>0.5</v>
      </c>
      <c r="N1402" s="30">
        <v>1.5</v>
      </c>
      <c r="O1402" s="30">
        <v>16.100000000000001</v>
      </c>
      <c r="P1402" s="30">
        <v>12.5</v>
      </c>
      <c r="Q1402" s="30">
        <v>128</v>
      </c>
      <c r="T1402" s="30">
        <v>2.0211071999999999</v>
      </c>
      <c r="U1402" s="30">
        <v>6.3529999999999998</v>
      </c>
      <c r="V1402" s="22">
        <f t="shared" ref="V1402" si="136">U1402 * (1/((10^((0.0901821 + (2729.92 /(273.15 + O1402)))-AC1402)+1)))</f>
        <v>0.42173492151152858</v>
      </c>
      <c r="W1402" s="30">
        <v>0.26300000000000001</v>
      </c>
      <c r="X1402" s="30">
        <v>2.2000000000000002</v>
      </c>
      <c r="Y1402" s="30">
        <v>1.95</v>
      </c>
      <c r="Z1402" s="30">
        <v>24.6901028571429</v>
      </c>
      <c r="AB1402" s="30">
        <v>312.91000000000003</v>
      </c>
      <c r="AC1402" s="30">
        <v>8.3800000000000008</v>
      </c>
      <c r="AI1402" s="30">
        <v>38.67</v>
      </c>
      <c r="AJ1402" s="30">
        <v>1176.69</v>
      </c>
      <c r="BI1402" s="27"/>
    </row>
    <row r="1403" spans="1:61" s="22" customFormat="1" x14ac:dyDescent="0.2">
      <c r="A1403" s="30">
        <v>22286</v>
      </c>
      <c r="B1403" s="23">
        <f t="shared" si="124"/>
        <v>2013</v>
      </c>
      <c r="C1403" s="23">
        <f t="shared" si="125"/>
        <v>5</v>
      </c>
      <c r="D1403" s="24" t="s">
        <v>912</v>
      </c>
      <c r="E1403" s="31">
        <v>41408</v>
      </c>
      <c r="F1403" s="30">
        <v>6594430</v>
      </c>
      <c r="G1403" s="30">
        <v>1625370</v>
      </c>
      <c r="H1403" s="26" t="s">
        <v>87</v>
      </c>
      <c r="J1403" s="22" t="str">
        <f t="shared" si="126"/>
        <v xml:space="preserve">Mörtsjön </v>
      </c>
      <c r="K1403" s="26" t="s">
        <v>781</v>
      </c>
      <c r="L1403" s="30">
        <v>1</v>
      </c>
      <c r="M1403" s="30">
        <v>1</v>
      </c>
      <c r="O1403" s="30">
        <v>16.100000000000001</v>
      </c>
      <c r="P1403" s="30">
        <v>12.1</v>
      </c>
      <c r="Q1403" s="30">
        <v>124</v>
      </c>
      <c r="BI1403" s="27"/>
    </row>
    <row r="1404" spans="1:61" s="22" customFormat="1" x14ac:dyDescent="0.2">
      <c r="A1404" s="30">
        <v>22287</v>
      </c>
      <c r="B1404" s="23">
        <f t="shared" si="124"/>
        <v>2013</v>
      </c>
      <c r="C1404" s="23">
        <f t="shared" si="125"/>
        <v>5</v>
      </c>
      <c r="D1404" s="24" t="s">
        <v>912</v>
      </c>
      <c r="E1404" s="31">
        <v>41408</v>
      </c>
      <c r="F1404" s="30">
        <v>6594430</v>
      </c>
      <c r="G1404" s="30">
        <v>1625370</v>
      </c>
      <c r="H1404" s="26" t="s">
        <v>87</v>
      </c>
      <c r="J1404" s="22" t="str">
        <f t="shared" si="126"/>
        <v xml:space="preserve">Mörtsjön </v>
      </c>
      <c r="K1404" s="26" t="s">
        <v>782</v>
      </c>
      <c r="L1404" s="30">
        <v>2</v>
      </c>
      <c r="M1404" s="30">
        <v>2</v>
      </c>
      <c r="O1404" s="30">
        <v>10.4</v>
      </c>
      <c r="P1404" s="30">
        <v>6.4</v>
      </c>
      <c r="Q1404" s="30">
        <v>58</v>
      </c>
      <c r="BI1404" s="27"/>
    </row>
    <row r="1405" spans="1:61" s="22" customFormat="1" x14ac:dyDescent="0.2">
      <c r="A1405" s="30">
        <v>22288</v>
      </c>
      <c r="B1405" s="23">
        <f t="shared" si="124"/>
        <v>2013</v>
      </c>
      <c r="C1405" s="23">
        <f t="shared" si="125"/>
        <v>5</v>
      </c>
      <c r="D1405" s="24" t="s">
        <v>912</v>
      </c>
      <c r="E1405" s="31">
        <v>41408</v>
      </c>
      <c r="F1405" s="30">
        <v>6594430</v>
      </c>
      <c r="G1405" s="30">
        <v>1625370</v>
      </c>
      <c r="H1405" s="26" t="s">
        <v>87</v>
      </c>
      <c r="J1405" s="22" t="str">
        <f t="shared" si="126"/>
        <v xml:space="preserve">Mörtsjön </v>
      </c>
      <c r="K1405" s="26" t="s">
        <v>783</v>
      </c>
      <c r="L1405" s="30">
        <v>3</v>
      </c>
      <c r="M1405" s="30">
        <v>3</v>
      </c>
      <c r="O1405" s="30">
        <v>7.4</v>
      </c>
      <c r="P1405" s="30">
        <v>2.6</v>
      </c>
      <c r="Q1405" s="30">
        <v>22</v>
      </c>
      <c r="BI1405" s="27"/>
    </row>
    <row r="1406" spans="1:61" s="22" customFormat="1" x14ac:dyDescent="0.2">
      <c r="A1406" s="30">
        <v>22289</v>
      </c>
      <c r="B1406" s="23">
        <f t="shared" si="124"/>
        <v>2013</v>
      </c>
      <c r="C1406" s="23">
        <f t="shared" si="125"/>
        <v>5</v>
      </c>
      <c r="D1406" s="24" t="s">
        <v>912</v>
      </c>
      <c r="E1406" s="31">
        <v>41408</v>
      </c>
      <c r="F1406" s="30">
        <v>6594430</v>
      </c>
      <c r="G1406" s="30">
        <v>1625370</v>
      </c>
      <c r="H1406" s="26" t="s">
        <v>87</v>
      </c>
      <c r="J1406" s="22" t="str">
        <f t="shared" si="126"/>
        <v xml:space="preserve">Mörtsjön </v>
      </c>
      <c r="K1406" s="22" t="s">
        <v>785</v>
      </c>
      <c r="L1406" s="30">
        <v>4</v>
      </c>
      <c r="M1406" s="30">
        <v>4</v>
      </c>
      <c r="O1406" s="30">
        <v>6.7</v>
      </c>
      <c r="P1406" s="30">
        <v>0.9</v>
      </c>
      <c r="Q1406" s="30">
        <v>8</v>
      </c>
      <c r="BI1406" s="27"/>
    </row>
    <row r="1407" spans="1:61" s="22" customFormat="1" x14ac:dyDescent="0.2">
      <c r="A1407" s="30">
        <v>22290</v>
      </c>
      <c r="B1407" s="23">
        <f t="shared" si="124"/>
        <v>2013</v>
      </c>
      <c r="C1407" s="23">
        <f t="shared" si="125"/>
        <v>5</v>
      </c>
      <c r="D1407" s="24" t="s">
        <v>912</v>
      </c>
      <c r="E1407" s="31">
        <v>41408</v>
      </c>
      <c r="F1407" s="30">
        <v>6595470</v>
      </c>
      <c r="G1407" s="30">
        <v>1622370</v>
      </c>
      <c r="H1407" s="26" t="s">
        <v>834</v>
      </c>
      <c r="J1407" s="22" t="str">
        <f t="shared" si="126"/>
        <v xml:space="preserve">Snuggan </v>
      </c>
      <c r="K1407" s="22" t="s">
        <v>739</v>
      </c>
      <c r="L1407" s="30">
        <v>0.5</v>
      </c>
      <c r="M1407" s="30">
        <v>0.5</v>
      </c>
      <c r="N1407" s="30">
        <v>0.8</v>
      </c>
      <c r="O1407" s="30">
        <v>15.9</v>
      </c>
      <c r="P1407" s="30">
        <v>8.5</v>
      </c>
      <c r="Q1407" s="30">
        <v>87</v>
      </c>
      <c r="T1407" s="30">
        <v>2.747136E-2</v>
      </c>
      <c r="U1407" s="30">
        <v>243</v>
      </c>
      <c r="V1407" s="22">
        <f t="shared" ref="V1407" si="137">U1407 * (1/((10^((0.0901821 + (2729.92 /(273.15 + O1407)))-AC1407)+1)))</f>
        <v>2.5172317814614799E-2</v>
      </c>
      <c r="W1407" s="30">
        <v>0.76700000000000002</v>
      </c>
      <c r="X1407" s="30">
        <v>3.01</v>
      </c>
      <c r="Y1407" s="30">
        <v>1.75</v>
      </c>
      <c r="Z1407" s="30">
        <v>10.3329</v>
      </c>
      <c r="AB1407" s="30">
        <v>28.43</v>
      </c>
      <c r="AC1407" s="30">
        <v>5.55</v>
      </c>
      <c r="AG1407" s="30">
        <v>32.28</v>
      </c>
      <c r="AI1407" s="30">
        <v>23.32</v>
      </c>
      <c r="AJ1407" s="30">
        <v>1222.8599999999999</v>
      </c>
      <c r="AK1407" s="30">
        <v>3.61</v>
      </c>
      <c r="AM1407" s="30">
        <v>0.53100000000000003</v>
      </c>
      <c r="AN1407" s="30">
        <v>0.76100000000000001</v>
      </c>
      <c r="AO1407" s="30">
        <v>6.67</v>
      </c>
      <c r="AP1407" s="30">
        <v>3.9</v>
      </c>
      <c r="AQ1407" s="30">
        <v>2.5</v>
      </c>
      <c r="BI1407" s="27"/>
    </row>
    <row r="1408" spans="1:61" s="22" customFormat="1" x14ac:dyDescent="0.2">
      <c r="A1408" s="30">
        <v>22291</v>
      </c>
      <c r="B1408" s="23">
        <f t="shared" si="124"/>
        <v>2013</v>
      </c>
      <c r="C1408" s="23">
        <f t="shared" si="125"/>
        <v>5</v>
      </c>
      <c r="D1408" s="24" t="s">
        <v>912</v>
      </c>
      <c r="E1408" s="31">
        <v>41408</v>
      </c>
      <c r="F1408" s="30">
        <v>6595470</v>
      </c>
      <c r="G1408" s="30">
        <v>1622370</v>
      </c>
      <c r="H1408" s="26" t="s">
        <v>834</v>
      </c>
      <c r="J1408" s="22" t="str">
        <f t="shared" si="126"/>
        <v xml:space="preserve">Snuggan </v>
      </c>
      <c r="K1408" s="26" t="s">
        <v>781</v>
      </c>
      <c r="L1408" s="30">
        <v>1</v>
      </c>
      <c r="M1408" s="30">
        <v>1</v>
      </c>
      <c r="O1408" s="30">
        <v>15.8</v>
      </c>
      <c r="P1408" s="30">
        <v>8.1999999999999993</v>
      </c>
      <c r="Q1408" s="30">
        <v>83</v>
      </c>
      <c r="BI1408" s="27"/>
    </row>
    <row r="1409" spans="1:74" s="22" customFormat="1" x14ac:dyDescent="0.2">
      <c r="A1409" s="30">
        <v>22292</v>
      </c>
      <c r="B1409" s="23">
        <f t="shared" si="124"/>
        <v>2013</v>
      </c>
      <c r="C1409" s="23">
        <f t="shared" si="125"/>
        <v>5</v>
      </c>
      <c r="D1409" s="24" t="s">
        <v>912</v>
      </c>
      <c r="E1409" s="31">
        <v>41408</v>
      </c>
      <c r="F1409" s="30">
        <v>6595470</v>
      </c>
      <c r="G1409" s="30">
        <v>1622370</v>
      </c>
      <c r="H1409" s="26" t="s">
        <v>834</v>
      </c>
      <c r="J1409" s="22" t="str">
        <f t="shared" si="126"/>
        <v xml:space="preserve">Snuggan </v>
      </c>
      <c r="K1409" s="26" t="s">
        <v>782</v>
      </c>
      <c r="L1409" s="30">
        <v>2</v>
      </c>
      <c r="M1409" s="30">
        <v>2</v>
      </c>
      <c r="O1409" s="30">
        <v>7.8</v>
      </c>
      <c r="P1409" s="30">
        <v>2.6</v>
      </c>
      <c r="Q1409" s="30">
        <v>22</v>
      </c>
      <c r="BI1409" s="27"/>
    </row>
    <row r="1410" spans="1:74" s="22" customFormat="1" x14ac:dyDescent="0.2">
      <c r="A1410" s="30">
        <v>22293</v>
      </c>
      <c r="B1410" s="23">
        <f t="shared" ref="B1410:B1473" si="138">YEAR(E1410)</f>
        <v>2013</v>
      </c>
      <c r="C1410" s="23">
        <f t="shared" ref="C1410:C1473" si="139">MONTH(E1410)</f>
        <v>5</v>
      </c>
      <c r="D1410" s="24" t="s">
        <v>912</v>
      </c>
      <c r="E1410" s="31">
        <v>41408</v>
      </c>
      <c r="F1410" s="30">
        <v>6595470</v>
      </c>
      <c r="G1410" s="30">
        <v>1622370</v>
      </c>
      <c r="H1410" s="26" t="s">
        <v>834</v>
      </c>
      <c r="J1410" s="22" t="str">
        <f t="shared" si="126"/>
        <v xml:space="preserve">Snuggan </v>
      </c>
      <c r="K1410" s="22" t="s">
        <v>785</v>
      </c>
      <c r="L1410" s="30">
        <v>3</v>
      </c>
      <c r="M1410" s="30">
        <v>3</v>
      </c>
      <c r="O1410" s="30">
        <v>6</v>
      </c>
      <c r="P1410" s="30">
        <v>0.4</v>
      </c>
      <c r="Q1410" s="30">
        <v>3</v>
      </c>
      <c r="BI1410" s="27"/>
    </row>
    <row r="1411" spans="1:74" s="22" customFormat="1" x14ac:dyDescent="0.2">
      <c r="B1411" s="23">
        <f t="shared" si="138"/>
        <v>2013</v>
      </c>
      <c r="C1411" s="23">
        <f t="shared" si="139"/>
        <v>5</v>
      </c>
      <c r="D1411" s="24" t="s">
        <v>912</v>
      </c>
      <c r="E1411" s="25" t="s">
        <v>1021</v>
      </c>
      <c r="F1411" s="22">
        <v>6606238</v>
      </c>
      <c r="G1411" s="22">
        <v>661152</v>
      </c>
      <c r="H1411" s="26" t="s">
        <v>738</v>
      </c>
      <c r="J1411" s="22" t="str">
        <f t="shared" ref="J1411:J1474" si="140">CONCATENATE(H1411," ",I1411)</f>
        <v xml:space="preserve">Oxundaån </v>
      </c>
      <c r="K1411" s="22" t="s">
        <v>739</v>
      </c>
      <c r="L1411" s="22">
        <v>0.5</v>
      </c>
      <c r="M1411" s="22">
        <v>0.5</v>
      </c>
      <c r="O1411" s="22">
        <v>15.1</v>
      </c>
      <c r="R1411" s="22">
        <v>39.700000000000003</v>
      </c>
      <c r="T1411" s="22">
        <v>2.29</v>
      </c>
      <c r="U1411" s="22">
        <v>63</v>
      </c>
      <c r="V1411" s="22">
        <f t="shared" ref="V1411" si="141">U1411 * (1/((10^((0.0901821 + (2729.92 /(273.15 + O1411)))-AC1411)+1)))</f>
        <v>2.0608503974226098</v>
      </c>
      <c r="W1411" s="22">
        <v>7.0999999999999994E-2</v>
      </c>
      <c r="X1411" s="22">
        <v>5</v>
      </c>
      <c r="Y1411" s="22">
        <v>4.9000000000000004</v>
      </c>
      <c r="AB1411" s="22">
        <v>182</v>
      </c>
      <c r="AC1411" s="22">
        <v>8.09</v>
      </c>
      <c r="AE1411" s="22">
        <v>5.9</v>
      </c>
      <c r="AG1411" s="22">
        <v>12.3</v>
      </c>
      <c r="AI1411" s="22">
        <v>34</v>
      </c>
      <c r="AJ1411" s="22">
        <v>908</v>
      </c>
      <c r="AK1411" s="22">
        <v>45.8</v>
      </c>
      <c r="AM1411" s="22">
        <v>4.9266000000000005</v>
      </c>
      <c r="AN1411" s="22">
        <v>7.5261999999999993</v>
      </c>
      <c r="AO1411" s="22">
        <v>33.748400000000004</v>
      </c>
      <c r="AP1411" s="22">
        <v>22.917060000000003</v>
      </c>
      <c r="AQ1411" s="22">
        <v>35.749199999999995</v>
      </c>
      <c r="AR1411" s="22">
        <v>2.57</v>
      </c>
      <c r="BI1411" s="27"/>
      <c r="BV1411" s="22">
        <v>1.9E-2</v>
      </c>
    </row>
    <row r="1412" spans="1:74" s="22" customFormat="1" x14ac:dyDescent="0.2">
      <c r="A1412" s="22">
        <v>22583</v>
      </c>
      <c r="B1412" s="23">
        <f t="shared" si="138"/>
        <v>2013</v>
      </c>
      <c r="C1412" s="23">
        <f t="shared" si="139"/>
        <v>5</v>
      </c>
      <c r="D1412" s="24" t="s">
        <v>912</v>
      </c>
      <c r="E1412" s="25">
        <v>41422</v>
      </c>
      <c r="F1412" s="22">
        <v>6600935</v>
      </c>
      <c r="G1412" s="22">
        <v>1626764</v>
      </c>
      <c r="H1412" s="22" t="s">
        <v>94</v>
      </c>
      <c r="I1412" s="22" t="s">
        <v>780</v>
      </c>
      <c r="J1412" s="22" t="str">
        <f t="shared" si="140"/>
        <v>Vallentunasjön Va2</v>
      </c>
      <c r="K1412" s="22" t="s">
        <v>739</v>
      </c>
      <c r="L1412" s="22">
        <v>0.5</v>
      </c>
      <c r="M1412" s="22">
        <v>0.5</v>
      </c>
      <c r="N1412" s="22">
        <v>0.9</v>
      </c>
      <c r="O1412" s="22">
        <v>19</v>
      </c>
      <c r="P1412" s="22">
        <v>10</v>
      </c>
      <c r="Q1412" s="22">
        <v>104</v>
      </c>
      <c r="BI1412" s="27"/>
    </row>
    <row r="1413" spans="1:74" s="22" customFormat="1" x14ac:dyDescent="0.2">
      <c r="A1413" s="22">
        <v>22584</v>
      </c>
      <c r="B1413" s="23">
        <f t="shared" si="138"/>
        <v>2013</v>
      </c>
      <c r="C1413" s="23">
        <f t="shared" si="139"/>
        <v>5</v>
      </c>
      <c r="D1413" s="24" t="s">
        <v>912</v>
      </c>
      <c r="E1413" s="25">
        <v>41422</v>
      </c>
      <c r="F1413" s="22">
        <v>6600935</v>
      </c>
      <c r="G1413" s="22">
        <v>1626764</v>
      </c>
      <c r="H1413" s="22" t="s">
        <v>94</v>
      </c>
      <c r="I1413" s="22" t="s">
        <v>780</v>
      </c>
      <c r="J1413" s="22" t="str">
        <f t="shared" si="140"/>
        <v>Vallentunasjön Va2</v>
      </c>
      <c r="K1413" s="22" t="s">
        <v>781</v>
      </c>
      <c r="L1413" s="22">
        <v>1</v>
      </c>
      <c r="M1413" s="22">
        <v>1</v>
      </c>
      <c r="O1413" s="22">
        <v>18.8</v>
      </c>
      <c r="P1413" s="22">
        <v>9.6</v>
      </c>
      <c r="Q1413" s="22">
        <v>98</v>
      </c>
      <c r="BI1413" s="27"/>
    </row>
    <row r="1414" spans="1:74" s="22" customFormat="1" x14ac:dyDescent="0.2">
      <c r="A1414" s="22">
        <v>22585</v>
      </c>
      <c r="B1414" s="23">
        <f t="shared" si="138"/>
        <v>2013</v>
      </c>
      <c r="C1414" s="23">
        <f t="shared" si="139"/>
        <v>5</v>
      </c>
      <c r="D1414" s="24" t="s">
        <v>912</v>
      </c>
      <c r="E1414" s="25">
        <v>41422</v>
      </c>
      <c r="F1414" s="22">
        <v>6600935</v>
      </c>
      <c r="G1414" s="22">
        <v>1626764</v>
      </c>
      <c r="H1414" s="22" t="s">
        <v>94</v>
      </c>
      <c r="I1414" s="22" t="s">
        <v>780</v>
      </c>
      <c r="J1414" s="22" t="str">
        <f t="shared" si="140"/>
        <v>Vallentunasjön Va2</v>
      </c>
      <c r="K1414" s="22" t="s">
        <v>782</v>
      </c>
      <c r="L1414" s="22">
        <v>2</v>
      </c>
      <c r="M1414" s="22">
        <v>2</v>
      </c>
      <c r="O1414" s="22">
        <v>18.5</v>
      </c>
      <c r="P1414" s="22">
        <v>9.8000000000000007</v>
      </c>
      <c r="Q1414" s="22">
        <v>99</v>
      </c>
      <c r="BI1414" s="27"/>
    </row>
    <row r="1415" spans="1:74" s="22" customFormat="1" x14ac:dyDescent="0.2">
      <c r="A1415" s="22">
        <v>22586</v>
      </c>
      <c r="B1415" s="23">
        <f t="shared" si="138"/>
        <v>2013</v>
      </c>
      <c r="C1415" s="23">
        <f t="shared" si="139"/>
        <v>5</v>
      </c>
      <c r="D1415" s="24" t="s">
        <v>912</v>
      </c>
      <c r="E1415" s="25">
        <v>41422</v>
      </c>
      <c r="F1415" s="22">
        <v>6600935</v>
      </c>
      <c r="G1415" s="22">
        <v>1626764</v>
      </c>
      <c r="H1415" s="22" t="s">
        <v>94</v>
      </c>
      <c r="I1415" s="22" t="s">
        <v>780</v>
      </c>
      <c r="J1415" s="22" t="str">
        <f t="shared" si="140"/>
        <v>Vallentunasjön Va2</v>
      </c>
      <c r="K1415" s="22" t="s">
        <v>783</v>
      </c>
      <c r="L1415" s="22">
        <v>3</v>
      </c>
      <c r="M1415" s="22">
        <v>3</v>
      </c>
      <c r="O1415" s="22">
        <v>18.399999999999999</v>
      </c>
      <c r="P1415" s="22">
        <v>9.6999999999999993</v>
      </c>
      <c r="Q1415" s="22">
        <v>96</v>
      </c>
      <c r="BI1415" s="27"/>
    </row>
    <row r="1416" spans="1:74" s="22" customFormat="1" x14ac:dyDescent="0.2">
      <c r="A1416" s="22">
        <v>22587</v>
      </c>
      <c r="B1416" s="23">
        <f t="shared" si="138"/>
        <v>2013</v>
      </c>
      <c r="C1416" s="23">
        <f t="shared" si="139"/>
        <v>5</v>
      </c>
      <c r="D1416" s="24" t="s">
        <v>912</v>
      </c>
      <c r="E1416" s="25">
        <v>41422</v>
      </c>
      <c r="F1416" s="22">
        <v>6600935</v>
      </c>
      <c r="G1416" s="22">
        <v>1626764</v>
      </c>
      <c r="H1416" s="22" t="s">
        <v>94</v>
      </c>
      <c r="I1416" s="22" t="s">
        <v>780</v>
      </c>
      <c r="J1416" s="22" t="str">
        <f t="shared" si="140"/>
        <v>Vallentunasjön Va2</v>
      </c>
      <c r="K1416" s="22" t="s">
        <v>784</v>
      </c>
      <c r="L1416" s="22">
        <v>4</v>
      </c>
      <c r="M1416" s="22">
        <v>4</v>
      </c>
      <c r="O1416" s="22">
        <v>17.899999999999999</v>
      </c>
      <c r="P1416" s="22">
        <v>9.6999999999999993</v>
      </c>
      <c r="Q1416" s="22">
        <v>96</v>
      </c>
      <c r="BI1416" s="27"/>
    </row>
    <row r="1417" spans="1:74" s="22" customFormat="1" x14ac:dyDescent="0.2">
      <c r="A1417" s="22">
        <v>22588</v>
      </c>
      <c r="B1417" s="23">
        <f t="shared" si="138"/>
        <v>2013</v>
      </c>
      <c r="C1417" s="23">
        <f t="shared" si="139"/>
        <v>5</v>
      </c>
      <c r="D1417" s="24" t="s">
        <v>912</v>
      </c>
      <c r="E1417" s="25">
        <v>41422</v>
      </c>
      <c r="F1417" s="22">
        <v>6600935</v>
      </c>
      <c r="G1417" s="22">
        <v>1626764</v>
      </c>
      <c r="H1417" s="22" t="s">
        <v>94</v>
      </c>
      <c r="I1417" s="22" t="s">
        <v>780</v>
      </c>
      <c r="J1417" s="22" t="str">
        <f t="shared" si="140"/>
        <v>Vallentunasjön Va2</v>
      </c>
      <c r="K1417" s="22" t="s">
        <v>785</v>
      </c>
      <c r="L1417" s="22">
        <v>4.5</v>
      </c>
      <c r="M1417" s="22">
        <v>4.5</v>
      </c>
      <c r="O1417" s="22">
        <v>17.899999999999999</v>
      </c>
      <c r="P1417" s="22">
        <v>9.5</v>
      </c>
      <c r="Q1417" s="22">
        <v>96</v>
      </c>
      <c r="BI1417" s="27"/>
    </row>
    <row r="1418" spans="1:74" s="22" customFormat="1" x14ac:dyDescent="0.2">
      <c r="A1418" s="22">
        <v>22589</v>
      </c>
      <c r="B1418" s="23">
        <f t="shared" si="138"/>
        <v>2013</v>
      </c>
      <c r="C1418" s="23">
        <f t="shared" si="139"/>
        <v>5</v>
      </c>
      <c r="D1418" s="24" t="s">
        <v>912</v>
      </c>
      <c r="E1418" s="25">
        <v>41422</v>
      </c>
      <c r="H1418" s="22" t="s">
        <v>94</v>
      </c>
      <c r="I1418" s="22" t="s">
        <v>786</v>
      </c>
      <c r="J1418" s="22" t="str">
        <f t="shared" si="140"/>
        <v>Vallentunasjön Blandprov</v>
      </c>
      <c r="K1418" s="22" t="s">
        <v>739</v>
      </c>
      <c r="U1418" s="22">
        <v>3.46</v>
      </c>
      <c r="X1418" s="22">
        <v>2.2999999999999998</v>
      </c>
      <c r="Z1418" s="22">
        <v>13.57751</v>
      </c>
      <c r="AB1418" s="30">
        <v>0</v>
      </c>
      <c r="AE1418" s="22">
        <v>15.000000000000099</v>
      </c>
      <c r="AI1418" s="22">
        <v>67.2</v>
      </c>
      <c r="AJ1418" s="22">
        <v>1080.9649999999999</v>
      </c>
      <c r="BI1418" s="27"/>
    </row>
    <row r="1419" spans="1:74" s="22" customFormat="1" x14ac:dyDescent="0.2">
      <c r="A1419" s="22">
        <v>29671</v>
      </c>
      <c r="B1419" s="23">
        <f t="shared" si="138"/>
        <v>2014</v>
      </c>
      <c r="C1419" s="23">
        <f t="shared" si="139"/>
        <v>5</v>
      </c>
      <c r="D1419" s="24" t="s">
        <v>912</v>
      </c>
      <c r="E1419" s="25">
        <v>41772</v>
      </c>
      <c r="F1419" s="22">
        <v>6600935</v>
      </c>
      <c r="G1419" s="22">
        <v>1626764</v>
      </c>
      <c r="H1419" s="22" t="s">
        <v>94</v>
      </c>
      <c r="I1419" s="22" t="s">
        <v>780</v>
      </c>
      <c r="J1419" s="22" t="str">
        <f t="shared" si="140"/>
        <v>Vallentunasjön Va2</v>
      </c>
      <c r="K1419" s="22" t="s">
        <v>739</v>
      </c>
      <c r="L1419" s="22">
        <v>0.5</v>
      </c>
      <c r="M1419" s="22">
        <v>0.5</v>
      </c>
      <c r="N1419" s="22">
        <v>0.9</v>
      </c>
      <c r="O1419" s="22">
        <v>10.3</v>
      </c>
      <c r="P1419" s="22">
        <v>10</v>
      </c>
      <c r="Q1419" s="22">
        <v>92</v>
      </c>
      <c r="BI1419" s="27"/>
    </row>
    <row r="1420" spans="1:74" s="22" customFormat="1" x14ac:dyDescent="0.2">
      <c r="A1420" s="22">
        <v>29672</v>
      </c>
      <c r="B1420" s="23">
        <f t="shared" si="138"/>
        <v>2014</v>
      </c>
      <c r="C1420" s="23">
        <f t="shared" si="139"/>
        <v>5</v>
      </c>
      <c r="D1420" s="24" t="s">
        <v>912</v>
      </c>
      <c r="E1420" s="25">
        <v>41772</v>
      </c>
      <c r="F1420" s="22">
        <v>6600935</v>
      </c>
      <c r="G1420" s="22">
        <v>1626764</v>
      </c>
      <c r="H1420" s="22" t="s">
        <v>94</v>
      </c>
      <c r="I1420" s="22" t="s">
        <v>780</v>
      </c>
      <c r="J1420" s="22" t="str">
        <f t="shared" si="140"/>
        <v>Vallentunasjön Va2</v>
      </c>
      <c r="K1420" s="22" t="s">
        <v>781</v>
      </c>
      <c r="L1420" s="22">
        <v>1</v>
      </c>
      <c r="M1420" s="22">
        <v>1</v>
      </c>
      <c r="O1420" s="22">
        <v>10.3</v>
      </c>
      <c r="P1420" s="22">
        <v>10.1</v>
      </c>
      <c r="Q1420" s="22">
        <v>93</v>
      </c>
      <c r="BI1420" s="27"/>
    </row>
    <row r="1421" spans="1:74" s="22" customFormat="1" x14ac:dyDescent="0.2">
      <c r="A1421" s="22">
        <v>29673</v>
      </c>
      <c r="B1421" s="23">
        <f t="shared" si="138"/>
        <v>2014</v>
      </c>
      <c r="C1421" s="23">
        <f t="shared" si="139"/>
        <v>5</v>
      </c>
      <c r="D1421" s="24" t="s">
        <v>912</v>
      </c>
      <c r="E1421" s="25">
        <v>41772</v>
      </c>
      <c r="F1421" s="22">
        <v>6600935</v>
      </c>
      <c r="G1421" s="22">
        <v>1626764</v>
      </c>
      <c r="H1421" s="22" t="s">
        <v>94</v>
      </c>
      <c r="I1421" s="22" t="s">
        <v>780</v>
      </c>
      <c r="J1421" s="22" t="str">
        <f t="shared" si="140"/>
        <v>Vallentunasjön Va2</v>
      </c>
      <c r="K1421" s="22" t="s">
        <v>782</v>
      </c>
      <c r="L1421" s="22">
        <v>2</v>
      </c>
      <c r="M1421" s="22">
        <v>2</v>
      </c>
      <c r="O1421" s="22">
        <v>10.3</v>
      </c>
      <c r="P1421" s="22">
        <v>10.3</v>
      </c>
      <c r="Q1421" s="22">
        <v>94</v>
      </c>
      <c r="BI1421" s="27"/>
    </row>
    <row r="1422" spans="1:74" s="22" customFormat="1" x14ac:dyDescent="0.2">
      <c r="A1422" s="22">
        <v>29674</v>
      </c>
      <c r="B1422" s="23">
        <f t="shared" si="138"/>
        <v>2014</v>
      </c>
      <c r="C1422" s="23">
        <f t="shared" si="139"/>
        <v>5</v>
      </c>
      <c r="D1422" s="24" t="s">
        <v>912</v>
      </c>
      <c r="E1422" s="25">
        <v>41772</v>
      </c>
      <c r="F1422" s="22">
        <v>6600935</v>
      </c>
      <c r="G1422" s="22">
        <v>1626764</v>
      </c>
      <c r="H1422" s="22" t="s">
        <v>94</v>
      </c>
      <c r="I1422" s="22" t="s">
        <v>780</v>
      </c>
      <c r="J1422" s="22" t="str">
        <f t="shared" si="140"/>
        <v>Vallentunasjön Va2</v>
      </c>
      <c r="K1422" s="22" t="s">
        <v>783</v>
      </c>
      <c r="L1422" s="22">
        <v>3</v>
      </c>
      <c r="M1422" s="22">
        <v>3</v>
      </c>
      <c r="O1422" s="22">
        <v>10.3</v>
      </c>
      <c r="P1422" s="22">
        <v>10.4</v>
      </c>
      <c r="Q1422" s="22">
        <v>95</v>
      </c>
      <c r="BI1422" s="27"/>
    </row>
    <row r="1423" spans="1:74" s="22" customFormat="1" x14ac:dyDescent="0.2">
      <c r="A1423" s="22">
        <v>29675</v>
      </c>
      <c r="B1423" s="23">
        <f t="shared" si="138"/>
        <v>2014</v>
      </c>
      <c r="C1423" s="23">
        <f t="shared" si="139"/>
        <v>5</v>
      </c>
      <c r="D1423" s="24" t="s">
        <v>912</v>
      </c>
      <c r="E1423" s="25">
        <v>41772</v>
      </c>
      <c r="F1423" s="22">
        <v>6600935</v>
      </c>
      <c r="G1423" s="22">
        <v>1626764</v>
      </c>
      <c r="H1423" s="22" t="s">
        <v>94</v>
      </c>
      <c r="I1423" s="22" t="s">
        <v>780</v>
      </c>
      <c r="J1423" s="22" t="str">
        <f t="shared" si="140"/>
        <v>Vallentunasjön Va2</v>
      </c>
      <c r="K1423" s="22" t="s">
        <v>784</v>
      </c>
      <c r="L1423" s="22">
        <v>4</v>
      </c>
      <c r="M1423" s="22">
        <v>4</v>
      </c>
      <c r="O1423" s="22">
        <v>10.3</v>
      </c>
      <c r="P1423" s="22">
        <v>10.4</v>
      </c>
      <c r="Q1423" s="22">
        <v>95</v>
      </c>
      <c r="BI1423" s="27"/>
    </row>
    <row r="1424" spans="1:74" s="22" customFormat="1" x14ac:dyDescent="0.2">
      <c r="A1424" s="22">
        <v>29676</v>
      </c>
      <c r="B1424" s="23">
        <f t="shared" si="138"/>
        <v>2014</v>
      </c>
      <c r="C1424" s="23">
        <f t="shared" si="139"/>
        <v>5</v>
      </c>
      <c r="D1424" s="24" t="s">
        <v>912</v>
      </c>
      <c r="E1424" s="25">
        <v>41772</v>
      </c>
      <c r="F1424" s="22">
        <v>6600935</v>
      </c>
      <c r="G1424" s="22">
        <v>1626764</v>
      </c>
      <c r="H1424" s="22" t="s">
        <v>94</v>
      </c>
      <c r="I1424" s="22" t="s">
        <v>780</v>
      </c>
      <c r="J1424" s="22" t="str">
        <f t="shared" si="140"/>
        <v>Vallentunasjön Va2</v>
      </c>
      <c r="K1424" s="22" t="s">
        <v>785</v>
      </c>
      <c r="L1424" s="22">
        <v>4.5</v>
      </c>
      <c r="M1424" s="22">
        <v>4.5</v>
      </c>
      <c r="O1424" s="22">
        <v>10.199999999999999</v>
      </c>
      <c r="P1424" s="22">
        <v>10.4</v>
      </c>
      <c r="Q1424" s="22">
        <v>95</v>
      </c>
      <c r="BI1424" s="27"/>
    </row>
    <row r="1425" spans="1:61" s="22" customFormat="1" x14ac:dyDescent="0.2">
      <c r="A1425" s="22">
        <v>29677</v>
      </c>
      <c r="B1425" s="23">
        <f t="shared" si="138"/>
        <v>2014</v>
      </c>
      <c r="C1425" s="23">
        <f t="shared" si="139"/>
        <v>5</v>
      </c>
      <c r="D1425" s="24" t="s">
        <v>912</v>
      </c>
      <c r="E1425" s="25">
        <v>41772</v>
      </c>
      <c r="H1425" s="22" t="s">
        <v>94</v>
      </c>
      <c r="I1425" s="22" t="s">
        <v>786</v>
      </c>
      <c r="J1425" s="22" t="str">
        <f t="shared" si="140"/>
        <v>Vallentunasjön Blandprov</v>
      </c>
      <c r="K1425" s="22" t="s">
        <v>739</v>
      </c>
      <c r="L1425" s="22">
        <v>4.5</v>
      </c>
      <c r="M1425" s="22">
        <v>0</v>
      </c>
      <c r="U1425" s="22">
        <v>9.1668000000000003</v>
      </c>
      <c r="X1425" s="22">
        <v>8.11</v>
      </c>
      <c r="Z1425" s="22">
        <v>23.001899999999999</v>
      </c>
      <c r="AB1425" s="22">
        <v>4.3499999999999996</v>
      </c>
      <c r="AE1425" s="22">
        <v>14.5</v>
      </c>
      <c r="AI1425" s="22">
        <v>52.23</v>
      </c>
      <c r="AJ1425" s="22">
        <v>1172.96</v>
      </c>
      <c r="BI1425" s="27"/>
    </row>
    <row r="1426" spans="1:61" s="22" customFormat="1" x14ac:dyDescent="0.2">
      <c r="B1426" s="23">
        <f t="shared" si="138"/>
        <v>2014</v>
      </c>
      <c r="C1426" s="23">
        <f t="shared" si="139"/>
        <v>5</v>
      </c>
      <c r="D1426" s="24" t="s">
        <v>912</v>
      </c>
      <c r="E1426" s="25" t="s">
        <v>1022</v>
      </c>
      <c r="F1426" s="22">
        <v>6606238</v>
      </c>
      <c r="G1426" s="22">
        <v>661152</v>
      </c>
      <c r="H1426" s="26" t="s">
        <v>738</v>
      </c>
      <c r="J1426" s="22" t="str">
        <f t="shared" si="140"/>
        <v xml:space="preserve">Oxundaån </v>
      </c>
      <c r="K1426" s="22" t="s">
        <v>739</v>
      </c>
      <c r="L1426" s="22">
        <v>0.5</v>
      </c>
      <c r="M1426" s="22">
        <v>0.5</v>
      </c>
      <c r="O1426" s="22">
        <v>14.9</v>
      </c>
      <c r="R1426" s="22">
        <v>46.5</v>
      </c>
      <c r="T1426" s="22">
        <v>2.4390000000000001</v>
      </c>
      <c r="U1426" s="22">
        <v>44</v>
      </c>
      <c r="V1426" s="22">
        <f t="shared" ref="V1426" si="142">U1426 * (1/((10^((0.0901821 + (2729.92 /(273.15 + O1426)))-AC1426)+1)))</f>
        <v>1.8104209160254319</v>
      </c>
      <c r="W1426" s="22">
        <v>4.5999999999999999E-2</v>
      </c>
      <c r="X1426" s="22">
        <v>5</v>
      </c>
      <c r="Y1426" s="22">
        <v>5.5</v>
      </c>
      <c r="AB1426" s="22">
        <v>81</v>
      </c>
      <c r="AC1426" s="22">
        <v>8.1999999999999993</v>
      </c>
      <c r="AG1426" s="22">
        <v>11.4</v>
      </c>
      <c r="AI1426" s="22">
        <v>34.9</v>
      </c>
      <c r="AJ1426" s="22">
        <v>840</v>
      </c>
      <c r="AK1426" s="22">
        <v>53.6</v>
      </c>
      <c r="AM1426" s="22">
        <v>5.2003000000000004</v>
      </c>
      <c r="AN1426" s="22">
        <v>8.8692999999999991</v>
      </c>
      <c r="AO1426" s="22">
        <v>38.569600000000008</v>
      </c>
      <c r="AP1426" s="22">
        <v>27.069199999999999</v>
      </c>
      <c r="AQ1426" s="22">
        <v>51.701799999999999</v>
      </c>
      <c r="AR1426" s="22">
        <v>0.56000000000000005</v>
      </c>
      <c r="BI1426" s="27"/>
    </row>
    <row r="1427" spans="1:61" s="22" customFormat="1" x14ac:dyDescent="0.2">
      <c r="A1427" s="22">
        <v>29953</v>
      </c>
      <c r="B1427" s="23">
        <f t="shared" si="138"/>
        <v>2014</v>
      </c>
      <c r="C1427" s="23">
        <f t="shared" si="139"/>
        <v>5</v>
      </c>
      <c r="D1427" s="24" t="s">
        <v>912</v>
      </c>
      <c r="E1427" s="25">
        <v>41785</v>
      </c>
      <c r="F1427" s="22">
        <v>6600935</v>
      </c>
      <c r="G1427" s="22">
        <v>1626764</v>
      </c>
      <c r="H1427" s="22" t="s">
        <v>94</v>
      </c>
      <c r="I1427" s="22" t="s">
        <v>780</v>
      </c>
      <c r="J1427" s="22" t="str">
        <f t="shared" si="140"/>
        <v>Vallentunasjön Va2</v>
      </c>
      <c r="K1427" s="22" t="s">
        <v>739</v>
      </c>
      <c r="L1427" s="22">
        <v>0.5</v>
      </c>
      <c r="M1427" s="22">
        <v>0.5</v>
      </c>
      <c r="N1427" s="22">
        <v>0.6</v>
      </c>
      <c r="O1427" s="22">
        <v>20.9</v>
      </c>
      <c r="P1427" s="22">
        <v>8.1999999999999993</v>
      </c>
      <c r="Q1427" s="22">
        <v>91</v>
      </c>
      <c r="BI1427" s="27"/>
    </row>
    <row r="1428" spans="1:61" s="22" customFormat="1" x14ac:dyDescent="0.2">
      <c r="A1428" s="22">
        <v>29954</v>
      </c>
      <c r="B1428" s="23">
        <f t="shared" si="138"/>
        <v>2014</v>
      </c>
      <c r="C1428" s="23">
        <f t="shared" si="139"/>
        <v>5</v>
      </c>
      <c r="D1428" s="24" t="s">
        <v>912</v>
      </c>
      <c r="E1428" s="25">
        <v>41785</v>
      </c>
      <c r="F1428" s="22">
        <v>6600935</v>
      </c>
      <c r="G1428" s="22">
        <v>1626764</v>
      </c>
      <c r="H1428" s="22" t="s">
        <v>94</v>
      </c>
      <c r="I1428" s="22" t="s">
        <v>780</v>
      </c>
      <c r="J1428" s="22" t="str">
        <f t="shared" si="140"/>
        <v>Vallentunasjön Va2</v>
      </c>
      <c r="K1428" s="22" t="s">
        <v>781</v>
      </c>
      <c r="L1428" s="22">
        <v>1</v>
      </c>
      <c r="M1428" s="22">
        <v>1</v>
      </c>
      <c r="O1428" s="22">
        <v>20.5</v>
      </c>
      <c r="P1428" s="22">
        <v>8.1</v>
      </c>
      <c r="Q1428" s="22">
        <v>89</v>
      </c>
      <c r="BI1428" s="27"/>
    </row>
    <row r="1429" spans="1:61" s="22" customFormat="1" x14ac:dyDescent="0.2">
      <c r="A1429" s="22">
        <v>29955</v>
      </c>
      <c r="B1429" s="23">
        <f t="shared" si="138"/>
        <v>2014</v>
      </c>
      <c r="C1429" s="23">
        <f t="shared" si="139"/>
        <v>5</v>
      </c>
      <c r="D1429" s="24" t="s">
        <v>912</v>
      </c>
      <c r="E1429" s="25">
        <v>41785</v>
      </c>
      <c r="F1429" s="22">
        <v>6600935</v>
      </c>
      <c r="G1429" s="22">
        <v>1626764</v>
      </c>
      <c r="H1429" s="22" t="s">
        <v>94</v>
      </c>
      <c r="I1429" s="22" t="s">
        <v>780</v>
      </c>
      <c r="J1429" s="22" t="str">
        <f t="shared" si="140"/>
        <v>Vallentunasjön Va2</v>
      </c>
      <c r="K1429" s="22" t="s">
        <v>782</v>
      </c>
      <c r="L1429" s="22">
        <v>2</v>
      </c>
      <c r="M1429" s="22">
        <v>2</v>
      </c>
      <c r="O1429" s="22">
        <v>20.2</v>
      </c>
      <c r="P1429" s="22">
        <v>7.9</v>
      </c>
      <c r="Q1429" s="22">
        <v>87</v>
      </c>
      <c r="BI1429" s="27"/>
    </row>
    <row r="1430" spans="1:61" s="22" customFormat="1" x14ac:dyDescent="0.2">
      <c r="A1430" s="22">
        <v>29956</v>
      </c>
      <c r="B1430" s="23">
        <f t="shared" si="138"/>
        <v>2014</v>
      </c>
      <c r="C1430" s="23">
        <f t="shared" si="139"/>
        <v>5</v>
      </c>
      <c r="D1430" s="24" t="s">
        <v>912</v>
      </c>
      <c r="E1430" s="25">
        <v>41785</v>
      </c>
      <c r="F1430" s="22">
        <v>6600935</v>
      </c>
      <c r="G1430" s="22">
        <v>1626764</v>
      </c>
      <c r="H1430" s="22" t="s">
        <v>94</v>
      </c>
      <c r="I1430" s="22" t="s">
        <v>780</v>
      </c>
      <c r="J1430" s="22" t="str">
        <f t="shared" si="140"/>
        <v>Vallentunasjön Va2</v>
      </c>
      <c r="K1430" s="22" t="s">
        <v>783</v>
      </c>
      <c r="L1430" s="22">
        <v>3</v>
      </c>
      <c r="M1430" s="22">
        <v>3</v>
      </c>
      <c r="O1430" s="22">
        <v>20.2</v>
      </c>
      <c r="P1430" s="22">
        <v>7.8</v>
      </c>
      <c r="Q1430" s="22">
        <v>85</v>
      </c>
      <c r="BI1430" s="27"/>
    </row>
    <row r="1431" spans="1:61" s="22" customFormat="1" x14ac:dyDescent="0.2">
      <c r="A1431" s="22">
        <v>29957</v>
      </c>
      <c r="B1431" s="23">
        <f t="shared" si="138"/>
        <v>2014</v>
      </c>
      <c r="C1431" s="23">
        <f t="shared" si="139"/>
        <v>5</v>
      </c>
      <c r="D1431" s="24" t="s">
        <v>912</v>
      </c>
      <c r="E1431" s="25">
        <v>41785</v>
      </c>
      <c r="F1431" s="22">
        <v>6600935</v>
      </c>
      <c r="G1431" s="22">
        <v>1626764</v>
      </c>
      <c r="H1431" s="22" t="s">
        <v>94</v>
      </c>
      <c r="I1431" s="22" t="s">
        <v>780</v>
      </c>
      <c r="J1431" s="22" t="str">
        <f t="shared" si="140"/>
        <v>Vallentunasjön Va2</v>
      </c>
      <c r="K1431" s="22" t="s">
        <v>784</v>
      </c>
      <c r="L1431" s="22">
        <v>4</v>
      </c>
      <c r="M1431" s="22">
        <v>4</v>
      </c>
      <c r="O1431" s="22">
        <v>19.899999999999999</v>
      </c>
      <c r="P1431" s="22">
        <v>7</v>
      </c>
      <c r="Q1431" s="22">
        <v>76</v>
      </c>
      <c r="BI1431" s="27"/>
    </row>
    <row r="1432" spans="1:61" s="22" customFormat="1" x14ac:dyDescent="0.2">
      <c r="A1432" s="22">
        <v>29958</v>
      </c>
      <c r="B1432" s="23">
        <f t="shared" si="138"/>
        <v>2014</v>
      </c>
      <c r="C1432" s="23">
        <f t="shared" si="139"/>
        <v>5</v>
      </c>
      <c r="D1432" s="24" t="s">
        <v>912</v>
      </c>
      <c r="E1432" s="25">
        <v>41785</v>
      </c>
      <c r="F1432" s="22">
        <v>6600935</v>
      </c>
      <c r="G1432" s="22">
        <v>1626764</v>
      </c>
      <c r="H1432" s="22" t="s">
        <v>94</v>
      </c>
      <c r="I1432" s="22" t="s">
        <v>780</v>
      </c>
      <c r="J1432" s="22" t="str">
        <f t="shared" si="140"/>
        <v>Vallentunasjön Va2</v>
      </c>
      <c r="K1432" s="22" t="s">
        <v>785</v>
      </c>
      <c r="L1432" s="22">
        <v>4.5</v>
      </c>
      <c r="M1432" s="22">
        <v>4.5</v>
      </c>
      <c r="O1432" s="22">
        <v>19.899999999999999</v>
      </c>
      <c r="P1432" s="22">
        <v>7.2</v>
      </c>
      <c r="Q1432" s="22">
        <v>78</v>
      </c>
      <c r="BI1432" s="27"/>
    </row>
    <row r="1433" spans="1:61" s="22" customFormat="1" x14ac:dyDescent="0.2">
      <c r="A1433" s="22">
        <v>29959</v>
      </c>
      <c r="B1433" s="23">
        <f t="shared" si="138"/>
        <v>2014</v>
      </c>
      <c r="C1433" s="23">
        <f t="shared" si="139"/>
        <v>5</v>
      </c>
      <c r="D1433" s="24" t="s">
        <v>912</v>
      </c>
      <c r="E1433" s="25">
        <v>41785</v>
      </c>
      <c r="H1433" s="22" t="s">
        <v>94</v>
      </c>
      <c r="I1433" s="22" t="s">
        <v>786</v>
      </c>
      <c r="J1433" s="22" t="str">
        <f t="shared" si="140"/>
        <v>Vallentunasjön Blandprov</v>
      </c>
      <c r="K1433" s="22" t="s">
        <v>739</v>
      </c>
      <c r="L1433" s="22">
        <v>4</v>
      </c>
      <c r="M1433" s="22">
        <v>0</v>
      </c>
      <c r="U1433" s="22">
        <v>74.067099999999996</v>
      </c>
      <c r="X1433" s="22">
        <v>0.33</v>
      </c>
      <c r="Z1433" s="22">
        <v>18.904679999999999</v>
      </c>
      <c r="AB1433" s="22">
        <v>1.03</v>
      </c>
      <c r="AE1433" s="22">
        <v>15.6</v>
      </c>
      <c r="AI1433" s="22">
        <v>69.260000000000005</v>
      </c>
      <c r="AJ1433" s="22">
        <v>1226.69</v>
      </c>
      <c r="BI1433" s="27"/>
    </row>
    <row r="1434" spans="1:61" s="22" customFormat="1" x14ac:dyDescent="0.2">
      <c r="A1434" s="22">
        <v>40589</v>
      </c>
      <c r="B1434" s="23">
        <f t="shared" si="138"/>
        <v>2015</v>
      </c>
      <c r="C1434" s="23">
        <f t="shared" si="139"/>
        <v>5</v>
      </c>
      <c r="D1434" s="24" t="s">
        <v>912</v>
      </c>
      <c r="E1434" s="25">
        <v>42136</v>
      </c>
      <c r="F1434" s="22">
        <v>6600935</v>
      </c>
      <c r="G1434" s="22">
        <v>1626764</v>
      </c>
      <c r="H1434" s="22" t="s">
        <v>94</v>
      </c>
      <c r="I1434" s="22" t="s">
        <v>780</v>
      </c>
      <c r="J1434" s="22" t="str">
        <f t="shared" si="140"/>
        <v>Vallentunasjön Va2</v>
      </c>
      <c r="K1434" s="22" t="s">
        <v>739</v>
      </c>
      <c r="L1434" s="22">
        <v>0.5</v>
      </c>
      <c r="M1434" s="22">
        <v>0.5</v>
      </c>
      <c r="N1434" s="22">
        <v>0.7</v>
      </c>
      <c r="O1434" s="22">
        <v>12.7</v>
      </c>
      <c r="P1434" s="22">
        <v>10.6</v>
      </c>
      <c r="Q1434" s="22">
        <v>102</v>
      </c>
      <c r="BI1434" s="27"/>
    </row>
    <row r="1435" spans="1:61" s="22" customFormat="1" x14ac:dyDescent="0.2">
      <c r="A1435" s="22">
        <v>40590</v>
      </c>
      <c r="B1435" s="23">
        <f t="shared" si="138"/>
        <v>2015</v>
      </c>
      <c r="C1435" s="23">
        <f t="shared" si="139"/>
        <v>5</v>
      </c>
      <c r="D1435" s="24" t="s">
        <v>912</v>
      </c>
      <c r="E1435" s="25">
        <v>42136</v>
      </c>
      <c r="F1435" s="22">
        <v>6600935</v>
      </c>
      <c r="G1435" s="22">
        <v>1626764</v>
      </c>
      <c r="H1435" s="22" t="s">
        <v>94</v>
      </c>
      <c r="I1435" s="22" t="s">
        <v>780</v>
      </c>
      <c r="J1435" s="22" t="str">
        <f t="shared" si="140"/>
        <v>Vallentunasjön Va2</v>
      </c>
      <c r="K1435" s="22" t="s">
        <v>781</v>
      </c>
      <c r="L1435" s="22">
        <v>1</v>
      </c>
      <c r="M1435" s="22">
        <v>1</v>
      </c>
      <c r="O1435" s="22">
        <v>12.7</v>
      </c>
      <c r="P1435" s="22">
        <v>10.7</v>
      </c>
      <c r="Q1435" s="22">
        <v>103</v>
      </c>
      <c r="BI1435" s="27"/>
    </row>
    <row r="1436" spans="1:61" s="22" customFormat="1" x14ac:dyDescent="0.2">
      <c r="A1436" s="22">
        <v>40591</v>
      </c>
      <c r="B1436" s="23">
        <f t="shared" si="138"/>
        <v>2015</v>
      </c>
      <c r="C1436" s="23">
        <f t="shared" si="139"/>
        <v>5</v>
      </c>
      <c r="D1436" s="24" t="s">
        <v>912</v>
      </c>
      <c r="E1436" s="25">
        <v>42136</v>
      </c>
      <c r="F1436" s="22">
        <v>6600935</v>
      </c>
      <c r="G1436" s="22">
        <v>1626764</v>
      </c>
      <c r="H1436" s="22" t="s">
        <v>94</v>
      </c>
      <c r="I1436" s="22" t="s">
        <v>780</v>
      </c>
      <c r="J1436" s="22" t="str">
        <f t="shared" si="140"/>
        <v>Vallentunasjön Va2</v>
      </c>
      <c r="K1436" s="22" t="s">
        <v>782</v>
      </c>
      <c r="L1436" s="22">
        <v>2</v>
      </c>
      <c r="M1436" s="22">
        <v>2</v>
      </c>
      <c r="O1436" s="22">
        <v>12.7</v>
      </c>
      <c r="P1436" s="22">
        <v>11</v>
      </c>
      <c r="Q1436" s="22">
        <v>106</v>
      </c>
      <c r="BI1436" s="27"/>
    </row>
    <row r="1437" spans="1:61" s="22" customFormat="1" x14ac:dyDescent="0.2">
      <c r="A1437" s="22">
        <v>40592</v>
      </c>
      <c r="B1437" s="23">
        <f t="shared" si="138"/>
        <v>2015</v>
      </c>
      <c r="C1437" s="23">
        <f t="shared" si="139"/>
        <v>5</v>
      </c>
      <c r="D1437" s="24" t="s">
        <v>912</v>
      </c>
      <c r="E1437" s="25">
        <v>42136</v>
      </c>
      <c r="F1437" s="22">
        <v>6600935</v>
      </c>
      <c r="G1437" s="22">
        <v>1626764</v>
      </c>
      <c r="H1437" s="22" t="s">
        <v>94</v>
      </c>
      <c r="I1437" s="22" t="s">
        <v>780</v>
      </c>
      <c r="J1437" s="22" t="str">
        <f t="shared" si="140"/>
        <v>Vallentunasjön Va2</v>
      </c>
      <c r="K1437" s="22" t="s">
        <v>783</v>
      </c>
      <c r="L1437" s="22">
        <v>3</v>
      </c>
      <c r="M1437" s="22">
        <v>3</v>
      </c>
      <c r="O1437" s="22">
        <v>12.6</v>
      </c>
      <c r="P1437" s="22">
        <v>11.2</v>
      </c>
      <c r="Q1437" s="22">
        <v>107</v>
      </c>
      <c r="BI1437" s="27"/>
    </row>
    <row r="1438" spans="1:61" s="22" customFormat="1" x14ac:dyDescent="0.2">
      <c r="A1438" s="22">
        <v>40593</v>
      </c>
      <c r="B1438" s="23">
        <f t="shared" si="138"/>
        <v>2015</v>
      </c>
      <c r="C1438" s="23">
        <f t="shared" si="139"/>
        <v>5</v>
      </c>
      <c r="D1438" s="24" t="s">
        <v>912</v>
      </c>
      <c r="E1438" s="25">
        <v>42136</v>
      </c>
      <c r="F1438" s="22">
        <v>6600935</v>
      </c>
      <c r="G1438" s="22">
        <v>1626764</v>
      </c>
      <c r="H1438" s="22" t="s">
        <v>94</v>
      </c>
      <c r="I1438" s="22" t="s">
        <v>780</v>
      </c>
      <c r="J1438" s="22" t="str">
        <f t="shared" si="140"/>
        <v>Vallentunasjön Va2</v>
      </c>
      <c r="K1438" s="22" t="s">
        <v>784</v>
      </c>
      <c r="L1438" s="22">
        <v>4</v>
      </c>
      <c r="M1438" s="22">
        <v>4</v>
      </c>
      <c r="O1438" s="22">
        <v>12.6</v>
      </c>
      <c r="P1438" s="22">
        <v>11.3</v>
      </c>
      <c r="Q1438" s="22">
        <v>108</v>
      </c>
      <c r="BI1438" s="27"/>
    </row>
    <row r="1439" spans="1:61" s="22" customFormat="1" x14ac:dyDescent="0.2">
      <c r="A1439" s="22">
        <v>40594</v>
      </c>
      <c r="B1439" s="23">
        <f t="shared" si="138"/>
        <v>2015</v>
      </c>
      <c r="C1439" s="23">
        <f t="shared" si="139"/>
        <v>5</v>
      </c>
      <c r="D1439" s="24" t="s">
        <v>912</v>
      </c>
      <c r="E1439" s="25">
        <v>42136</v>
      </c>
      <c r="F1439" s="22">
        <v>6600935</v>
      </c>
      <c r="G1439" s="22">
        <v>1626764</v>
      </c>
      <c r="H1439" s="22" t="s">
        <v>94</v>
      </c>
      <c r="I1439" s="22" t="s">
        <v>780</v>
      </c>
      <c r="J1439" s="22" t="str">
        <f t="shared" si="140"/>
        <v>Vallentunasjön Va2</v>
      </c>
      <c r="K1439" s="22" t="s">
        <v>785</v>
      </c>
      <c r="O1439" s="22">
        <v>12.6</v>
      </c>
      <c r="P1439" s="22">
        <v>11.3</v>
      </c>
      <c r="Q1439" s="22">
        <v>108</v>
      </c>
      <c r="BI1439" s="27"/>
    </row>
    <row r="1440" spans="1:61" s="22" customFormat="1" x14ac:dyDescent="0.2">
      <c r="A1440" s="22">
        <v>40595</v>
      </c>
      <c r="B1440" s="23">
        <f t="shared" si="138"/>
        <v>2015</v>
      </c>
      <c r="C1440" s="23">
        <f t="shared" si="139"/>
        <v>5</v>
      </c>
      <c r="D1440" s="24" t="s">
        <v>912</v>
      </c>
      <c r="E1440" s="25">
        <v>42136</v>
      </c>
      <c r="H1440" s="22" t="s">
        <v>94</v>
      </c>
      <c r="I1440" s="22" t="s">
        <v>786</v>
      </c>
      <c r="J1440" s="22" t="str">
        <f t="shared" si="140"/>
        <v>Vallentunasjön Blandprov</v>
      </c>
      <c r="K1440" s="22" t="s">
        <v>739</v>
      </c>
      <c r="L1440" s="22">
        <v>4</v>
      </c>
      <c r="M1440" s="22">
        <v>0</v>
      </c>
      <c r="U1440" s="22">
        <v>2.8517999999999999</v>
      </c>
      <c r="X1440" s="22">
        <v>0</v>
      </c>
      <c r="Z1440" s="22">
        <v>28.372319999999998</v>
      </c>
      <c r="AB1440" s="22">
        <v>0.11</v>
      </c>
      <c r="AE1440" s="22">
        <v>16.8</v>
      </c>
      <c r="AI1440" s="22">
        <v>63.66</v>
      </c>
      <c r="AJ1440" s="22">
        <v>1337.17</v>
      </c>
      <c r="BI1440" s="27"/>
    </row>
    <row r="1441" spans="1:61" s="22" customFormat="1" x14ac:dyDescent="0.2">
      <c r="B1441" s="23">
        <f t="shared" si="138"/>
        <v>2015</v>
      </c>
      <c r="C1441" s="23">
        <f t="shared" si="139"/>
        <v>5</v>
      </c>
      <c r="D1441" s="24" t="s">
        <v>912</v>
      </c>
      <c r="E1441" s="25" t="s">
        <v>1023</v>
      </c>
      <c r="F1441" s="22">
        <v>6606238</v>
      </c>
      <c r="G1441" s="22">
        <v>661152</v>
      </c>
      <c r="H1441" s="26" t="s">
        <v>738</v>
      </c>
      <c r="J1441" s="22" t="str">
        <f t="shared" si="140"/>
        <v xml:space="preserve">Oxundaån </v>
      </c>
      <c r="K1441" s="22" t="s">
        <v>739</v>
      </c>
      <c r="L1441" s="22">
        <v>0.2</v>
      </c>
      <c r="M1441" s="22">
        <v>0.2</v>
      </c>
      <c r="O1441" s="22">
        <v>11.6</v>
      </c>
      <c r="R1441" s="22">
        <v>45.3</v>
      </c>
      <c r="T1441" s="22">
        <v>2.423</v>
      </c>
      <c r="U1441" s="22">
        <v>13</v>
      </c>
      <c r="V1441" s="22">
        <f t="shared" ref="V1441" si="143">U1441 * (1/((10^((0.0901821 + (2729.92 /(273.15 + O1441)))-AC1441)+1)))</f>
        <v>0.32051123702485457</v>
      </c>
      <c r="W1441" s="22">
        <v>0.05</v>
      </c>
      <c r="X1441" s="22">
        <v>8</v>
      </c>
      <c r="Y1441" s="22">
        <v>3.8</v>
      </c>
      <c r="AB1441" s="22">
        <v>15</v>
      </c>
      <c r="AC1441" s="22">
        <v>8.08</v>
      </c>
      <c r="AG1441" s="22">
        <v>10.199999999999999</v>
      </c>
      <c r="AI1441" s="22">
        <v>33.4</v>
      </c>
      <c r="AJ1441" s="22">
        <v>699</v>
      </c>
      <c r="AK1441" s="22">
        <v>52</v>
      </c>
      <c r="AM1441" s="22">
        <v>5.2003000000000004</v>
      </c>
      <c r="AN1441" s="22">
        <v>8.6635999999999989</v>
      </c>
      <c r="AO1441" s="22">
        <v>37.328850000000003</v>
      </c>
      <c r="AP1441" s="22">
        <v>26.8398</v>
      </c>
      <c r="AQ1441" s="22">
        <v>48.866849999999992</v>
      </c>
      <c r="AR1441" s="22">
        <v>2.2000000000000002</v>
      </c>
      <c r="BI1441" s="27"/>
    </row>
    <row r="1442" spans="1:61" s="22" customFormat="1" x14ac:dyDescent="0.2">
      <c r="A1442" s="22">
        <v>41046</v>
      </c>
      <c r="B1442" s="23">
        <f t="shared" si="138"/>
        <v>2015</v>
      </c>
      <c r="C1442" s="23">
        <f t="shared" si="139"/>
        <v>5</v>
      </c>
      <c r="D1442" s="24" t="s">
        <v>912</v>
      </c>
      <c r="E1442" s="25">
        <v>42150</v>
      </c>
      <c r="F1442" s="22">
        <v>6600935</v>
      </c>
      <c r="G1442" s="22">
        <v>1626764</v>
      </c>
      <c r="H1442" s="22" t="s">
        <v>94</v>
      </c>
      <c r="I1442" s="22" t="s">
        <v>780</v>
      </c>
      <c r="J1442" s="22" t="str">
        <f t="shared" si="140"/>
        <v>Vallentunasjön Va2</v>
      </c>
      <c r="K1442" s="22" t="s">
        <v>739</v>
      </c>
      <c r="L1442" s="22">
        <v>0.5</v>
      </c>
      <c r="M1442" s="22">
        <v>0.5</v>
      </c>
      <c r="N1442" s="22">
        <v>0.7</v>
      </c>
      <c r="O1442" s="22">
        <v>15.6</v>
      </c>
      <c r="P1442" s="22">
        <v>11.7</v>
      </c>
      <c r="Q1442" s="22">
        <v>118</v>
      </c>
      <c r="BI1442" s="27"/>
    </row>
    <row r="1443" spans="1:61" s="22" customFormat="1" x14ac:dyDescent="0.2">
      <c r="A1443" s="22">
        <v>41047</v>
      </c>
      <c r="B1443" s="23">
        <f t="shared" si="138"/>
        <v>2015</v>
      </c>
      <c r="C1443" s="23">
        <f t="shared" si="139"/>
        <v>5</v>
      </c>
      <c r="D1443" s="24" t="s">
        <v>912</v>
      </c>
      <c r="E1443" s="25">
        <v>42150</v>
      </c>
      <c r="F1443" s="22">
        <v>6600935</v>
      </c>
      <c r="G1443" s="22">
        <v>1626764</v>
      </c>
      <c r="H1443" s="22" t="s">
        <v>94</v>
      </c>
      <c r="I1443" s="22" t="s">
        <v>780</v>
      </c>
      <c r="J1443" s="22" t="str">
        <f t="shared" si="140"/>
        <v>Vallentunasjön Va2</v>
      </c>
      <c r="K1443" s="22" t="s">
        <v>781</v>
      </c>
      <c r="L1443" s="22">
        <v>1</v>
      </c>
      <c r="M1443" s="22">
        <v>1</v>
      </c>
      <c r="O1443" s="22">
        <v>15.5</v>
      </c>
      <c r="P1443" s="22">
        <v>11.7</v>
      </c>
      <c r="Q1443" s="22">
        <v>118</v>
      </c>
      <c r="BI1443" s="27"/>
    </row>
    <row r="1444" spans="1:61" s="22" customFormat="1" x14ac:dyDescent="0.2">
      <c r="A1444" s="22">
        <v>41048</v>
      </c>
      <c r="B1444" s="23">
        <f t="shared" si="138"/>
        <v>2015</v>
      </c>
      <c r="C1444" s="23">
        <f t="shared" si="139"/>
        <v>5</v>
      </c>
      <c r="D1444" s="24" t="s">
        <v>912</v>
      </c>
      <c r="E1444" s="25">
        <v>42150</v>
      </c>
      <c r="F1444" s="22">
        <v>6600935</v>
      </c>
      <c r="G1444" s="22">
        <v>1626764</v>
      </c>
      <c r="H1444" s="22" t="s">
        <v>94</v>
      </c>
      <c r="I1444" s="22" t="s">
        <v>780</v>
      </c>
      <c r="J1444" s="22" t="str">
        <f t="shared" si="140"/>
        <v>Vallentunasjön Va2</v>
      </c>
      <c r="K1444" s="22" t="s">
        <v>782</v>
      </c>
      <c r="L1444" s="22">
        <v>2</v>
      </c>
      <c r="M1444" s="22">
        <v>2</v>
      </c>
      <c r="O1444" s="22">
        <v>15.2</v>
      </c>
      <c r="P1444" s="22">
        <v>11.6</v>
      </c>
      <c r="Q1444" s="22">
        <v>116</v>
      </c>
      <c r="BI1444" s="27"/>
    </row>
    <row r="1445" spans="1:61" s="22" customFormat="1" x14ac:dyDescent="0.2">
      <c r="A1445" s="22">
        <v>41049</v>
      </c>
      <c r="B1445" s="23">
        <f t="shared" si="138"/>
        <v>2015</v>
      </c>
      <c r="C1445" s="23">
        <f t="shared" si="139"/>
        <v>5</v>
      </c>
      <c r="D1445" s="24" t="s">
        <v>912</v>
      </c>
      <c r="E1445" s="25">
        <v>42150</v>
      </c>
      <c r="F1445" s="22">
        <v>6600935</v>
      </c>
      <c r="G1445" s="22">
        <v>1626764</v>
      </c>
      <c r="H1445" s="22" t="s">
        <v>94</v>
      </c>
      <c r="I1445" s="22" t="s">
        <v>780</v>
      </c>
      <c r="J1445" s="22" t="str">
        <f t="shared" si="140"/>
        <v>Vallentunasjön Va2</v>
      </c>
      <c r="K1445" s="22" t="s">
        <v>783</v>
      </c>
      <c r="L1445" s="22">
        <v>3</v>
      </c>
      <c r="M1445" s="22">
        <v>3</v>
      </c>
      <c r="O1445" s="22">
        <v>15.1</v>
      </c>
      <c r="P1445" s="22">
        <v>11.2</v>
      </c>
      <c r="Q1445" s="22">
        <v>112</v>
      </c>
      <c r="BI1445" s="27"/>
    </row>
    <row r="1446" spans="1:61" s="22" customFormat="1" x14ac:dyDescent="0.2">
      <c r="A1446" s="22">
        <v>41050</v>
      </c>
      <c r="B1446" s="23">
        <f t="shared" si="138"/>
        <v>2015</v>
      </c>
      <c r="C1446" s="23">
        <f t="shared" si="139"/>
        <v>5</v>
      </c>
      <c r="D1446" s="24" t="s">
        <v>912</v>
      </c>
      <c r="E1446" s="25">
        <v>42150</v>
      </c>
      <c r="F1446" s="22">
        <v>6600935</v>
      </c>
      <c r="G1446" s="22">
        <v>1626764</v>
      </c>
      <c r="H1446" s="22" t="s">
        <v>94</v>
      </c>
      <c r="I1446" s="22" t="s">
        <v>780</v>
      </c>
      <c r="J1446" s="22" t="str">
        <f t="shared" si="140"/>
        <v>Vallentunasjön Va2</v>
      </c>
      <c r="K1446" s="22" t="s">
        <v>784</v>
      </c>
      <c r="L1446" s="22">
        <v>4</v>
      </c>
      <c r="M1446" s="22">
        <v>4</v>
      </c>
      <c r="O1446" s="22">
        <v>15</v>
      </c>
      <c r="P1446" s="22">
        <v>11</v>
      </c>
      <c r="Q1446" s="22">
        <v>109</v>
      </c>
      <c r="BI1446" s="27"/>
    </row>
    <row r="1447" spans="1:61" s="22" customFormat="1" x14ac:dyDescent="0.2">
      <c r="A1447" s="22">
        <v>41051</v>
      </c>
      <c r="B1447" s="23">
        <f t="shared" si="138"/>
        <v>2015</v>
      </c>
      <c r="C1447" s="23">
        <f t="shared" si="139"/>
        <v>5</v>
      </c>
      <c r="D1447" s="24" t="s">
        <v>912</v>
      </c>
      <c r="E1447" s="25">
        <v>42150</v>
      </c>
      <c r="F1447" s="22">
        <v>6600935</v>
      </c>
      <c r="G1447" s="22">
        <v>1626764</v>
      </c>
      <c r="H1447" s="22" t="s">
        <v>94</v>
      </c>
      <c r="I1447" s="22" t="s">
        <v>780</v>
      </c>
      <c r="J1447" s="22" t="str">
        <f t="shared" si="140"/>
        <v>Vallentunasjön Va2</v>
      </c>
      <c r="K1447" s="22" t="s">
        <v>785</v>
      </c>
      <c r="O1447" s="22">
        <v>14.2</v>
      </c>
      <c r="P1447" s="22">
        <v>8.6999999999999993</v>
      </c>
      <c r="Q1447" s="22">
        <v>85</v>
      </c>
      <c r="BI1447" s="27"/>
    </row>
    <row r="1448" spans="1:61" s="22" customFormat="1" x14ac:dyDescent="0.2">
      <c r="A1448" s="22">
        <v>41052</v>
      </c>
      <c r="B1448" s="23">
        <f t="shared" si="138"/>
        <v>2015</v>
      </c>
      <c r="C1448" s="23">
        <f t="shared" si="139"/>
        <v>5</v>
      </c>
      <c r="D1448" s="24" t="s">
        <v>912</v>
      </c>
      <c r="E1448" s="25">
        <v>42150</v>
      </c>
      <c r="H1448" s="22" t="s">
        <v>94</v>
      </c>
      <c r="I1448" s="22" t="s">
        <v>786</v>
      </c>
      <c r="J1448" s="22" t="str">
        <f t="shared" si="140"/>
        <v>Vallentunasjön Blandprov</v>
      </c>
      <c r="K1448" s="22" t="s">
        <v>739</v>
      </c>
      <c r="L1448" s="22">
        <v>4</v>
      </c>
      <c r="M1448" s="22">
        <v>0</v>
      </c>
      <c r="U1448" s="22">
        <v>4.3400000000000001E-2</v>
      </c>
      <c r="X1448" s="22">
        <v>0.16</v>
      </c>
      <c r="Z1448" s="22">
        <v>28.180350000000001</v>
      </c>
      <c r="AB1448" s="22">
        <v>0</v>
      </c>
      <c r="AE1448" s="22">
        <v>19</v>
      </c>
      <c r="AI1448" s="22">
        <v>53.41</v>
      </c>
      <c r="AJ1448" s="22">
        <v>1259.6400000000001</v>
      </c>
      <c r="BI1448" s="27"/>
    </row>
    <row r="1449" spans="1:61" s="22" customFormat="1" x14ac:dyDescent="0.2">
      <c r="A1449" s="22">
        <v>51354</v>
      </c>
      <c r="B1449" s="23">
        <f t="shared" si="138"/>
        <v>2016</v>
      </c>
      <c r="C1449" s="23">
        <f t="shared" si="139"/>
        <v>5</v>
      </c>
      <c r="D1449" s="24" t="s">
        <v>912</v>
      </c>
      <c r="E1449" s="25">
        <v>42500</v>
      </c>
      <c r="F1449" s="22">
        <v>6600935</v>
      </c>
      <c r="G1449" s="22">
        <v>1626764</v>
      </c>
      <c r="H1449" s="22" t="s">
        <v>94</v>
      </c>
      <c r="I1449" s="22" t="s">
        <v>780</v>
      </c>
      <c r="J1449" s="22" t="str">
        <f t="shared" si="140"/>
        <v>Vallentunasjön Va2</v>
      </c>
      <c r="K1449" s="22" t="s">
        <v>739</v>
      </c>
      <c r="L1449" s="22">
        <v>0.5</v>
      </c>
      <c r="M1449" s="22">
        <v>0.5</v>
      </c>
      <c r="N1449" s="22">
        <v>1.1000000000000001</v>
      </c>
      <c r="O1449" s="22">
        <v>17.2</v>
      </c>
      <c r="P1449" s="22">
        <v>12</v>
      </c>
      <c r="Q1449" s="22">
        <v>124</v>
      </c>
      <c r="BI1449" s="27"/>
    </row>
    <row r="1450" spans="1:61" s="22" customFormat="1" x14ac:dyDescent="0.2">
      <c r="A1450" s="22">
        <v>51355</v>
      </c>
      <c r="B1450" s="23">
        <f t="shared" si="138"/>
        <v>2016</v>
      </c>
      <c r="C1450" s="23">
        <f t="shared" si="139"/>
        <v>5</v>
      </c>
      <c r="D1450" s="24" t="s">
        <v>912</v>
      </c>
      <c r="E1450" s="25">
        <v>42500</v>
      </c>
      <c r="F1450" s="22">
        <v>6600935</v>
      </c>
      <c r="G1450" s="22">
        <v>1626764</v>
      </c>
      <c r="H1450" s="22" t="s">
        <v>94</v>
      </c>
      <c r="I1450" s="22" t="s">
        <v>780</v>
      </c>
      <c r="J1450" s="22" t="str">
        <f t="shared" si="140"/>
        <v>Vallentunasjön Va2</v>
      </c>
      <c r="K1450" s="22" t="s">
        <v>781</v>
      </c>
      <c r="L1450" s="22">
        <v>1</v>
      </c>
      <c r="M1450" s="22">
        <v>1</v>
      </c>
      <c r="O1450" s="22">
        <v>17.2</v>
      </c>
      <c r="P1450" s="22">
        <v>12</v>
      </c>
      <c r="Q1450" s="22">
        <v>125</v>
      </c>
      <c r="BI1450" s="27"/>
    </row>
    <row r="1451" spans="1:61" s="22" customFormat="1" x14ac:dyDescent="0.2">
      <c r="A1451" s="22">
        <v>51356</v>
      </c>
      <c r="B1451" s="23">
        <f t="shared" si="138"/>
        <v>2016</v>
      </c>
      <c r="C1451" s="23">
        <f t="shared" si="139"/>
        <v>5</v>
      </c>
      <c r="D1451" s="24" t="s">
        <v>912</v>
      </c>
      <c r="E1451" s="25">
        <v>42500</v>
      </c>
      <c r="F1451" s="22">
        <v>6600935</v>
      </c>
      <c r="G1451" s="22">
        <v>1626764</v>
      </c>
      <c r="H1451" s="22" t="s">
        <v>94</v>
      </c>
      <c r="I1451" s="22" t="s">
        <v>780</v>
      </c>
      <c r="J1451" s="22" t="str">
        <f t="shared" si="140"/>
        <v>Vallentunasjön Va2</v>
      </c>
      <c r="K1451" s="22" t="s">
        <v>782</v>
      </c>
      <c r="L1451" s="22">
        <v>2</v>
      </c>
      <c r="M1451" s="22">
        <v>2</v>
      </c>
      <c r="O1451" s="22">
        <v>17.100000000000001</v>
      </c>
      <c r="P1451" s="22">
        <v>12</v>
      </c>
      <c r="Q1451" s="22">
        <v>124</v>
      </c>
      <c r="BI1451" s="27"/>
    </row>
    <row r="1452" spans="1:61" s="22" customFormat="1" x14ac:dyDescent="0.2">
      <c r="A1452" s="22">
        <v>51357</v>
      </c>
      <c r="B1452" s="23">
        <f t="shared" si="138"/>
        <v>2016</v>
      </c>
      <c r="C1452" s="23">
        <f t="shared" si="139"/>
        <v>5</v>
      </c>
      <c r="D1452" s="24" t="s">
        <v>912</v>
      </c>
      <c r="E1452" s="25">
        <v>42500</v>
      </c>
      <c r="F1452" s="22">
        <v>6600935</v>
      </c>
      <c r="G1452" s="22">
        <v>1626764</v>
      </c>
      <c r="H1452" s="22" t="s">
        <v>94</v>
      </c>
      <c r="I1452" s="22" t="s">
        <v>780</v>
      </c>
      <c r="J1452" s="22" t="str">
        <f t="shared" si="140"/>
        <v>Vallentunasjön Va2</v>
      </c>
      <c r="K1452" s="22" t="s">
        <v>783</v>
      </c>
      <c r="L1452" s="22">
        <v>3</v>
      </c>
      <c r="M1452" s="22">
        <v>3</v>
      </c>
      <c r="O1452" s="22">
        <v>16.899999999999999</v>
      </c>
      <c r="P1452" s="22">
        <v>11.8</v>
      </c>
      <c r="Q1452" s="22">
        <v>119</v>
      </c>
      <c r="BI1452" s="27"/>
    </row>
    <row r="1453" spans="1:61" s="22" customFormat="1" x14ac:dyDescent="0.2">
      <c r="A1453" s="22">
        <v>51358</v>
      </c>
      <c r="B1453" s="23">
        <f t="shared" si="138"/>
        <v>2016</v>
      </c>
      <c r="C1453" s="23">
        <f t="shared" si="139"/>
        <v>5</v>
      </c>
      <c r="D1453" s="24" t="s">
        <v>912</v>
      </c>
      <c r="E1453" s="25">
        <v>42500</v>
      </c>
      <c r="F1453" s="22">
        <v>6600935</v>
      </c>
      <c r="G1453" s="22">
        <v>1626764</v>
      </c>
      <c r="H1453" s="22" t="s">
        <v>94</v>
      </c>
      <c r="I1453" s="22" t="s">
        <v>780</v>
      </c>
      <c r="J1453" s="22" t="str">
        <f t="shared" si="140"/>
        <v>Vallentunasjön Va2</v>
      </c>
      <c r="K1453" s="22" t="s">
        <v>784</v>
      </c>
      <c r="L1453" s="22">
        <v>4</v>
      </c>
      <c r="M1453" s="22">
        <v>4</v>
      </c>
      <c r="O1453" s="22">
        <v>13.7</v>
      </c>
      <c r="P1453" s="22">
        <v>7.7</v>
      </c>
      <c r="Q1453" s="22">
        <v>74</v>
      </c>
      <c r="BI1453" s="27"/>
    </row>
    <row r="1454" spans="1:61" s="22" customFormat="1" x14ac:dyDescent="0.2">
      <c r="A1454" s="22">
        <v>51359</v>
      </c>
      <c r="B1454" s="23">
        <f t="shared" si="138"/>
        <v>2016</v>
      </c>
      <c r="C1454" s="23">
        <f t="shared" si="139"/>
        <v>5</v>
      </c>
      <c r="D1454" s="24" t="s">
        <v>912</v>
      </c>
      <c r="E1454" s="25">
        <v>42500</v>
      </c>
      <c r="F1454" s="22">
        <v>6600935</v>
      </c>
      <c r="G1454" s="22">
        <v>1626764</v>
      </c>
      <c r="H1454" s="22" t="s">
        <v>94</v>
      </c>
      <c r="I1454" s="22" t="s">
        <v>780</v>
      </c>
      <c r="J1454" s="22" t="str">
        <f t="shared" si="140"/>
        <v>Vallentunasjön Va2</v>
      </c>
      <c r="K1454" s="22" t="s">
        <v>785</v>
      </c>
      <c r="O1454" s="22">
        <v>13.6</v>
      </c>
      <c r="P1454" s="22">
        <v>7</v>
      </c>
      <c r="Q1454" s="22">
        <v>67</v>
      </c>
      <c r="BI1454" s="27"/>
    </row>
    <row r="1455" spans="1:61" s="22" customFormat="1" x14ac:dyDescent="0.2">
      <c r="A1455" s="22">
        <v>51360</v>
      </c>
      <c r="B1455" s="23">
        <f t="shared" si="138"/>
        <v>2016</v>
      </c>
      <c r="C1455" s="23">
        <f t="shared" si="139"/>
        <v>5</v>
      </c>
      <c r="D1455" s="24" t="s">
        <v>912</v>
      </c>
      <c r="E1455" s="25">
        <v>42500</v>
      </c>
      <c r="H1455" s="22" t="s">
        <v>94</v>
      </c>
      <c r="I1455" s="22" t="s">
        <v>786</v>
      </c>
      <c r="J1455" s="22" t="str">
        <f t="shared" si="140"/>
        <v>Vallentunasjön Blandprov</v>
      </c>
      <c r="K1455" s="22" t="s">
        <v>739</v>
      </c>
      <c r="L1455" s="22">
        <v>4</v>
      </c>
      <c r="M1455" s="22">
        <v>0</v>
      </c>
      <c r="U1455" s="22">
        <v>0</v>
      </c>
      <c r="X1455" s="22">
        <v>0</v>
      </c>
      <c r="Z1455" s="22">
        <v>14.711220000000001</v>
      </c>
      <c r="AB1455" s="22">
        <v>0</v>
      </c>
      <c r="AE1455" s="22">
        <v>12</v>
      </c>
      <c r="AI1455" s="22">
        <v>38.4</v>
      </c>
      <c r="AJ1455" s="22">
        <v>923</v>
      </c>
      <c r="BI1455" s="27"/>
    </row>
    <row r="1456" spans="1:61" s="22" customFormat="1" x14ac:dyDescent="0.2">
      <c r="B1456" s="23">
        <f t="shared" si="138"/>
        <v>2016</v>
      </c>
      <c r="C1456" s="23">
        <f t="shared" si="139"/>
        <v>5</v>
      </c>
      <c r="D1456" s="24" t="s">
        <v>912</v>
      </c>
      <c r="E1456" s="25" t="s">
        <v>1024</v>
      </c>
      <c r="F1456" s="22">
        <v>6606238</v>
      </c>
      <c r="G1456" s="22">
        <v>661152</v>
      </c>
      <c r="H1456" s="26" t="s">
        <v>738</v>
      </c>
      <c r="J1456" s="22" t="str">
        <f t="shared" si="140"/>
        <v xml:space="preserve">Oxundaån </v>
      </c>
      <c r="K1456" s="22" t="s">
        <v>739</v>
      </c>
      <c r="L1456" s="22">
        <v>0.2</v>
      </c>
      <c r="M1456" s="22">
        <v>0.2</v>
      </c>
      <c r="O1456" s="22">
        <v>14</v>
      </c>
      <c r="R1456" s="22">
        <v>45.3</v>
      </c>
      <c r="T1456" s="22">
        <v>2.5649999999999999</v>
      </c>
      <c r="U1456" s="22">
        <v>12</v>
      </c>
      <c r="V1456" s="22">
        <f t="shared" ref="V1456" si="144">U1456 * (1/((10^((0.0901821 + (2729.92 /(273.15 + O1456)))-AC1456)+1)))</f>
        <v>0.57633598041762757</v>
      </c>
      <c r="W1456" s="22">
        <v>4.8000000000000001E-2</v>
      </c>
      <c r="X1456" s="22">
        <v>2</v>
      </c>
      <c r="Y1456" s="22">
        <v>4.5999999999999996</v>
      </c>
      <c r="AB1456" s="22">
        <v>1.5</v>
      </c>
      <c r="AC1456" s="22">
        <v>8.3000000000000007</v>
      </c>
      <c r="AG1456" s="22">
        <v>10.9</v>
      </c>
      <c r="AI1456" s="22">
        <v>35.5</v>
      </c>
      <c r="AJ1456" s="22">
        <v>717</v>
      </c>
      <c r="AK1456" s="22">
        <v>54</v>
      </c>
      <c r="AM1456" s="22">
        <v>5.0830000000000002</v>
      </c>
      <c r="AN1456" s="22">
        <v>8.5909999999999993</v>
      </c>
      <c r="AO1456" s="22">
        <v>36.159000000000006</v>
      </c>
      <c r="AP1456" s="22">
        <v>25.234000000000002</v>
      </c>
      <c r="AQ1456" s="22">
        <v>45.166999999999994</v>
      </c>
      <c r="AR1456" s="22">
        <v>2.5</v>
      </c>
      <c r="BI1456" s="27"/>
    </row>
    <row r="1457" spans="1:61" s="22" customFormat="1" x14ac:dyDescent="0.2">
      <c r="A1457" s="22">
        <v>51568</v>
      </c>
      <c r="B1457" s="23">
        <f t="shared" si="138"/>
        <v>2016</v>
      </c>
      <c r="C1457" s="23">
        <f t="shared" si="139"/>
        <v>5</v>
      </c>
      <c r="D1457" s="24" t="s">
        <v>912</v>
      </c>
      <c r="E1457" s="25">
        <v>42513</v>
      </c>
      <c r="F1457" s="22">
        <v>6600935</v>
      </c>
      <c r="G1457" s="22">
        <v>1626764</v>
      </c>
      <c r="H1457" s="22" t="s">
        <v>94</v>
      </c>
      <c r="I1457" s="22" t="s">
        <v>780</v>
      </c>
      <c r="J1457" s="22" t="str">
        <f t="shared" si="140"/>
        <v>Vallentunasjön Va2</v>
      </c>
      <c r="K1457" s="22" t="s">
        <v>739</v>
      </c>
      <c r="L1457" s="22">
        <v>0.5</v>
      </c>
      <c r="M1457" s="22">
        <v>0.5</v>
      </c>
      <c r="N1457" s="22">
        <v>1</v>
      </c>
      <c r="O1457" s="22">
        <v>16.2</v>
      </c>
      <c r="P1457" s="22">
        <v>9.3000000000000007</v>
      </c>
      <c r="Q1457" s="22">
        <v>95</v>
      </c>
      <c r="BI1457" s="27"/>
    </row>
    <row r="1458" spans="1:61" s="22" customFormat="1" x14ac:dyDescent="0.2">
      <c r="A1458" s="22">
        <v>51569</v>
      </c>
      <c r="B1458" s="23">
        <f t="shared" si="138"/>
        <v>2016</v>
      </c>
      <c r="C1458" s="23">
        <f t="shared" si="139"/>
        <v>5</v>
      </c>
      <c r="D1458" s="24" t="s">
        <v>912</v>
      </c>
      <c r="E1458" s="25">
        <v>42513</v>
      </c>
      <c r="F1458" s="22">
        <v>6600935</v>
      </c>
      <c r="G1458" s="22">
        <v>1626764</v>
      </c>
      <c r="H1458" s="22" t="s">
        <v>94</v>
      </c>
      <c r="I1458" s="22" t="s">
        <v>780</v>
      </c>
      <c r="J1458" s="22" t="str">
        <f t="shared" si="140"/>
        <v>Vallentunasjön Va2</v>
      </c>
      <c r="K1458" s="22" t="s">
        <v>781</v>
      </c>
      <c r="L1458" s="22">
        <v>1</v>
      </c>
      <c r="M1458" s="22">
        <v>1</v>
      </c>
      <c r="O1458" s="22">
        <v>16.2</v>
      </c>
      <c r="P1458" s="22">
        <v>9.3000000000000007</v>
      </c>
      <c r="Q1458" s="22">
        <v>95</v>
      </c>
      <c r="BI1458" s="27"/>
    </row>
    <row r="1459" spans="1:61" s="22" customFormat="1" x14ac:dyDescent="0.2">
      <c r="A1459" s="22">
        <v>51570</v>
      </c>
      <c r="B1459" s="23">
        <f t="shared" si="138"/>
        <v>2016</v>
      </c>
      <c r="C1459" s="23">
        <f t="shared" si="139"/>
        <v>5</v>
      </c>
      <c r="D1459" s="24" t="s">
        <v>912</v>
      </c>
      <c r="E1459" s="25">
        <v>42513</v>
      </c>
      <c r="F1459" s="22">
        <v>6600935</v>
      </c>
      <c r="G1459" s="22">
        <v>1626764</v>
      </c>
      <c r="H1459" s="22" t="s">
        <v>94</v>
      </c>
      <c r="I1459" s="22" t="s">
        <v>780</v>
      </c>
      <c r="J1459" s="22" t="str">
        <f t="shared" si="140"/>
        <v>Vallentunasjön Va2</v>
      </c>
      <c r="K1459" s="22" t="s">
        <v>782</v>
      </c>
      <c r="L1459" s="22">
        <v>2</v>
      </c>
      <c r="M1459" s="22">
        <v>2</v>
      </c>
      <c r="O1459" s="22">
        <v>16.100000000000001</v>
      </c>
      <c r="P1459" s="22">
        <v>9.3000000000000007</v>
      </c>
      <c r="Q1459" s="22">
        <v>94</v>
      </c>
      <c r="BI1459" s="27"/>
    </row>
    <row r="1460" spans="1:61" s="22" customFormat="1" x14ac:dyDescent="0.2">
      <c r="A1460" s="22">
        <v>51571</v>
      </c>
      <c r="B1460" s="23">
        <f t="shared" si="138"/>
        <v>2016</v>
      </c>
      <c r="C1460" s="23">
        <f t="shared" si="139"/>
        <v>5</v>
      </c>
      <c r="D1460" s="24" t="s">
        <v>912</v>
      </c>
      <c r="E1460" s="25">
        <v>42513</v>
      </c>
      <c r="F1460" s="22">
        <v>6600935</v>
      </c>
      <c r="G1460" s="22">
        <v>1626764</v>
      </c>
      <c r="H1460" s="22" t="s">
        <v>94</v>
      </c>
      <c r="I1460" s="22" t="s">
        <v>780</v>
      </c>
      <c r="J1460" s="22" t="str">
        <f t="shared" si="140"/>
        <v>Vallentunasjön Va2</v>
      </c>
      <c r="K1460" s="22" t="s">
        <v>783</v>
      </c>
      <c r="L1460" s="22">
        <v>3</v>
      </c>
      <c r="M1460" s="22">
        <v>3</v>
      </c>
      <c r="O1460" s="22">
        <v>16</v>
      </c>
      <c r="P1460" s="22">
        <v>9.1999999999999993</v>
      </c>
      <c r="Q1460" s="22">
        <v>93</v>
      </c>
      <c r="BI1460" s="27"/>
    </row>
    <row r="1461" spans="1:61" s="22" customFormat="1" x14ac:dyDescent="0.2">
      <c r="A1461" s="22">
        <v>51572</v>
      </c>
      <c r="B1461" s="23">
        <f t="shared" si="138"/>
        <v>2016</v>
      </c>
      <c r="C1461" s="23">
        <f t="shared" si="139"/>
        <v>5</v>
      </c>
      <c r="D1461" s="24" t="s">
        <v>912</v>
      </c>
      <c r="E1461" s="25">
        <v>42513</v>
      </c>
      <c r="F1461" s="22">
        <v>6600935</v>
      </c>
      <c r="G1461" s="22">
        <v>1626764</v>
      </c>
      <c r="H1461" s="22" t="s">
        <v>94</v>
      </c>
      <c r="I1461" s="22" t="s">
        <v>780</v>
      </c>
      <c r="J1461" s="22" t="str">
        <f t="shared" si="140"/>
        <v>Vallentunasjön Va2</v>
      </c>
      <c r="K1461" s="22" t="s">
        <v>784</v>
      </c>
      <c r="L1461" s="22">
        <v>4</v>
      </c>
      <c r="M1461" s="22">
        <v>4</v>
      </c>
      <c r="O1461" s="22">
        <v>15.9</v>
      </c>
      <c r="P1461" s="22">
        <v>9</v>
      </c>
      <c r="Q1461" s="22">
        <v>91</v>
      </c>
      <c r="BI1461" s="27"/>
    </row>
    <row r="1462" spans="1:61" s="22" customFormat="1" x14ac:dyDescent="0.2">
      <c r="A1462" s="22">
        <v>51573</v>
      </c>
      <c r="B1462" s="23">
        <f t="shared" si="138"/>
        <v>2016</v>
      </c>
      <c r="C1462" s="23">
        <f t="shared" si="139"/>
        <v>5</v>
      </c>
      <c r="D1462" s="24" t="s">
        <v>912</v>
      </c>
      <c r="E1462" s="25">
        <v>42513</v>
      </c>
      <c r="F1462" s="22">
        <v>6600935</v>
      </c>
      <c r="G1462" s="22">
        <v>1626764</v>
      </c>
      <c r="H1462" s="22" t="s">
        <v>94</v>
      </c>
      <c r="I1462" s="22" t="s">
        <v>780</v>
      </c>
      <c r="J1462" s="22" t="str">
        <f t="shared" si="140"/>
        <v>Vallentunasjön Va2</v>
      </c>
      <c r="K1462" s="22" t="s">
        <v>785</v>
      </c>
      <c r="O1462" s="22">
        <v>15.8</v>
      </c>
      <c r="P1462" s="22">
        <v>8.9</v>
      </c>
      <c r="Q1462" s="22">
        <v>90</v>
      </c>
      <c r="BI1462" s="27"/>
    </row>
    <row r="1463" spans="1:61" s="22" customFormat="1" x14ac:dyDescent="0.2">
      <c r="A1463" s="22">
        <v>51574</v>
      </c>
      <c r="B1463" s="23">
        <f t="shared" si="138"/>
        <v>2016</v>
      </c>
      <c r="C1463" s="23">
        <f t="shared" si="139"/>
        <v>5</v>
      </c>
      <c r="D1463" s="24" t="s">
        <v>912</v>
      </c>
      <c r="E1463" s="25">
        <v>42513</v>
      </c>
      <c r="H1463" s="22" t="s">
        <v>94</v>
      </c>
      <c r="I1463" s="22" t="s">
        <v>786</v>
      </c>
      <c r="J1463" s="22" t="str">
        <f t="shared" si="140"/>
        <v>Vallentunasjön Blandprov</v>
      </c>
      <c r="K1463" s="22" t="s">
        <v>739</v>
      </c>
      <c r="L1463" s="22">
        <v>4</v>
      </c>
      <c r="M1463" s="22">
        <v>0</v>
      </c>
      <c r="U1463" s="22">
        <v>1.1837</v>
      </c>
      <c r="X1463" s="22">
        <v>0</v>
      </c>
      <c r="Z1463" s="22">
        <v>16.03368</v>
      </c>
      <c r="AB1463" s="22">
        <v>2.9</v>
      </c>
      <c r="AE1463" s="22">
        <v>13</v>
      </c>
      <c r="AI1463" s="22">
        <v>62.19</v>
      </c>
      <c r="AJ1463" s="22">
        <v>980.22</v>
      </c>
      <c r="BI1463" s="27"/>
    </row>
    <row r="1464" spans="1:61" s="22" customFormat="1" x14ac:dyDescent="0.2">
      <c r="B1464" s="23">
        <f t="shared" si="138"/>
        <v>1968</v>
      </c>
      <c r="C1464" s="23">
        <f t="shared" si="139"/>
        <v>6</v>
      </c>
      <c r="D1464" s="24"/>
      <c r="E1464" s="25" t="s">
        <v>1025</v>
      </c>
      <c r="F1464" s="22">
        <v>6606238</v>
      </c>
      <c r="G1464" s="22">
        <v>661152</v>
      </c>
      <c r="H1464" s="26" t="s">
        <v>738</v>
      </c>
      <c r="J1464" s="22" t="str">
        <f t="shared" si="140"/>
        <v xml:space="preserve">Oxundaån </v>
      </c>
      <c r="K1464" s="22" t="s">
        <v>739</v>
      </c>
      <c r="L1464" s="22">
        <v>0.5</v>
      </c>
      <c r="M1464" s="22">
        <v>0.5</v>
      </c>
      <c r="O1464" s="22">
        <v>22.4</v>
      </c>
      <c r="P1464" s="22">
        <v>11.5</v>
      </c>
      <c r="T1464" s="22">
        <v>1.903</v>
      </c>
      <c r="U1464" s="22">
        <v>45</v>
      </c>
      <c r="V1464" s="22">
        <f t="shared" ref="V1464:V1507" si="145">U1464 * (1/((10^((0.0901821 + (2729.92 /(273.15 + O1464)))-AC1464)+1)))</f>
        <v>7.6749161648333235</v>
      </c>
      <c r="W1464" s="22">
        <v>6.9000000000000006E-2</v>
      </c>
      <c r="X1464" s="22">
        <v>138</v>
      </c>
      <c r="AB1464" s="22">
        <v>112</v>
      </c>
      <c r="AC1464" s="22">
        <v>8.64</v>
      </c>
      <c r="AE1464" s="22">
        <v>30.3</v>
      </c>
      <c r="AI1464" s="22">
        <v>208</v>
      </c>
      <c r="AK1464" s="22">
        <v>48.48</v>
      </c>
      <c r="AM1464" s="22">
        <v>8.9930000000000003</v>
      </c>
      <c r="AN1464" s="22">
        <v>8.4094999999999995</v>
      </c>
      <c r="AO1464" s="22">
        <v>25.843050000000002</v>
      </c>
      <c r="AP1464" s="22">
        <v>20.990100000000002</v>
      </c>
      <c r="AQ1464" s="22">
        <v>75.102149999999995</v>
      </c>
      <c r="AR1464" s="22">
        <v>0.2</v>
      </c>
      <c r="BI1464" s="27"/>
    </row>
    <row r="1465" spans="1:61" s="22" customFormat="1" x14ac:dyDescent="0.2">
      <c r="B1465" s="23">
        <f t="shared" si="138"/>
        <v>1969</v>
      </c>
      <c r="C1465" s="23">
        <f t="shared" si="139"/>
        <v>6</v>
      </c>
      <c r="D1465" s="24"/>
      <c r="E1465" s="25" t="s">
        <v>1026</v>
      </c>
      <c r="F1465" s="22">
        <v>6606238</v>
      </c>
      <c r="G1465" s="22">
        <v>661152</v>
      </c>
      <c r="H1465" s="26" t="s">
        <v>738</v>
      </c>
      <c r="J1465" s="22" t="str">
        <f t="shared" si="140"/>
        <v xml:space="preserve">Oxundaån </v>
      </c>
      <c r="K1465" s="22" t="s">
        <v>739</v>
      </c>
      <c r="L1465" s="22">
        <v>0.5</v>
      </c>
      <c r="M1465" s="22">
        <v>0.5</v>
      </c>
      <c r="O1465" s="22">
        <v>21.6</v>
      </c>
      <c r="P1465" s="22">
        <v>18.100000000000001</v>
      </c>
      <c r="T1465" s="22">
        <v>1.96</v>
      </c>
      <c r="U1465" s="22">
        <v>287</v>
      </c>
      <c r="V1465" s="22">
        <f t="shared" si="145"/>
        <v>91.174307513286152</v>
      </c>
      <c r="W1465" s="22">
        <v>6.3E-2</v>
      </c>
      <c r="X1465" s="22">
        <v>100</v>
      </c>
      <c r="AB1465" s="22">
        <v>192</v>
      </c>
      <c r="AC1465" s="22">
        <v>9.02</v>
      </c>
      <c r="AE1465" s="22">
        <v>28.4</v>
      </c>
      <c r="AI1465" s="22">
        <v>240</v>
      </c>
      <c r="AK1465" s="22">
        <v>45.8</v>
      </c>
      <c r="AM1465" s="22">
        <v>9.3057999999999996</v>
      </c>
      <c r="AN1465" s="22">
        <v>7.7439999999999998</v>
      </c>
      <c r="AO1465" s="22">
        <v>27.757350000000002</v>
      </c>
      <c r="AP1465" s="22">
        <v>19.705460000000002</v>
      </c>
      <c r="AQ1465" s="22">
        <v>64.194800000000001</v>
      </c>
      <c r="AR1465" s="22">
        <v>0.12</v>
      </c>
      <c r="BI1465" s="27"/>
    </row>
    <row r="1466" spans="1:61" s="22" customFormat="1" x14ac:dyDescent="0.2">
      <c r="B1466" s="23">
        <f t="shared" si="138"/>
        <v>1970</v>
      </c>
      <c r="C1466" s="23">
        <f t="shared" si="139"/>
        <v>6</v>
      </c>
      <c r="D1466" s="24"/>
      <c r="E1466" s="25" t="s">
        <v>1027</v>
      </c>
      <c r="F1466" s="22">
        <v>6606238</v>
      </c>
      <c r="G1466" s="22">
        <v>661152</v>
      </c>
      <c r="H1466" s="26" t="s">
        <v>738</v>
      </c>
      <c r="J1466" s="22" t="str">
        <f t="shared" si="140"/>
        <v xml:space="preserve">Oxundaån </v>
      </c>
      <c r="K1466" s="22" t="s">
        <v>739</v>
      </c>
      <c r="L1466" s="22">
        <v>0.5</v>
      </c>
      <c r="M1466" s="22">
        <v>0.5</v>
      </c>
      <c r="O1466" s="22">
        <v>18.600000000000001</v>
      </c>
      <c r="P1466" s="22">
        <v>12.7</v>
      </c>
      <c r="T1466" s="22">
        <v>1.5369999999999999</v>
      </c>
      <c r="U1466" s="22">
        <v>13</v>
      </c>
      <c r="V1466" s="22">
        <f t="shared" si="145"/>
        <v>5.3360384219089765</v>
      </c>
      <c r="W1466" s="22">
        <v>5.1999999999999998E-2</v>
      </c>
      <c r="X1466" s="22">
        <v>14</v>
      </c>
      <c r="AB1466" s="22">
        <v>720</v>
      </c>
      <c r="AC1466" s="22">
        <v>9.2899999999999991</v>
      </c>
      <c r="AE1466" s="22">
        <v>23.4</v>
      </c>
      <c r="AI1466" s="22">
        <v>85</v>
      </c>
      <c r="AK1466" s="22">
        <v>45.76</v>
      </c>
      <c r="AM1466" s="22">
        <v>6.2951000000000006</v>
      </c>
      <c r="AN1466" s="22">
        <v>7.4414999999999996</v>
      </c>
      <c r="AO1466" s="22">
        <v>19.568400000000004</v>
      </c>
      <c r="AP1466" s="22">
        <v>15.8286</v>
      </c>
      <c r="AQ1466" s="22">
        <v>75.534599999999998</v>
      </c>
      <c r="AR1466" s="22">
        <v>0.21</v>
      </c>
      <c r="BI1466" s="27"/>
    </row>
    <row r="1467" spans="1:61" s="22" customFormat="1" x14ac:dyDescent="0.2">
      <c r="B1467" s="23">
        <f t="shared" si="138"/>
        <v>1971</v>
      </c>
      <c r="C1467" s="23">
        <f t="shared" si="139"/>
        <v>6</v>
      </c>
      <c r="D1467" s="24"/>
      <c r="E1467" s="25" t="s">
        <v>1028</v>
      </c>
      <c r="F1467" s="22">
        <v>6606238</v>
      </c>
      <c r="G1467" s="22">
        <v>661152</v>
      </c>
      <c r="H1467" s="26" t="s">
        <v>738</v>
      </c>
      <c r="J1467" s="22" t="str">
        <f t="shared" si="140"/>
        <v xml:space="preserve">Oxundaån </v>
      </c>
      <c r="K1467" s="22" t="s">
        <v>739</v>
      </c>
      <c r="L1467" s="22">
        <v>0.5</v>
      </c>
      <c r="M1467" s="22">
        <v>0.5</v>
      </c>
      <c r="O1467" s="22">
        <v>16.600000000000001</v>
      </c>
      <c r="P1467" s="22">
        <v>8.39</v>
      </c>
      <c r="T1467" s="22">
        <v>1.6919999999999999</v>
      </c>
      <c r="U1467" s="22">
        <v>53</v>
      </c>
      <c r="V1467" s="22">
        <f t="shared" si="145"/>
        <v>4.4126713016928178</v>
      </c>
      <c r="W1467" s="22">
        <v>4.2000000000000003E-2</v>
      </c>
      <c r="X1467" s="22">
        <v>22</v>
      </c>
      <c r="AB1467" s="22">
        <v>293</v>
      </c>
      <c r="AC1467" s="22">
        <v>8.4700000000000006</v>
      </c>
      <c r="AE1467" s="22">
        <v>30.7</v>
      </c>
      <c r="AI1467" s="22">
        <v>93</v>
      </c>
      <c r="AK1467" s="22">
        <v>49.800000000000004</v>
      </c>
      <c r="AM1467" s="22">
        <v>5.3567000000000009</v>
      </c>
      <c r="AN1467" s="22">
        <v>9.3895999999999997</v>
      </c>
      <c r="AO1467" s="22">
        <v>20.2774</v>
      </c>
      <c r="AP1467" s="22">
        <v>15.966239999999999</v>
      </c>
      <c r="AQ1467" s="22">
        <v>82.357699999999994</v>
      </c>
      <c r="AR1467" s="22">
        <v>0.7</v>
      </c>
      <c r="BI1467" s="27"/>
    </row>
    <row r="1468" spans="1:61" s="22" customFormat="1" x14ac:dyDescent="0.2">
      <c r="B1468" s="23">
        <f t="shared" si="138"/>
        <v>1972</v>
      </c>
      <c r="C1468" s="23">
        <f t="shared" si="139"/>
        <v>6</v>
      </c>
      <c r="D1468" s="24"/>
      <c r="E1468" s="25" t="s">
        <v>1029</v>
      </c>
      <c r="F1468" s="22">
        <v>6606238</v>
      </c>
      <c r="G1468" s="22">
        <v>661152</v>
      </c>
      <c r="H1468" s="26" t="s">
        <v>738</v>
      </c>
      <c r="J1468" s="22" t="str">
        <f t="shared" si="140"/>
        <v xml:space="preserve">Oxundaån </v>
      </c>
      <c r="K1468" s="22" t="s">
        <v>739</v>
      </c>
      <c r="L1468" s="22">
        <v>0.5</v>
      </c>
      <c r="M1468" s="22">
        <v>0.5</v>
      </c>
      <c r="O1468" s="22">
        <v>18.3</v>
      </c>
      <c r="P1468" s="22">
        <v>6.29</v>
      </c>
      <c r="T1468" s="22">
        <v>1.7969999999999999</v>
      </c>
      <c r="U1468" s="22">
        <v>137</v>
      </c>
      <c r="V1468" s="22">
        <f t="shared" si="145"/>
        <v>6.5836411133597119</v>
      </c>
      <c r="W1468" s="22">
        <v>3.3000000000000002E-2</v>
      </c>
      <c r="X1468" s="22">
        <v>47</v>
      </c>
      <c r="AB1468" s="22">
        <v>90</v>
      </c>
      <c r="AC1468" s="22">
        <v>8.16</v>
      </c>
      <c r="AE1468" s="22">
        <v>23.3</v>
      </c>
      <c r="AI1468" s="22">
        <v>98</v>
      </c>
      <c r="AK1468" s="22">
        <v>56.7</v>
      </c>
      <c r="AM1468" s="22">
        <v>7.9763999999999999</v>
      </c>
      <c r="AN1468" s="22">
        <v>11.954799999999999</v>
      </c>
      <c r="AO1468" s="22">
        <v>28.82085</v>
      </c>
      <c r="AP1468" s="22">
        <v>21.403020000000001</v>
      </c>
      <c r="AQ1468" s="22">
        <v>115.51219999999999</v>
      </c>
      <c r="AR1468" s="22">
        <v>0.8</v>
      </c>
      <c r="BI1468" s="27"/>
    </row>
    <row r="1469" spans="1:61" s="22" customFormat="1" x14ac:dyDescent="0.2">
      <c r="B1469" s="23">
        <f t="shared" si="138"/>
        <v>1973</v>
      </c>
      <c r="C1469" s="23">
        <f t="shared" si="139"/>
        <v>6</v>
      </c>
      <c r="D1469" s="24"/>
      <c r="E1469" s="25" t="s">
        <v>1030</v>
      </c>
      <c r="F1469" s="22">
        <v>6606238</v>
      </c>
      <c r="G1469" s="22">
        <v>661152</v>
      </c>
      <c r="H1469" s="26" t="s">
        <v>738</v>
      </c>
      <c r="J1469" s="22" t="str">
        <f t="shared" si="140"/>
        <v xml:space="preserve">Oxundaån </v>
      </c>
      <c r="K1469" s="22" t="s">
        <v>739</v>
      </c>
      <c r="L1469" s="22">
        <v>0.5</v>
      </c>
      <c r="M1469" s="22">
        <v>0.5</v>
      </c>
      <c r="O1469" s="22">
        <v>16.2</v>
      </c>
      <c r="P1469" s="22">
        <v>7.9</v>
      </c>
      <c r="T1469" s="22">
        <v>1.79</v>
      </c>
      <c r="U1469" s="22">
        <v>25</v>
      </c>
      <c r="V1469" s="22">
        <f t="shared" si="145"/>
        <v>1.9000500339821966</v>
      </c>
      <c r="W1469" s="22">
        <v>3.3000000000000002E-2</v>
      </c>
      <c r="X1469" s="22">
        <v>20</v>
      </c>
      <c r="AB1469" s="22">
        <v>38</v>
      </c>
      <c r="AC1469" s="22">
        <v>8.44</v>
      </c>
      <c r="AE1469" s="22">
        <v>15.1</v>
      </c>
      <c r="AI1469" s="22">
        <v>80</v>
      </c>
      <c r="AK1469" s="22">
        <v>51.74</v>
      </c>
      <c r="AM1469" s="22">
        <v>4.8483999999999998</v>
      </c>
      <c r="AN1469" s="22">
        <v>10.042999999999999</v>
      </c>
      <c r="AO1469" s="22">
        <v>22.794350000000001</v>
      </c>
      <c r="AP1469" s="22">
        <v>18.581400000000002</v>
      </c>
      <c r="AQ1469" s="22">
        <v>95.283149999999992</v>
      </c>
      <c r="AR1469" s="22">
        <v>1.1000000000000001</v>
      </c>
      <c r="BI1469" s="27"/>
    </row>
    <row r="1470" spans="1:61" s="22" customFormat="1" x14ac:dyDescent="0.2">
      <c r="B1470" s="23">
        <f t="shared" si="138"/>
        <v>1974</v>
      </c>
      <c r="C1470" s="23">
        <f t="shared" si="139"/>
        <v>6</v>
      </c>
      <c r="D1470" s="24"/>
      <c r="E1470" s="25" t="s">
        <v>1031</v>
      </c>
      <c r="F1470" s="22">
        <v>6606238</v>
      </c>
      <c r="G1470" s="22">
        <v>661152</v>
      </c>
      <c r="H1470" s="26" t="s">
        <v>738</v>
      </c>
      <c r="J1470" s="22" t="str">
        <f t="shared" si="140"/>
        <v xml:space="preserve">Oxundaån </v>
      </c>
      <c r="K1470" s="22" t="s">
        <v>739</v>
      </c>
      <c r="L1470" s="22">
        <v>0.5</v>
      </c>
      <c r="M1470" s="22">
        <v>0.5</v>
      </c>
      <c r="O1470" s="22">
        <v>20.5</v>
      </c>
      <c r="P1470" s="22">
        <v>9.9600000000000009</v>
      </c>
      <c r="T1470" s="22">
        <v>1.8080000000000001</v>
      </c>
      <c r="U1470" s="22">
        <v>100</v>
      </c>
      <c r="V1470" s="22">
        <f t="shared" si="145"/>
        <v>7.4108582811740282</v>
      </c>
      <c r="W1470" s="22">
        <v>2.4E-2</v>
      </c>
      <c r="X1470" s="22">
        <v>6</v>
      </c>
      <c r="AB1470" s="22">
        <v>276</v>
      </c>
      <c r="AC1470" s="22">
        <v>8.2899999999999991</v>
      </c>
      <c r="AE1470" s="22">
        <v>3.5</v>
      </c>
      <c r="AI1470" s="22">
        <v>91</v>
      </c>
      <c r="AK1470" s="22">
        <v>60.86</v>
      </c>
      <c r="AM1470" s="22">
        <v>7.1553000000000004</v>
      </c>
      <c r="AN1470" s="22">
        <v>13.914999999999999</v>
      </c>
      <c r="AO1470" s="22">
        <v>32.401300000000006</v>
      </c>
      <c r="AP1470" s="22">
        <v>24.775200000000002</v>
      </c>
      <c r="AQ1470" s="22">
        <v>137.75934999999998</v>
      </c>
      <c r="AR1470" s="22">
        <v>0.4</v>
      </c>
      <c r="BI1470" s="27"/>
    </row>
    <row r="1471" spans="1:61" s="22" customFormat="1" x14ac:dyDescent="0.2">
      <c r="B1471" s="23">
        <f t="shared" si="138"/>
        <v>1975</v>
      </c>
      <c r="C1471" s="23">
        <f t="shared" si="139"/>
        <v>6</v>
      </c>
      <c r="D1471" s="24"/>
      <c r="E1471" s="25" t="s">
        <v>1032</v>
      </c>
      <c r="F1471" s="22">
        <v>6606238</v>
      </c>
      <c r="G1471" s="22">
        <v>661152</v>
      </c>
      <c r="H1471" s="26" t="s">
        <v>738</v>
      </c>
      <c r="J1471" s="22" t="str">
        <f t="shared" si="140"/>
        <v xml:space="preserve">Oxundaån </v>
      </c>
      <c r="K1471" s="22" t="s">
        <v>739</v>
      </c>
      <c r="L1471" s="22">
        <v>0.5</v>
      </c>
      <c r="M1471" s="22">
        <v>0.5</v>
      </c>
      <c r="O1471" s="22">
        <v>17.5</v>
      </c>
      <c r="P1471" s="22">
        <v>9.41</v>
      </c>
      <c r="T1471" s="22">
        <v>2.02</v>
      </c>
      <c r="U1471" s="22">
        <v>149</v>
      </c>
      <c r="V1471" s="22">
        <f t="shared" si="145"/>
        <v>3.5487084264167983</v>
      </c>
      <c r="W1471" s="22">
        <v>1.7999999999999999E-2</v>
      </c>
      <c r="X1471" s="22">
        <v>29</v>
      </c>
      <c r="AB1471" s="22">
        <v>260</v>
      </c>
      <c r="AC1471" s="22">
        <v>7.87</v>
      </c>
      <c r="AE1471" s="22">
        <v>4.9000000000000004</v>
      </c>
      <c r="AI1471" s="22">
        <v>95</v>
      </c>
      <c r="AK1471" s="22">
        <v>60.919999999999995</v>
      </c>
      <c r="AM1471" s="22">
        <v>5.7477</v>
      </c>
      <c r="AN1471" s="22">
        <v>10.405999999999999</v>
      </c>
      <c r="AO1471" s="22">
        <v>26.658400000000004</v>
      </c>
      <c r="AP1471" s="22">
        <v>19.93486</v>
      </c>
      <c r="AQ1471" s="22">
        <v>93.601399999999998</v>
      </c>
      <c r="AR1471" s="22">
        <v>0.9</v>
      </c>
      <c r="BI1471" s="27"/>
    </row>
    <row r="1472" spans="1:61" s="22" customFormat="1" x14ac:dyDescent="0.2">
      <c r="B1472" s="23">
        <f t="shared" si="138"/>
        <v>1976</v>
      </c>
      <c r="C1472" s="23">
        <f t="shared" si="139"/>
        <v>6</v>
      </c>
      <c r="D1472" s="24"/>
      <c r="E1472" s="25" t="s">
        <v>1033</v>
      </c>
      <c r="F1472" s="22">
        <v>6606238</v>
      </c>
      <c r="G1472" s="22">
        <v>661152</v>
      </c>
      <c r="H1472" s="26" t="s">
        <v>738</v>
      </c>
      <c r="J1472" s="22" t="str">
        <f t="shared" si="140"/>
        <v xml:space="preserve">Oxundaån </v>
      </c>
      <c r="K1472" s="22" t="s">
        <v>739</v>
      </c>
      <c r="L1472" s="22">
        <v>0.5</v>
      </c>
      <c r="M1472" s="22">
        <v>0.5</v>
      </c>
      <c r="O1472" s="22">
        <v>16.2</v>
      </c>
      <c r="P1472" s="22">
        <v>9.5500000000000007</v>
      </c>
      <c r="T1472" s="22">
        <v>1.897</v>
      </c>
      <c r="U1472" s="22">
        <v>32</v>
      </c>
      <c r="V1472" s="22">
        <f t="shared" si="145"/>
        <v>1.6137318270601768</v>
      </c>
      <c r="W1472" s="22">
        <v>2.1000000000000001E-2</v>
      </c>
      <c r="X1472" s="22">
        <v>21</v>
      </c>
      <c r="AB1472" s="22">
        <v>50</v>
      </c>
      <c r="AC1472" s="22">
        <v>8.25</v>
      </c>
      <c r="AE1472" s="22">
        <v>7.9</v>
      </c>
      <c r="AI1472" s="22">
        <v>60</v>
      </c>
      <c r="AK1472" s="22">
        <v>66.599999999999994</v>
      </c>
      <c r="AM1472" s="22">
        <v>6.8033999999999999</v>
      </c>
      <c r="AN1472" s="22">
        <v>13.552000000000001</v>
      </c>
      <c r="AO1472" s="22">
        <v>40.200299999999999</v>
      </c>
      <c r="AP1472" s="22">
        <v>27.436240000000002</v>
      </c>
      <c r="AQ1472" s="22">
        <v>132.52189999999999</v>
      </c>
      <c r="AR1472" s="22">
        <v>0.56999999999999995</v>
      </c>
      <c r="BI1472" s="27"/>
    </row>
    <row r="1473" spans="2:61" s="22" customFormat="1" x14ac:dyDescent="0.2">
      <c r="B1473" s="23">
        <f t="shared" si="138"/>
        <v>1977</v>
      </c>
      <c r="C1473" s="23">
        <f t="shared" si="139"/>
        <v>6</v>
      </c>
      <c r="D1473" s="24"/>
      <c r="E1473" s="25" t="s">
        <v>1034</v>
      </c>
      <c r="F1473" s="22">
        <v>6606238</v>
      </c>
      <c r="G1473" s="22">
        <v>661152</v>
      </c>
      <c r="H1473" s="26" t="s">
        <v>738</v>
      </c>
      <c r="J1473" s="22" t="str">
        <f t="shared" si="140"/>
        <v xml:space="preserve">Oxundaån </v>
      </c>
      <c r="K1473" s="22" t="s">
        <v>739</v>
      </c>
      <c r="L1473" s="22">
        <v>0.5</v>
      </c>
      <c r="M1473" s="22">
        <v>0.5</v>
      </c>
      <c r="O1473" s="22">
        <v>22</v>
      </c>
      <c r="P1473" s="22">
        <v>8.1999999999999993</v>
      </c>
      <c r="T1473" s="22">
        <v>1.58</v>
      </c>
      <c r="U1473" s="22">
        <v>43</v>
      </c>
      <c r="V1473" s="22">
        <f t="shared" si="145"/>
        <v>1.4110197265843341</v>
      </c>
      <c r="W1473" s="22">
        <v>6.6000000000000003E-2</v>
      </c>
      <c r="X1473" s="22">
        <v>11</v>
      </c>
      <c r="AB1473" s="22">
        <v>600</v>
      </c>
      <c r="AC1473" s="22">
        <v>7.87</v>
      </c>
      <c r="AE1473" s="22">
        <v>3.5</v>
      </c>
      <c r="AI1473" s="22">
        <v>51</v>
      </c>
      <c r="AK1473" s="22">
        <v>70.199999999999989</v>
      </c>
      <c r="AM1473" s="22">
        <v>7.3898999999999999</v>
      </c>
      <c r="AN1473" s="22">
        <v>15.73</v>
      </c>
      <c r="AO1473" s="22">
        <v>34.067450000000001</v>
      </c>
      <c r="AP1473" s="22">
        <v>25.601040000000005</v>
      </c>
      <c r="AQ1473" s="22">
        <v>157.82983499999997</v>
      </c>
      <c r="AR1473" s="22">
        <v>0.7</v>
      </c>
      <c r="BI1473" s="27"/>
    </row>
    <row r="1474" spans="2:61" s="22" customFormat="1" x14ac:dyDescent="0.2">
      <c r="B1474" s="23">
        <f t="shared" ref="B1474:B1537" si="146">YEAR(E1474)</f>
        <v>1978</v>
      </c>
      <c r="C1474" s="23">
        <f t="shared" ref="C1474:C1537" si="147">MONTH(E1474)</f>
        <v>6</v>
      </c>
      <c r="D1474" s="24"/>
      <c r="E1474" s="25" t="s">
        <v>1035</v>
      </c>
      <c r="F1474" s="22">
        <v>6606238</v>
      </c>
      <c r="G1474" s="22">
        <v>661152</v>
      </c>
      <c r="H1474" s="26" t="s">
        <v>738</v>
      </c>
      <c r="J1474" s="22" t="str">
        <f t="shared" si="140"/>
        <v xml:space="preserve">Oxundaån </v>
      </c>
      <c r="K1474" s="22" t="s">
        <v>739</v>
      </c>
      <c r="L1474" s="22">
        <v>0.5</v>
      </c>
      <c r="M1474" s="22">
        <v>0.5</v>
      </c>
      <c r="O1474" s="22">
        <v>13.9</v>
      </c>
      <c r="P1474" s="22">
        <v>5.14</v>
      </c>
      <c r="T1474" s="22">
        <v>1.873</v>
      </c>
      <c r="U1474" s="22">
        <v>125</v>
      </c>
      <c r="V1474" s="22">
        <f t="shared" si="145"/>
        <v>1.5882355939131059</v>
      </c>
      <c r="W1474" s="22">
        <v>3.5999999999999997E-2</v>
      </c>
      <c r="X1474" s="22">
        <v>26</v>
      </c>
      <c r="AB1474" s="22">
        <v>58</v>
      </c>
      <c r="AC1474" s="22">
        <v>7.71</v>
      </c>
      <c r="AE1474" s="22">
        <v>6.3</v>
      </c>
      <c r="AI1474" s="22">
        <v>60</v>
      </c>
      <c r="AK1474" s="22">
        <v>57.5</v>
      </c>
      <c r="AM1474" s="22">
        <v>5.8650000000000002</v>
      </c>
      <c r="AN1474" s="22">
        <v>11.373999999999999</v>
      </c>
      <c r="AO1474" s="22">
        <v>28.749950000000005</v>
      </c>
      <c r="AP1474" s="22">
        <v>20.072500000000002</v>
      </c>
      <c r="AQ1474" s="22">
        <v>106.91125</v>
      </c>
      <c r="AR1474" s="22">
        <v>1.4</v>
      </c>
      <c r="BI1474" s="27"/>
    </row>
    <row r="1475" spans="2:61" s="22" customFormat="1" x14ac:dyDescent="0.2">
      <c r="B1475" s="23">
        <f t="shared" si="146"/>
        <v>1979</v>
      </c>
      <c r="C1475" s="23">
        <f t="shared" si="147"/>
        <v>6</v>
      </c>
      <c r="D1475" s="24"/>
      <c r="E1475" s="25" t="s">
        <v>1036</v>
      </c>
      <c r="F1475" s="22">
        <v>6606238</v>
      </c>
      <c r="G1475" s="22">
        <v>661152</v>
      </c>
      <c r="H1475" s="26" t="s">
        <v>738</v>
      </c>
      <c r="J1475" s="22" t="str">
        <f t="shared" ref="J1475:J1538" si="148">CONCATENATE(H1475," ",I1475)</f>
        <v xml:space="preserve">Oxundaån </v>
      </c>
      <c r="K1475" s="22" t="s">
        <v>739</v>
      </c>
      <c r="L1475" s="22">
        <v>0.5</v>
      </c>
      <c r="M1475" s="22">
        <v>0.5</v>
      </c>
      <c r="O1475" s="22">
        <v>19.7</v>
      </c>
      <c r="P1475" s="22">
        <v>8.65</v>
      </c>
      <c r="T1475" s="22">
        <v>1.9259999999999999</v>
      </c>
      <c r="U1475" s="22">
        <v>58</v>
      </c>
      <c r="V1475" s="22">
        <f t="shared" si="145"/>
        <v>2.7555067660225849</v>
      </c>
      <c r="W1475" s="22">
        <v>0.05</v>
      </c>
      <c r="X1475" s="22">
        <v>11</v>
      </c>
      <c r="AB1475" s="22">
        <v>205</v>
      </c>
      <c r="AC1475" s="22">
        <v>8.11</v>
      </c>
      <c r="AE1475" s="22">
        <v>3.9</v>
      </c>
      <c r="AI1475" s="22">
        <v>58</v>
      </c>
      <c r="AK1475" s="22">
        <v>57.5</v>
      </c>
      <c r="AM1475" s="22">
        <v>5.0830000000000002</v>
      </c>
      <c r="AN1475" s="22">
        <v>10.309199999999999</v>
      </c>
      <c r="AO1475" s="22">
        <v>28.679050000000004</v>
      </c>
      <c r="AP1475" s="22">
        <v>19.820160000000001</v>
      </c>
      <c r="AQ1475" s="22">
        <v>90.958649999999992</v>
      </c>
      <c r="AR1475" s="22">
        <v>0.76</v>
      </c>
      <c r="BI1475" s="27"/>
    </row>
    <row r="1476" spans="2:61" s="22" customFormat="1" x14ac:dyDescent="0.2">
      <c r="B1476" s="23">
        <f t="shared" si="146"/>
        <v>1980</v>
      </c>
      <c r="C1476" s="23">
        <f t="shared" si="147"/>
        <v>6</v>
      </c>
      <c r="D1476" s="24"/>
      <c r="E1476" s="25" t="s">
        <v>1037</v>
      </c>
      <c r="F1476" s="22">
        <v>6606238</v>
      </c>
      <c r="G1476" s="22">
        <v>661152</v>
      </c>
      <c r="H1476" s="26" t="s">
        <v>738</v>
      </c>
      <c r="J1476" s="22" t="str">
        <f t="shared" si="148"/>
        <v xml:space="preserve">Oxundaån </v>
      </c>
      <c r="K1476" s="22" t="s">
        <v>739</v>
      </c>
      <c r="L1476" s="22">
        <v>0.5</v>
      </c>
      <c r="M1476" s="22">
        <v>0.5</v>
      </c>
      <c r="O1476" s="22">
        <v>21.7</v>
      </c>
      <c r="P1476" s="22">
        <v>6.89</v>
      </c>
      <c r="T1476" s="22">
        <v>1.984</v>
      </c>
      <c r="U1476" s="22">
        <v>24</v>
      </c>
      <c r="V1476" s="22">
        <f t="shared" si="145"/>
        <v>4.8283921489014032</v>
      </c>
      <c r="W1476" s="22">
        <v>4.2000000000000003E-2</v>
      </c>
      <c r="X1476" s="22">
        <v>8</v>
      </c>
      <c r="AB1476" s="22">
        <v>13</v>
      </c>
      <c r="AC1476" s="22">
        <v>8.75</v>
      </c>
      <c r="AE1476" s="22">
        <v>5.7</v>
      </c>
      <c r="AI1476" s="22">
        <v>76</v>
      </c>
      <c r="AK1476" s="22">
        <v>53.7</v>
      </c>
      <c r="AM1476" s="22">
        <v>6.2560000000000002</v>
      </c>
      <c r="AN1476" s="22">
        <v>9.6316000000000006</v>
      </c>
      <c r="AO1476" s="22">
        <v>30.345200000000002</v>
      </c>
      <c r="AP1476" s="22">
        <v>20.875400000000003</v>
      </c>
      <c r="AQ1476" s="22">
        <v>84.039450000000002</v>
      </c>
      <c r="AR1476" s="22">
        <v>0.4</v>
      </c>
      <c r="BI1476" s="27"/>
    </row>
    <row r="1477" spans="2:61" s="22" customFormat="1" x14ac:dyDescent="0.2">
      <c r="B1477" s="23">
        <f t="shared" si="146"/>
        <v>1981</v>
      </c>
      <c r="C1477" s="23">
        <f t="shared" si="147"/>
        <v>6</v>
      </c>
      <c r="D1477" s="24"/>
      <c r="E1477" s="25" t="s">
        <v>1038</v>
      </c>
      <c r="F1477" s="22">
        <v>6606238</v>
      </c>
      <c r="G1477" s="22">
        <v>661152</v>
      </c>
      <c r="H1477" s="26" t="s">
        <v>738</v>
      </c>
      <c r="J1477" s="22" t="str">
        <f t="shared" si="148"/>
        <v xml:space="preserve">Oxundaån </v>
      </c>
      <c r="K1477" s="22" t="s">
        <v>739</v>
      </c>
      <c r="L1477" s="22">
        <v>0.5</v>
      </c>
      <c r="M1477" s="22">
        <v>0.5</v>
      </c>
      <c r="O1477" s="22">
        <v>17.100000000000001</v>
      </c>
      <c r="P1477" s="22">
        <v>8.86</v>
      </c>
      <c r="T1477" s="22">
        <v>1.982</v>
      </c>
      <c r="U1477" s="22">
        <v>61</v>
      </c>
      <c r="V1477" s="22">
        <f t="shared" si="145"/>
        <v>2.4650406804052429</v>
      </c>
      <c r="W1477" s="22">
        <v>6.4000000000000001E-2</v>
      </c>
      <c r="X1477" s="22">
        <v>29</v>
      </c>
      <c r="AB1477" s="22">
        <v>80</v>
      </c>
      <c r="AC1477" s="22">
        <v>8.1199999999999992</v>
      </c>
      <c r="AE1477" s="22">
        <v>8.8000000000000007</v>
      </c>
      <c r="AI1477" s="22">
        <v>84</v>
      </c>
      <c r="AK1477" s="22">
        <v>47.400000000000006</v>
      </c>
      <c r="AM1477" s="22">
        <v>5.2003000000000004</v>
      </c>
      <c r="AN1477" s="22">
        <v>7.4293999999999993</v>
      </c>
      <c r="AO1477" s="22">
        <v>24.6023</v>
      </c>
      <c r="AP1477" s="22">
        <v>17.067360000000001</v>
      </c>
      <c r="AQ1477" s="22">
        <v>57.179499999999997</v>
      </c>
      <c r="AR1477" s="22">
        <v>0.5</v>
      </c>
      <c r="BI1477" s="27"/>
    </row>
    <row r="1478" spans="2:61" s="22" customFormat="1" x14ac:dyDescent="0.2">
      <c r="B1478" s="23">
        <f t="shared" si="146"/>
        <v>1982</v>
      </c>
      <c r="C1478" s="23">
        <f t="shared" si="147"/>
        <v>6</v>
      </c>
      <c r="D1478" s="24"/>
      <c r="E1478" s="25" t="s">
        <v>1039</v>
      </c>
      <c r="F1478" s="22">
        <v>6606238</v>
      </c>
      <c r="G1478" s="22">
        <v>661152</v>
      </c>
      <c r="H1478" s="26" t="s">
        <v>738</v>
      </c>
      <c r="J1478" s="22" t="str">
        <f t="shared" si="148"/>
        <v xml:space="preserve">Oxundaån </v>
      </c>
      <c r="K1478" s="22" t="s">
        <v>739</v>
      </c>
      <c r="L1478" s="22">
        <v>0.5</v>
      </c>
      <c r="M1478" s="22">
        <v>0.5</v>
      </c>
      <c r="O1478" s="22">
        <v>15.5</v>
      </c>
      <c r="P1478" s="22">
        <v>7.3</v>
      </c>
      <c r="T1478" s="22">
        <v>1.97</v>
      </c>
      <c r="U1478" s="22">
        <v>73</v>
      </c>
      <c r="V1478" s="22">
        <f t="shared" si="145"/>
        <v>1.5358970579009168</v>
      </c>
      <c r="W1478" s="22">
        <v>4.2999999999999997E-2</v>
      </c>
      <c r="X1478" s="22">
        <v>32</v>
      </c>
      <c r="AB1478" s="22">
        <v>125</v>
      </c>
      <c r="AC1478" s="22">
        <v>7.88</v>
      </c>
      <c r="AE1478" s="22">
        <v>7.8</v>
      </c>
      <c r="AI1478" s="22">
        <v>84</v>
      </c>
      <c r="AK1478" s="22">
        <v>49.1</v>
      </c>
      <c r="AM1478" s="22">
        <v>4.9266000000000005</v>
      </c>
      <c r="AN1478" s="22">
        <v>7.4051999999999998</v>
      </c>
      <c r="AO1478" s="22">
        <v>23.432450000000003</v>
      </c>
      <c r="AP1478" s="22">
        <v>16.425039999999999</v>
      </c>
      <c r="AQ1478" s="22">
        <v>60.975449999999995</v>
      </c>
      <c r="AR1478" s="22">
        <v>0.52</v>
      </c>
      <c r="BI1478" s="27"/>
    </row>
    <row r="1479" spans="2:61" s="22" customFormat="1" x14ac:dyDescent="0.2">
      <c r="B1479" s="23">
        <f t="shared" si="146"/>
        <v>1983</v>
      </c>
      <c r="C1479" s="23">
        <f t="shared" si="147"/>
        <v>6</v>
      </c>
      <c r="D1479" s="24"/>
      <c r="E1479" s="25" t="s">
        <v>1040</v>
      </c>
      <c r="F1479" s="22">
        <v>6606238</v>
      </c>
      <c r="G1479" s="22">
        <v>661152</v>
      </c>
      <c r="H1479" s="26" t="s">
        <v>738</v>
      </c>
      <c r="J1479" s="22" t="str">
        <f t="shared" si="148"/>
        <v xml:space="preserve">Oxundaån </v>
      </c>
      <c r="K1479" s="22" t="s">
        <v>739</v>
      </c>
      <c r="L1479" s="22">
        <v>0.5</v>
      </c>
      <c r="M1479" s="22">
        <v>0.5</v>
      </c>
      <c r="O1479" s="22">
        <v>18.899999999999999</v>
      </c>
      <c r="P1479" s="22">
        <v>8.93</v>
      </c>
      <c r="T1479" s="22">
        <v>1.909</v>
      </c>
      <c r="U1479" s="22">
        <v>67</v>
      </c>
      <c r="V1479" s="22">
        <f t="shared" si="145"/>
        <v>2.3079598049789434</v>
      </c>
      <c r="W1479" s="22">
        <v>4.1000000000000002E-2</v>
      </c>
      <c r="X1479" s="22">
        <v>22</v>
      </c>
      <c r="AB1479" s="22">
        <v>175</v>
      </c>
      <c r="AC1479" s="22">
        <v>7.99</v>
      </c>
      <c r="AE1479" s="22">
        <v>5</v>
      </c>
      <c r="AI1479" s="22">
        <v>83</v>
      </c>
      <c r="AK1479" s="22">
        <v>56</v>
      </c>
      <c r="AM1479" s="22">
        <v>4.5356000000000005</v>
      </c>
      <c r="AN1479" s="22">
        <v>9.2202000000000002</v>
      </c>
      <c r="AO1479" s="22">
        <v>26.871100000000002</v>
      </c>
      <c r="AP1479" s="22">
        <v>18.443760000000001</v>
      </c>
      <c r="AQ1479" s="22">
        <v>89.891939999999991</v>
      </c>
      <c r="AR1479" s="22">
        <v>0.75</v>
      </c>
      <c r="BI1479" s="27"/>
    </row>
    <row r="1480" spans="2:61" s="22" customFormat="1" x14ac:dyDescent="0.2">
      <c r="B1480" s="23">
        <f t="shared" si="146"/>
        <v>1984</v>
      </c>
      <c r="C1480" s="23">
        <f t="shared" si="147"/>
        <v>6</v>
      </c>
      <c r="D1480" s="24"/>
      <c r="E1480" s="25" t="s">
        <v>1041</v>
      </c>
      <c r="F1480" s="22">
        <v>6606238</v>
      </c>
      <c r="G1480" s="22">
        <v>661152</v>
      </c>
      <c r="H1480" s="26" t="s">
        <v>738</v>
      </c>
      <c r="J1480" s="22" t="str">
        <f t="shared" si="148"/>
        <v xml:space="preserve">Oxundaån </v>
      </c>
      <c r="K1480" s="22" t="s">
        <v>739</v>
      </c>
      <c r="L1480" s="22">
        <v>0.5</v>
      </c>
      <c r="M1480" s="22">
        <v>0.5</v>
      </c>
      <c r="O1480" s="22">
        <v>16.899999999999999</v>
      </c>
      <c r="P1480" s="22">
        <v>9.39</v>
      </c>
      <c r="R1480" s="22">
        <v>46.9</v>
      </c>
      <c r="T1480" s="22">
        <v>1.87</v>
      </c>
      <c r="U1480" s="22">
        <v>37</v>
      </c>
      <c r="V1480" s="22">
        <f t="shared" si="145"/>
        <v>1.6457542144153741</v>
      </c>
      <c r="W1480" s="22">
        <v>4.2999999999999997E-2</v>
      </c>
      <c r="X1480" s="22">
        <v>33</v>
      </c>
      <c r="AB1480" s="22">
        <v>65</v>
      </c>
      <c r="AC1480" s="22">
        <v>8.17</v>
      </c>
      <c r="AE1480" s="22">
        <v>10</v>
      </c>
      <c r="AI1480" s="22">
        <v>98</v>
      </c>
      <c r="AK1480" s="22">
        <v>55</v>
      </c>
      <c r="AM1480" s="22">
        <v>5.0830000000000002</v>
      </c>
      <c r="AN1480" s="22">
        <v>10.817399999999999</v>
      </c>
      <c r="AO1480" s="22">
        <v>28.501800000000003</v>
      </c>
      <c r="AP1480" s="22">
        <v>20.55424</v>
      </c>
      <c r="AQ1480" s="22">
        <v>86.009500000000003</v>
      </c>
      <c r="AR1480" s="22">
        <v>0.2</v>
      </c>
      <c r="BI1480" s="27"/>
    </row>
    <row r="1481" spans="2:61" s="22" customFormat="1" x14ac:dyDescent="0.2">
      <c r="B1481" s="23">
        <f t="shared" si="146"/>
        <v>1985</v>
      </c>
      <c r="C1481" s="23">
        <f t="shared" si="147"/>
        <v>6</v>
      </c>
      <c r="D1481" s="24"/>
      <c r="E1481" s="25" t="s">
        <v>1042</v>
      </c>
      <c r="F1481" s="22">
        <v>6606238</v>
      </c>
      <c r="G1481" s="22">
        <v>661152</v>
      </c>
      <c r="H1481" s="26" t="s">
        <v>738</v>
      </c>
      <c r="J1481" s="22" t="str">
        <f t="shared" si="148"/>
        <v xml:space="preserve">Oxundaån </v>
      </c>
      <c r="K1481" s="22" t="s">
        <v>739</v>
      </c>
      <c r="L1481" s="22">
        <v>0.5</v>
      </c>
      <c r="M1481" s="22">
        <v>0.5</v>
      </c>
      <c r="O1481" s="22">
        <v>14.5</v>
      </c>
      <c r="P1481" s="22">
        <v>7.2</v>
      </c>
      <c r="R1481" s="22">
        <v>42.1</v>
      </c>
      <c r="T1481" s="22">
        <v>1.861</v>
      </c>
      <c r="U1481" s="22">
        <v>130</v>
      </c>
      <c r="V1481" s="22">
        <f t="shared" si="145"/>
        <v>2.4829264167685738</v>
      </c>
      <c r="W1481" s="22">
        <v>4.9000000000000002E-2</v>
      </c>
      <c r="X1481" s="22">
        <v>27</v>
      </c>
      <c r="AB1481" s="22">
        <v>200</v>
      </c>
      <c r="AC1481" s="22">
        <v>7.87</v>
      </c>
      <c r="AE1481" s="22">
        <v>1.5</v>
      </c>
      <c r="AI1481" s="22">
        <v>54</v>
      </c>
      <c r="AK1481" s="22">
        <v>50.24</v>
      </c>
      <c r="AM1481" s="22">
        <v>4.6138000000000003</v>
      </c>
      <c r="AN1481" s="22">
        <v>9.5348000000000006</v>
      </c>
      <c r="AO1481" s="22">
        <v>25.453100000000003</v>
      </c>
      <c r="AP1481" s="22">
        <v>17.296760000000003</v>
      </c>
      <c r="AQ1481" s="22">
        <v>67.27</v>
      </c>
      <c r="AR1481" s="22">
        <v>0.9</v>
      </c>
      <c r="BI1481" s="27"/>
    </row>
    <row r="1482" spans="2:61" s="22" customFormat="1" x14ac:dyDescent="0.2">
      <c r="B1482" s="23">
        <f t="shared" si="146"/>
        <v>1986</v>
      </c>
      <c r="C1482" s="23">
        <f t="shared" si="147"/>
        <v>6</v>
      </c>
      <c r="D1482" s="24"/>
      <c r="E1482" s="25" t="s">
        <v>1043</v>
      </c>
      <c r="F1482" s="22">
        <v>6606238</v>
      </c>
      <c r="G1482" s="22">
        <v>661152</v>
      </c>
      <c r="H1482" s="26" t="s">
        <v>738</v>
      </c>
      <c r="J1482" s="22" t="str">
        <f t="shared" si="148"/>
        <v xml:space="preserve">Oxundaån </v>
      </c>
      <c r="K1482" s="22" t="s">
        <v>739</v>
      </c>
      <c r="L1482" s="22">
        <v>0.5</v>
      </c>
      <c r="M1482" s="22">
        <v>0.5</v>
      </c>
      <c r="O1482" s="22">
        <v>22.7</v>
      </c>
      <c r="P1482" s="22">
        <v>14.69</v>
      </c>
      <c r="R1482" s="22">
        <v>41</v>
      </c>
      <c r="T1482" s="22">
        <v>2.008</v>
      </c>
      <c r="U1482" s="22">
        <v>9</v>
      </c>
      <c r="V1482" s="22">
        <f t="shared" si="145"/>
        <v>2.745545292928242</v>
      </c>
      <c r="W1482" s="22">
        <v>4.7E-2</v>
      </c>
      <c r="X1482" s="22">
        <v>10</v>
      </c>
      <c r="AB1482" s="22">
        <v>12</v>
      </c>
      <c r="AC1482" s="22">
        <v>8.9600000000000009</v>
      </c>
      <c r="AE1482" s="22">
        <v>4.4000000000000004</v>
      </c>
      <c r="AI1482" s="22">
        <v>79</v>
      </c>
      <c r="AK1482" s="22">
        <v>49.900000000000006</v>
      </c>
      <c r="AM1482" s="22">
        <v>4.4965000000000002</v>
      </c>
      <c r="AN1482" s="22">
        <v>8.7603999999999989</v>
      </c>
      <c r="AO1482" s="22">
        <v>26.729300000000002</v>
      </c>
      <c r="AP1482" s="22">
        <v>18.627280000000003</v>
      </c>
      <c r="AQ1482" s="22">
        <v>57.179499999999997</v>
      </c>
      <c r="AR1482" s="22">
        <v>0.4</v>
      </c>
      <c r="BI1482" s="27"/>
    </row>
    <row r="1483" spans="2:61" s="22" customFormat="1" x14ac:dyDescent="0.2">
      <c r="B1483" s="23">
        <f t="shared" si="146"/>
        <v>1987</v>
      </c>
      <c r="C1483" s="23">
        <f t="shared" si="147"/>
        <v>6</v>
      </c>
      <c r="D1483" s="24"/>
      <c r="E1483" s="25" t="s">
        <v>1044</v>
      </c>
      <c r="F1483" s="22">
        <v>6606238</v>
      </c>
      <c r="G1483" s="22">
        <v>661152</v>
      </c>
      <c r="H1483" s="26" t="s">
        <v>738</v>
      </c>
      <c r="J1483" s="22" t="str">
        <f t="shared" si="148"/>
        <v xml:space="preserve">Oxundaån </v>
      </c>
      <c r="K1483" s="22" t="s">
        <v>739</v>
      </c>
      <c r="L1483" s="22">
        <v>0.5</v>
      </c>
      <c r="M1483" s="22">
        <v>0.5</v>
      </c>
      <c r="O1483" s="22">
        <v>14</v>
      </c>
      <c r="P1483" s="22">
        <v>12.36</v>
      </c>
      <c r="R1483" s="22">
        <v>41.1</v>
      </c>
      <c r="T1483" s="22">
        <v>1.948</v>
      </c>
      <c r="U1483" s="22">
        <v>48</v>
      </c>
      <c r="V1483" s="22">
        <f t="shared" si="145"/>
        <v>0.64306357598137476</v>
      </c>
      <c r="W1483" s="22">
        <v>5.6000000000000001E-2</v>
      </c>
      <c r="X1483" s="22">
        <v>6</v>
      </c>
      <c r="AB1483" s="22">
        <v>90</v>
      </c>
      <c r="AC1483" s="22">
        <v>7.73</v>
      </c>
      <c r="AE1483" s="22">
        <v>2.2999999999999998</v>
      </c>
      <c r="AI1483" s="22">
        <v>45</v>
      </c>
      <c r="AK1483" s="22">
        <v>48.4</v>
      </c>
      <c r="AM1483" s="22">
        <v>4.7702</v>
      </c>
      <c r="AN1483" s="22">
        <v>8.7724999999999991</v>
      </c>
      <c r="AO1483" s="22">
        <v>25.878500000000003</v>
      </c>
      <c r="AP1483" s="22">
        <v>17.8932</v>
      </c>
      <c r="AQ1483" s="22">
        <v>62.464999999999996</v>
      </c>
      <c r="AR1483" s="22">
        <v>0.65</v>
      </c>
      <c r="BI1483" s="27"/>
    </row>
    <row r="1484" spans="2:61" s="22" customFormat="1" x14ac:dyDescent="0.2">
      <c r="B1484" s="23">
        <f t="shared" si="146"/>
        <v>1988</v>
      </c>
      <c r="C1484" s="23">
        <f t="shared" si="147"/>
        <v>6</v>
      </c>
      <c r="D1484" s="24"/>
      <c r="E1484" s="25" t="s">
        <v>1045</v>
      </c>
      <c r="F1484" s="22">
        <v>6606238</v>
      </c>
      <c r="G1484" s="22">
        <v>661152</v>
      </c>
      <c r="H1484" s="26" t="s">
        <v>738</v>
      </c>
      <c r="J1484" s="22" t="str">
        <f t="shared" si="148"/>
        <v xml:space="preserve">Oxundaån </v>
      </c>
      <c r="K1484" s="22" t="s">
        <v>739</v>
      </c>
      <c r="L1484" s="22">
        <v>0.5</v>
      </c>
      <c r="M1484" s="22">
        <v>0.5</v>
      </c>
      <c r="O1484" s="22">
        <v>17</v>
      </c>
      <c r="P1484" s="22">
        <v>9.85</v>
      </c>
      <c r="R1484" s="22">
        <v>39.5</v>
      </c>
      <c r="T1484" s="22">
        <v>2.0529999999999999</v>
      </c>
      <c r="U1484" s="22">
        <v>5</v>
      </c>
      <c r="V1484" s="22">
        <f t="shared" si="145"/>
        <v>0.49526377952420297</v>
      </c>
      <c r="W1484" s="22">
        <v>7.9000000000000001E-2</v>
      </c>
      <c r="X1484" s="22">
        <v>10</v>
      </c>
      <c r="AB1484" s="22">
        <v>12</v>
      </c>
      <c r="AC1484" s="22">
        <v>8.5399999999999991</v>
      </c>
      <c r="AE1484" s="22">
        <v>6.5</v>
      </c>
      <c r="AI1484" s="22">
        <v>76</v>
      </c>
      <c r="AJ1484" s="22">
        <v>1070</v>
      </c>
      <c r="AK1484" s="22">
        <v>48.3</v>
      </c>
      <c r="AM1484" s="22">
        <v>4.4574000000000007</v>
      </c>
      <c r="AN1484" s="22">
        <v>8.3489999999999984</v>
      </c>
      <c r="AO1484" s="22">
        <v>27.225600000000004</v>
      </c>
      <c r="AP1484" s="22">
        <v>18.214360000000003</v>
      </c>
      <c r="AQ1484" s="22">
        <v>48.530499999999996</v>
      </c>
      <c r="AR1484" s="22">
        <v>0.5</v>
      </c>
      <c r="BI1484" s="27"/>
    </row>
    <row r="1485" spans="2:61" s="22" customFormat="1" x14ac:dyDescent="0.2">
      <c r="B1485" s="23">
        <f t="shared" si="146"/>
        <v>1989</v>
      </c>
      <c r="C1485" s="23">
        <f t="shared" si="147"/>
        <v>6</v>
      </c>
      <c r="D1485" s="24"/>
      <c r="E1485" s="25" t="s">
        <v>1046</v>
      </c>
      <c r="F1485" s="22">
        <v>6606238</v>
      </c>
      <c r="G1485" s="22">
        <v>661152</v>
      </c>
      <c r="H1485" s="26" t="s">
        <v>738</v>
      </c>
      <c r="J1485" s="22" t="str">
        <f t="shared" si="148"/>
        <v xml:space="preserve">Oxundaån </v>
      </c>
      <c r="K1485" s="22" t="s">
        <v>739</v>
      </c>
      <c r="L1485" s="22">
        <v>0.5</v>
      </c>
      <c r="M1485" s="22">
        <v>0.5</v>
      </c>
      <c r="O1485" s="22">
        <v>17.7</v>
      </c>
      <c r="P1485" s="22">
        <v>7.57</v>
      </c>
      <c r="R1485" s="22">
        <v>44.5</v>
      </c>
      <c r="T1485" s="22">
        <v>2.3109999999999999</v>
      </c>
      <c r="U1485" s="22">
        <v>52</v>
      </c>
      <c r="V1485" s="22">
        <f t="shared" si="145"/>
        <v>1.0978611047757478</v>
      </c>
      <c r="W1485" s="22">
        <v>5.8000000000000003E-2</v>
      </c>
      <c r="X1485" s="22">
        <v>31</v>
      </c>
      <c r="AB1485" s="22">
        <v>18</v>
      </c>
      <c r="AC1485" s="22">
        <v>7.81</v>
      </c>
      <c r="AE1485" s="22">
        <v>7.7</v>
      </c>
      <c r="AI1485" s="22">
        <v>113</v>
      </c>
      <c r="AJ1485" s="22">
        <v>1020</v>
      </c>
      <c r="AK1485" s="22">
        <v>51.5</v>
      </c>
      <c r="AM1485" s="22">
        <v>4.8483999999999998</v>
      </c>
      <c r="AN1485" s="22">
        <v>8.8330000000000002</v>
      </c>
      <c r="AO1485" s="22">
        <v>27.296500000000002</v>
      </c>
      <c r="AP1485" s="22">
        <v>22.022400000000001</v>
      </c>
      <c r="AQ1485" s="22">
        <v>51.893999999999998</v>
      </c>
      <c r="AR1485" s="22">
        <v>0.9</v>
      </c>
      <c r="BI1485" s="27"/>
    </row>
    <row r="1486" spans="2:61" s="22" customFormat="1" x14ac:dyDescent="0.2">
      <c r="B1486" s="23">
        <f t="shared" si="146"/>
        <v>1990</v>
      </c>
      <c r="C1486" s="23">
        <f t="shared" si="147"/>
        <v>6</v>
      </c>
      <c r="D1486" s="24"/>
      <c r="E1486" s="25" t="s">
        <v>1047</v>
      </c>
      <c r="F1486" s="22">
        <v>6606238</v>
      </c>
      <c r="G1486" s="22">
        <v>661152</v>
      </c>
      <c r="H1486" s="26" t="s">
        <v>738</v>
      </c>
      <c r="J1486" s="22" t="str">
        <f t="shared" si="148"/>
        <v xml:space="preserve">Oxundaån </v>
      </c>
      <c r="K1486" s="22" t="s">
        <v>739</v>
      </c>
      <c r="L1486" s="22">
        <v>0.5</v>
      </c>
      <c r="M1486" s="22">
        <v>0.5</v>
      </c>
      <c r="O1486" s="22">
        <v>17.7</v>
      </c>
      <c r="P1486" s="22">
        <v>6.78</v>
      </c>
      <c r="R1486" s="22">
        <v>51</v>
      </c>
      <c r="T1486" s="22">
        <v>2.0190000000000001</v>
      </c>
      <c r="U1486" s="22">
        <v>95</v>
      </c>
      <c r="V1486" s="22">
        <f t="shared" si="145"/>
        <v>2.1947443458924463</v>
      </c>
      <c r="W1486" s="22">
        <v>4.8000000000000001E-2</v>
      </c>
      <c r="X1486" s="22">
        <v>19</v>
      </c>
      <c r="AB1486" s="22">
        <v>39</v>
      </c>
      <c r="AC1486" s="22">
        <v>7.85</v>
      </c>
      <c r="AE1486" s="22">
        <v>7.9</v>
      </c>
      <c r="AI1486" s="22">
        <v>74</v>
      </c>
      <c r="AJ1486" s="22">
        <v>911</v>
      </c>
      <c r="AK1486" s="22">
        <v>64.800000000000011</v>
      </c>
      <c r="AM1486" s="22">
        <v>6.7252000000000001</v>
      </c>
      <c r="AN1486" s="22">
        <v>11.857999999999999</v>
      </c>
      <c r="AO1486" s="22">
        <v>33.854750000000003</v>
      </c>
      <c r="AP1486" s="22">
        <v>22.38944</v>
      </c>
      <c r="AQ1486" s="22">
        <v>93.745549999999994</v>
      </c>
      <c r="AR1486" s="22">
        <v>0.25</v>
      </c>
      <c r="BI1486" s="27"/>
    </row>
    <row r="1487" spans="2:61" s="22" customFormat="1" x14ac:dyDescent="0.2">
      <c r="B1487" s="23">
        <f t="shared" si="146"/>
        <v>1991</v>
      </c>
      <c r="C1487" s="23">
        <f t="shared" si="147"/>
        <v>6</v>
      </c>
      <c r="D1487" s="24"/>
      <c r="E1487" s="25" t="s">
        <v>1048</v>
      </c>
      <c r="F1487" s="22">
        <v>6606238</v>
      </c>
      <c r="G1487" s="22">
        <v>661152</v>
      </c>
      <c r="H1487" s="26" t="s">
        <v>738</v>
      </c>
      <c r="J1487" s="22" t="str">
        <f t="shared" si="148"/>
        <v xml:space="preserve">Oxundaån </v>
      </c>
      <c r="K1487" s="22" t="s">
        <v>739</v>
      </c>
      <c r="L1487" s="22">
        <v>0.5</v>
      </c>
      <c r="M1487" s="22">
        <v>0.5</v>
      </c>
      <c r="O1487" s="22">
        <v>14.8</v>
      </c>
      <c r="P1487" s="22">
        <v>7.97</v>
      </c>
      <c r="R1487" s="22">
        <v>48.8</v>
      </c>
      <c r="T1487" s="22">
        <v>2.0990000000000002</v>
      </c>
      <c r="U1487" s="22">
        <v>85</v>
      </c>
      <c r="V1487" s="22">
        <f t="shared" si="145"/>
        <v>0.8595828572286095</v>
      </c>
      <c r="W1487" s="22">
        <v>0.06</v>
      </c>
      <c r="X1487" s="22">
        <v>12</v>
      </c>
      <c r="AB1487" s="22">
        <v>174</v>
      </c>
      <c r="AC1487" s="22">
        <v>7.58</v>
      </c>
      <c r="AE1487" s="22">
        <v>8.6</v>
      </c>
      <c r="AI1487" s="22">
        <v>80</v>
      </c>
      <c r="AJ1487" s="22">
        <v>847</v>
      </c>
      <c r="AK1487" s="22">
        <v>60.099999999999994</v>
      </c>
      <c r="AM1487" s="22">
        <v>5.4349000000000007</v>
      </c>
      <c r="AN1487" s="22">
        <v>11.543399999999998</v>
      </c>
      <c r="AO1487" s="22">
        <v>29.317150000000002</v>
      </c>
      <c r="AP1487" s="22">
        <v>21.747119999999999</v>
      </c>
      <c r="AQ1487" s="22">
        <v>90.141799999999989</v>
      </c>
      <c r="AR1487" s="22">
        <v>2.25</v>
      </c>
      <c r="BI1487" s="27"/>
    </row>
    <row r="1488" spans="2:61" s="22" customFormat="1" x14ac:dyDescent="0.2">
      <c r="B1488" s="23">
        <f t="shared" si="146"/>
        <v>1992</v>
      </c>
      <c r="C1488" s="23">
        <f t="shared" si="147"/>
        <v>6</v>
      </c>
      <c r="D1488" s="24"/>
      <c r="E1488" s="25" t="s">
        <v>1049</v>
      </c>
      <c r="F1488" s="22">
        <v>6606238</v>
      </c>
      <c r="G1488" s="22">
        <v>661152</v>
      </c>
      <c r="H1488" s="26" t="s">
        <v>738</v>
      </c>
      <c r="J1488" s="22" t="str">
        <f t="shared" si="148"/>
        <v xml:space="preserve">Oxundaån </v>
      </c>
      <c r="K1488" s="22" t="s">
        <v>739</v>
      </c>
      <c r="L1488" s="22">
        <v>0.5</v>
      </c>
      <c r="M1488" s="22">
        <v>0.5</v>
      </c>
      <c r="O1488" s="22">
        <v>21.1</v>
      </c>
      <c r="P1488" s="22">
        <v>8.19</v>
      </c>
      <c r="R1488" s="22">
        <v>44.8</v>
      </c>
      <c r="T1488" s="22">
        <v>2</v>
      </c>
      <c r="U1488" s="22">
        <v>9</v>
      </c>
      <c r="V1488" s="22">
        <f t="shared" si="145"/>
        <v>0.42231350344423768</v>
      </c>
      <c r="W1488" s="22">
        <v>6.6000000000000003E-2</v>
      </c>
      <c r="X1488" s="22">
        <v>13</v>
      </c>
      <c r="AB1488" s="22">
        <v>25</v>
      </c>
      <c r="AC1488" s="22">
        <v>8.06</v>
      </c>
      <c r="AE1488" s="22">
        <v>5.7</v>
      </c>
      <c r="AI1488" s="22">
        <v>83</v>
      </c>
      <c r="AJ1488" s="22">
        <v>942</v>
      </c>
      <c r="AK1488" s="22">
        <v>52.92</v>
      </c>
      <c r="AM1488" s="22">
        <v>5.6695000000000002</v>
      </c>
      <c r="AN1488" s="22">
        <v>11.119899999999999</v>
      </c>
      <c r="AO1488" s="22">
        <v>30.238850000000003</v>
      </c>
      <c r="AP1488" s="22">
        <v>23.605259999999998</v>
      </c>
      <c r="AQ1488" s="22">
        <v>71.978899999999996</v>
      </c>
      <c r="AR1488" s="22">
        <v>0.9</v>
      </c>
      <c r="BI1488" s="27"/>
    </row>
    <row r="1489" spans="2:61" s="22" customFormat="1" x14ac:dyDescent="0.2">
      <c r="B1489" s="23">
        <f t="shared" si="146"/>
        <v>1993</v>
      </c>
      <c r="C1489" s="23">
        <f t="shared" si="147"/>
        <v>6</v>
      </c>
      <c r="D1489" s="24"/>
      <c r="E1489" s="25" t="s">
        <v>1050</v>
      </c>
      <c r="F1489" s="22">
        <v>6606238</v>
      </c>
      <c r="G1489" s="22">
        <v>661152</v>
      </c>
      <c r="H1489" s="26" t="s">
        <v>738</v>
      </c>
      <c r="J1489" s="22" t="str">
        <f t="shared" si="148"/>
        <v xml:space="preserve">Oxundaån </v>
      </c>
      <c r="K1489" s="22" t="s">
        <v>739</v>
      </c>
      <c r="L1489" s="22">
        <v>0.5</v>
      </c>
      <c r="M1489" s="22">
        <v>0.5</v>
      </c>
      <c r="O1489" s="22">
        <v>16.600000000000001</v>
      </c>
      <c r="P1489" s="22">
        <v>8.24</v>
      </c>
      <c r="R1489" s="22">
        <v>49.8</v>
      </c>
      <c r="T1489" s="22">
        <v>2.492</v>
      </c>
      <c r="U1489" s="22">
        <v>51</v>
      </c>
      <c r="V1489" s="22">
        <f t="shared" si="145"/>
        <v>1.1121749930571585</v>
      </c>
      <c r="W1489" s="22">
        <v>4.4999999999999998E-2</v>
      </c>
      <c r="X1489" s="22">
        <v>12</v>
      </c>
      <c r="AB1489" s="22">
        <v>21</v>
      </c>
      <c r="AC1489" s="22">
        <v>7.86</v>
      </c>
      <c r="AE1489" s="22">
        <v>8.6999999999999993</v>
      </c>
      <c r="AI1489" s="22">
        <v>76</v>
      </c>
      <c r="AJ1489" s="22">
        <v>1068</v>
      </c>
      <c r="AK1489" s="22">
        <v>61.879999999999995</v>
      </c>
      <c r="AM1489" s="22">
        <v>5.6303999999999998</v>
      </c>
      <c r="AN1489" s="22">
        <v>11.2651</v>
      </c>
      <c r="AO1489" s="22">
        <v>32.791250000000005</v>
      </c>
      <c r="AP1489" s="22">
        <v>24.041120000000003</v>
      </c>
      <c r="AQ1489" s="22">
        <v>70.681550000000001</v>
      </c>
      <c r="AR1489" s="22">
        <v>2.2000000000000002</v>
      </c>
      <c r="BI1489" s="27"/>
    </row>
    <row r="1490" spans="2:61" s="22" customFormat="1" x14ac:dyDescent="0.2">
      <c r="B1490" s="23">
        <f t="shared" si="146"/>
        <v>1994</v>
      </c>
      <c r="C1490" s="23">
        <f t="shared" si="147"/>
        <v>6</v>
      </c>
      <c r="D1490" s="24"/>
      <c r="E1490" s="25" t="s">
        <v>1051</v>
      </c>
      <c r="F1490" s="22">
        <v>6606238</v>
      </c>
      <c r="G1490" s="22">
        <v>661152</v>
      </c>
      <c r="H1490" s="26" t="s">
        <v>738</v>
      </c>
      <c r="J1490" s="22" t="str">
        <f t="shared" si="148"/>
        <v xml:space="preserve">Oxundaån </v>
      </c>
      <c r="K1490" s="22" t="s">
        <v>739</v>
      </c>
      <c r="L1490" s="22">
        <v>0.5</v>
      </c>
      <c r="M1490" s="22">
        <v>0.5</v>
      </c>
      <c r="O1490" s="22">
        <v>18.2</v>
      </c>
      <c r="P1490" s="22">
        <v>9.19</v>
      </c>
      <c r="R1490" s="22">
        <v>46.7</v>
      </c>
      <c r="T1490" s="22">
        <v>2.4020000000000001</v>
      </c>
      <c r="U1490" s="22">
        <v>12</v>
      </c>
      <c r="V1490" s="22">
        <f t="shared" si="145"/>
        <v>0.39321588979752409</v>
      </c>
      <c r="W1490" s="22">
        <v>4.7E-2</v>
      </c>
      <c r="X1490" s="22">
        <v>7</v>
      </c>
      <c r="AB1490" s="22">
        <v>4</v>
      </c>
      <c r="AC1490" s="22">
        <v>7.99</v>
      </c>
      <c r="AE1490" s="22">
        <v>5.5</v>
      </c>
      <c r="AI1490" s="22">
        <v>45</v>
      </c>
      <c r="AJ1490" s="22">
        <v>789</v>
      </c>
      <c r="AK1490" s="22">
        <v>56.559999999999995</v>
      </c>
      <c r="AM1490" s="22">
        <v>5.2003000000000004</v>
      </c>
      <c r="AN1490" s="22">
        <v>9.8131000000000004</v>
      </c>
      <c r="AO1490" s="22">
        <v>32.294950000000007</v>
      </c>
      <c r="AP1490" s="22">
        <v>22.572960000000002</v>
      </c>
      <c r="AQ1490" s="22">
        <v>56.747050000000002</v>
      </c>
      <c r="AR1490" s="22">
        <v>0.4</v>
      </c>
      <c r="BI1490" s="27"/>
    </row>
    <row r="1491" spans="2:61" s="22" customFormat="1" x14ac:dyDescent="0.2">
      <c r="B1491" s="23">
        <f t="shared" si="146"/>
        <v>1995</v>
      </c>
      <c r="C1491" s="23">
        <f t="shared" si="147"/>
        <v>6</v>
      </c>
      <c r="D1491" s="24"/>
      <c r="E1491" s="25" t="s">
        <v>1052</v>
      </c>
      <c r="F1491" s="22">
        <v>6606238</v>
      </c>
      <c r="G1491" s="22">
        <v>661152</v>
      </c>
      <c r="H1491" s="26" t="s">
        <v>738</v>
      </c>
      <c r="J1491" s="22" t="str">
        <f t="shared" si="148"/>
        <v xml:space="preserve">Oxundaån </v>
      </c>
      <c r="K1491" s="22" t="s">
        <v>739</v>
      </c>
      <c r="L1491" s="22">
        <v>0.5</v>
      </c>
      <c r="M1491" s="22">
        <v>0.5</v>
      </c>
      <c r="O1491" s="22">
        <v>18.2</v>
      </c>
      <c r="P1491" s="22">
        <v>9.0299999999999994</v>
      </c>
      <c r="R1491" s="22">
        <v>41.8</v>
      </c>
      <c r="T1491" s="22">
        <v>2.089</v>
      </c>
      <c r="U1491" s="22">
        <v>51</v>
      </c>
      <c r="V1491" s="22">
        <f t="shared" si="145"/>
        <v>1.221685282303308</v>
      </c>
      <c r="W1491" s="22">
        <v>6.8000000000000005E-2</v>
      </c>
      <c r="X1491" s="22">
        <v>21</v>
      </c>
      <c r="AB1491" s="22">
        <v>233</v>
      </c>
      <c r="AC1491" s="22">
        <v>7.85</v>
      </c>
      <c r="AE1491" s="22">
        <v>3.1</v>
      </c>
      <c r="AI1491" s="22">
        <v>51</v>
      </c>
      <c r="AJ1491" s="22">
        <v>890</v>
      </c>
      <c r="AK1491" s="22">
        <v>48.84</v>
      </c>
      <c r="AM1491" s="22">
        <v>4.4574000000000007</v>
      </c>
      <c r="AN1491" s="22">
        <v>8.2158999999999995</v>
      </c>
      <c r="AO1491" s="22">
        <v>26.5166</v>
      </c>
      <c r="AP1491" s="22">
        <v>19.43018</v>
      </c>
      <c r="AQ1491" s="22">
        <v>47.617549999999994</v>
      </c>
      <c r="AR1491" s="22">
        <v>1.66</v>
      </c>
      <c r="BI1491" s="27"/>
    </row>
    <row r="1492" spans="2:61" s="22" customFormat="1" x14ac:dyDescent="0.2">
      <c r="B1492" s="23">
        <f t="shared" si="146"/>
        <v>1998</v>
      </c>
      <c r="C1492" s="23">
        <f t="shared" si="147"/>
        <v>6</v>
      </c>
      <c r="D1492" s="24"/>
      <c r="E1492" s="25" t="s">
        <v>1053</v>
      </c>
      <c r="F1492" s="22">
        <v>6606238</v>
      </c>
      <c r="G1492" s="22">
        <v>661152</v>
      </c>
      <c r="H1492" s="26" t="s">
        <v>738</v>
      </c>
      <c r="J1492" s="22" t="str">
        <f t="shared" si="148"/>
        <v xml:space="preserve">Oxundaån </v>
      </c>
      <c r="K1492" s="22" t="s">
        <v>739</v>
      </c>
      <c r="L1492" s="22">
        <v>0.5</v>
      </c>
      <c r="M1492" s="22">
        <v>0.5</v>
      </c>
      <c r="O1492" s="22">
        <v>14.7</v>
      </c>
      <c r="R1492" s="22">
        <v>48.2</v>
      </c>
      <c r="T1492" s="22">
        <v>2.137</v>
      </c>
      <c r="U1492" s="22">
        <v>128</v>
      </c>
      <c r="V1492" s="22">
        <f t="shared" si="145"/>
        <v>1.5068037202752367</v>
      </c>
      <c r="W1492" s="22">
        <v>5.7000000000000002E-2</v>
      </c>
      <c r="X1492" s="22">
        <v>22</v>
      </c>
      <c r="AB1492" s="22">
        <v>285</v>
      </c>
      <c r="AC1492" s="22">
        <v>7.65</v>
      </c>
      <c r="AE1492" s="22">
        <v>4</v>
      </c>
      <c r="AG1492" s="22">
        <v>9.8000000000000007</v>
      </c>
      <c r="AI1492" s="22">
        <v>52</v>
      </c>
      <c r="AJ1492" s="22">
        <v>1121</v>
      </c>
      <c r="AK1492" s="22">
        <v>57</v>
      </c>
      <c r="AM1492" s="22">
        <v>5.2003000000000004</v>
      </c>
      <c r="AN1492" s="22">
        <v>10.696400000000001</v>
      </c>
      <c r="AO1492" s="22">
        <v>42.717250000000007</v>
      </c>
      <c r="AP1492" s="22">
        <v>24.33934</v>
      </c>
      <c r="AQ1492" s="22">
        <v>70.585449999999994</v>
      </c>
      <c r="AR1492" s="22">
        <v>0.85</v>
      </c>
      <c r="BI1492" s="27"/>
    </row>
    <row r="1493" spans="2:61" s="22" customFormat="1" x14ac:dyDescent="0.2">
      <c r="B1493" s="23">
        <f t="shared" si="146"/>
        <v>1999</v>
      </c>
      <c r="C1493" s="23">
        <f t="shared" si="147"/>
        <v>6</v>
      </c>
      <c r="D1493" s="24"/>
      <c r="E1493" s="25" t="s">
        <v>1054</v>
      </c>
      <c r="F1493" s="22">
        <v>6606238</v>
      </c>
      <c r="G1493" s="22">
        <v>661152</v>
      </c>
      <c r="H1493" s="26" t="s">
        <v>738</v>
      </c>
      <c r="J1493" s="22" t="str">
        <f t="shared" si="148"/>
        <v xml:space="preserve">Oxundaån </v>
      </c>
      <c r="K1493" s="22" t="s">
        <v>739</v>
      </c>
      <c r="L1493" s="22">
        <v>0.5</v>
      </c>
      <c r="M1493" s="22">
        <v>0.5</v>
      </c>
      <c r="O1493" s="22">
        <v>17.100000000000001</v>
      </c>
      <c r="R1493" s="22">
        <v>43.5</v>
      </c>
      <c r="T1493" s="22">
        <v>2.21</v>
      </c>
      <c r="U1493" s="22">
        <v>37</v>
      </c>
      <c r="V1493" s="22">
        <f t="shared" si="145"/>
        <v>0.66788161788182854</v>
      </c>
      <c r="W1493" s="22">
        <v>6.4000000000000001E-2</v>
      </c>
      <c r="X1493" s="22">
        <v>2</v>
      </c>
      <c r="AB1493" s="22">
        <v>226</v>
      </c>
      <c r="AC1493" s="22">
        <v>7.76</v>
      </c>
      <c r="AE1493" s="22">
        <v>5.7</v>
      </c>
      <c r="AG1493" s="22">
        <v>10.3</v>
      </c>
      <c r="AI1493" s="22">
        <v>34</v>
      </c>
      <c r="AJ1493" s="22">
        <v>1039</v>
      </c>
      <c r="AK1493" s="22">
        <v>52.199999999999996</v>
      </c>
      <c r="AM1493" s="22">
        <v>4.6138000000000003</v>
      </c>
      <c r="AN1493" s="22">
        <v>8.3369</v>
      </c>
      <c r="AO1493" s="22">
        <v>35.308199999999999</v>
      </c>
      <c r="AP1493" s="22">
        <v>21.63242</v>
      </c>
      <c r="AQ1493" s="22">
        <v>46.560449999999996</v>
      </c>
      <c r="AR1493" s="22">
        <v>2.5299999999999998</v>
      </c>
      <c r="BI1493" s="27"/>
    </row>
    <row r="1494" spans="2:61" s="22" customFormat="1" x14ac:dyDescent="0.2">
      <c r="B1494" s="23">
        <f t="shared" si="146"/>
        <v>1999</v>
      </c>
      <c r="C1494" s="23">
        <f t="shared" si="147"/>
        <v>6</v>
      </c>
      <c r="D1494" s="24"/>
      <c r="E1494" s="25" t="s">
        <v>1055</v>
      </c>
      <c r="F1494" s="22">
        <v>6606238</v>
      </c>
      <c r="G1494" s="22">
        <v>661152</v>
      </c>
      <c r="H1494" s="26" t="s">
        <v>738</v>
      </c>
      <c r="J1494" s="22" t="str">
        <f t="shared" si="148"/>
        <v xml:space="preserve">Oxundaån </v>
      </c>
      <c r="K1494" s="22" t="s">
        <v>739</v>
      </c>
      <c r="L1494" s="22">
        <v>0.5</v>
      </c>
      <c r="M1494" s="22">
        <v>0.5</v>
      </c>
      <c r="O1494" s="22">
        <v>21</v>
      </c>
      <c r="R1494" s="22">
        <v>43.8</v>
      </c>
      <c r="T1494" s="22">
        <v>2.3570000000000002</v>
      </c>
      <c r="U1494" s="22">
        <v>61</v>
      </c>
      <c r="V1494" s="22">
        <f t="shared" si="145"/>
        <v>2.2798078556384875</v>
      </c>
      <c r="W1494" s="22">
        <v>6.2E-2</v>
      </c>
      <c r="X1494" s="22">
        <v>6</v>
      </c>
      <c r="AB1494" s="22">
        <v>29</v>
      </c>
      <c r="AC1494" s="22">
        <v>7.96</v>
      </c>
      <c r="AE1494" s="22">
        <v>5.9</v>
      </c>
      <c r="AG1494" s="22">
        <v>10.199999999999999</v>
      </c>
      <c r="AI1494" s="22">
        <v>44</v>
      </c>
      <c r="AJ1494" s="22">
        <v>983</v>
      </c>
      <c r="AK1494" s="22">
        <v>52.88</v>
      </c>
      <c r="AM1494" s="22">
        <v>4.9657</v>
      </c>
      <c r="AN1494" s="22">
        <v>8.7482999999999986</v>
      </c>
      <c r="AO1494" s="22">
        <v>35.060050000000004</v>
      </c>
      <c r="AP1494" s="22">
        <v>21.792999999999999</v>
      </c>
      <c r="AQ1494" s="22">
        <v>40.698349999999998</v>
      </c>
      <c r="AR1494" s="22">
        <v>0.54</v>
      </c>
      <c r="BI1494" s="27"/>
    </row>
    <row r="1495" spans="2:61" s="22" customFormat="1" x14ac:dyDescent="0.2">
      <c r="B1495" s="23">
        <f t="shared" si="146"/>
        <v>2000</v>
      </c>
      <c r="C1495" s="23">
        <f t="shared" si="147"/>
        <v>6</v>
      </c>
      <c r="D1495" s="24"/>
      <c r="E1495" s="25" t="s">
        <v>1056</v>
      </c>
      <c r="F1495" s="22">
        <v>6606238</v>
      </c>
      <c r="G1495" s="22">
        <v>661152</v>
      </c>
      <c r="H1495" s="26" t="s">
        <v>738</v>
      </c>
      <c r="J1495" s="22" t="str">
        <f t="shared" si="148"/>
        <v xml:space="preserve">Oxundaån </v>
      </c>
      <c r="K1495" s="22" t="s">
        <v>739</v>
      </c>
      <c r="L1495" s="22">
        <v>0.5</v>
      </c>
      <c r="M1495" s="22">
        <v>0.5</v>
      </c>
      <c r="O1495" s="22">
        <v>18.5</v>
      </c>
      <c r="R1495" s="22">
        <v>50.6</v>
      </c>
      <c r="T1495" s="22">
        <v>2.1339999999999999</v>
      </c>
      <c r="U1495" s="22">
        <v>62</v>
      </c>
      <c r="V1495" s="22">
        <f t="shared" si="145"/>
        <v>1.1322557141067016</v>
      </c>
      <c r="W1495" s="22">
        <v>3.7999999999999999E-2</v>
      </c>
      <c r="X1495" s="22">
        <v>17</v>
      </c>
      <c r="AB1495" s="22">
        <v>11</v>
      </c>
      <c r="AC1495" s="22">
        <v>7.72</v>
      </c>
      <c r="AE1495" s="22">
        <v>1.8</v>
      </c>
      <c r="AG1495" s="22">
        <v>6.3</v>
      </c>
      <c r="AI1495" s="22">
        <v>50</v>
      </c>
      <c r="AJ1495" s="22">
        <v>802</v>
      </c>
      <c r="AK1495" s="22">
        <v>56.72</v>
      </c>
      <c r="AM1495" s="22">
        <v>5.3176000000000005</v>
      </c>
      <c r="AN1495" s="22">
        <v>10.103499999999999</v>
      </c>
      <c r="AO1495" s="22">
        <v>45.836849999999998</v>
      </c>
      <c r="AP1495" s="22">
        <v>26.403940000000002</v>
      </c>
      <c r="AQ1495" s="22">
        <v>70.777649999999994</v>
      </c>
      <c r="AR1495" s="22">
        <v>1.1299999999999999</v>
      </c>
      <c r="BI1495" s="27"/>
    </row>
    <row r="1496" spans="2:61" s="22" customFormat="1" x14ac:dyDescent="0.2">
      <c r="B1496" s="23">
        <f t="shared" si="146"/>
        <v>2001</v>
      </c>
      <c r="C1496" s="23">
        <f t="shared" si="147"/>
        <v>6</v>
      </c>
      <c r="D1496" s="24"/>
      <c r="E1496" s="25" t="s">
        <v>1057</v>
      </c>
      <c r="F1496" s="22">
        <v>6606238</v>
      </c>
      <c r="G1496" s="22">
        <v>661152</v>
      </c>
      <c r="H1496" s="26" t="s">
        <v>738</v>
      </c>
      <c r="J1496" s="22" t="str">
        <f t="shared" si="148"/>
        <v xml:space="preserve">Oxundaån </v>
      </c>
      <c r="K1496" s="22" t="s">
        <v>739</v>
      </c>
      <c r="L1496" s="22">
        <v>0.5</v>
      </c>
      <c r="M1496" s="22">
        <v>0.5</v>
      </c>
      <c r="O1496" s="22">
        <v>18.5</v>
      </c>
      <c r="R1496" s="22">
        <v>44.7</v>
      </c>
      <c r="T1496" s="22">
        <v>2.0150000000000001</v>
      </c>
      <c r="U1496" s="22">
        <v>55</v>
      </c>
      <c r="V1496" s="22">
        <f t="shared" si="145"/>
        <v>1.1763338375390233</v>
      </c>
      <c r="W1496" s="22">
        <v>6.6000000000000003E-2</v>
      </c>
      <c r="X1496" s="22">
        <v>2</v>
      </c>
      <c r="AB1496" s="22">
        <v>2</v>
      </c>
      <c r="AC1496" s="22">
        <v>7.79</v>
      </c>
      <c r="AE1496" s="22">
        <v>4.9000000000000004</v>
      </c>
      <c r="AG1496" s="22">
        <v>8.6</v>
      </c>
      <c r="AI1496" s="22">
        <v>43</v>
      </c>
      <c r="AJ1496" s="22">
        <v>921</v>
      </c>
      <c r="AK1496" s="22">
        <v>53.72</v>
      </c>
      <c r="AM1496" s="22">
        <v>4.8875000000000002</v>
      </c>
      <c r="AN1496" s="22">
        <v>9.68</v>
      </c>
      <c r="AO1496" s="22">
        <v>32.117700000000006</v>
      </c>
      <c r="AP1496" s="22">
        <v>25.165179999999999</v>
      </c>
      <c r="AQ1496" s="22">
        <v>60.1586</v>
      </c>
      <c r="AR1496" s="22">
        <v>1.53</v>
      </c>
      <c r="BI1496" s="27"/>
    </row>
    <row r="1497" spans="2:61" s="22" customFormat="1" x14ac:dyDescent="0.2">
      <c r="B1497" s="23">
        <f t="shared" si="146"/>
        <v>2002</v>
      </c>
      <c r="C1497" s="23">
        <f t="shared" si="147"/>
        <v>6</v>
      </c>
      <c r="D1497" s="24"/>
      <c r="E1497" s="25" t="s">
        <v>1058</v>
      </c>
      <c r="F1497" s="22">
        <v>6606238</v>
      </c>
      <c r="G1497" s="22">
        <v>661152</v>
      </c>
      <c r="H1497" s="26" t="s">
        <v>738</v>
      </c>
      <c r="J1497" s="22" t="str">
        <f t="shared" si="148"/>
        <v xml:space="preserve">Oxundaån </v>
      </c>
      <c r="K1497" s="22" t="s">
        <v>739</v>
      </c>
      <c r="L1497" s="22">
        <v>0.5</v>
      </c>
      <c r="M1497" s="22">
        <v>0.5</v>
      </c>
      <c r="O1497" s="22">
        <v>20</v>
      </c>
      <c r="R1497" s="22">
        <v>45.1</v>
      </c>
      <c r="T1497" s="22">
        <v>2.3879999999999999</v>
      </c>
      <c r="U1497" s="22">
        <v>88</v>
      </c>
      <c r="V1497" s="22">
        <f t="shared" si="145"/>
        <v>1.6360061603259566</v>
      </c>
      <c r="W1497" s="22">
        <v>5.2999999999999999E-2</v>
      </c>
      <c r="X1497" s="22">
        <v>44</v>
      </c>
      <c r="AB1497" s="22">
        <v>43</v>
      </c>
      <c r="AC1497" s="22">
        <v>7.68</v>
      </c>
      <c r="AE1497" s="22">
        <v>3</v>
      </c>
      <c r="AG1497" s="22">
        <v>15.8</v>
      </c>
      <c r="AI1497" s="22">
        <v>86</v>
      </c>
      <c r="AJ1497" s="22">
        <v>872</v>
      </c>
      <c r="AK1497" s="22">
        <v>53.06</v>
      </c>
      <c r="AM1497" s="22">
        <v>5.0830000000000002</v>
      </c>
      <c r="AN1497" s="22">
        <v>8.7482999999999986</v>
      </c>
      <c r="AO1497" s="22">
        <v>31.337800000000001</v>
      </c>
      <c r="AP1497" s="22">
        <v>25.027540000000002</v>
      </c>
      <c r="AQ1497" s="22">
        <v>47.521449999999994</v>
      </c>
      <c r="AR1497" s="22">
        <v>0.8</v>
      </c>
      <c r="BI1497" s="27"/>
    </row>
    <row r="1498" spans="2:61" s="22" customFormat="1" x14ac:dyDescent="0.2">
      <c r="B1498" s="23">
        <f t="shared" si="146"/>
        <v>2003</v>
      </c>
      <c r="C1498" s="23">
        <f t="shared" si="147"/>
        <v>6</v>
      </c>
      <c r="D1498" s="24"/>
      <c r="E1498" s="25" t="s">
        <v>1059</v>
      </c>
      <c r="F1498" s="22">
        <v>6606238</v>
      </c>
      <c r="G1498" s="22">
        <v>661152</v>
      </c>
      <c r="H1498" s="26" t="s">
        <v>738</v>
      </c>
      <c r="J1498" s="22" t="str">
        <f t="shared" si="148"/>
        <v xml:space="preserve">Oxundaån </v>
      </c>
      <c r="K1498" s="22" t="s">
        <v>739</v>
      </c>
      <c r="L1498" s="22">
        <v>0.5</v>
      </c>
      <c r="M1498" s="22">
        <v>0.5</v>
      </c>
      <c r="O1498" s="22">
        <v>18.2</v>
      </c>
      <c r="R1498" s="22">
        <v>49</v>
      </c>
      <c r="T1498" s="22">
        <v>2.4209999999999998</v>
      </c>
      <c r="U1498" s="22">
        <v>107</v>
      </c>
      <c r="V1498" s="22">
        <f t="shared" si="145"/>
        <v>2.2393265760826786</v>
      </c>
      <c r="W1498" s="22">
        <v>5.1999999999999998E-2</v>
      </c>
      <c r="X1498" s="22">
        <v>49</v>
      </c>
      <c r="AB1498" s="22">
        <v>27</v>
      </c>
      <c r="AC1498" s="22">
        <v>7.79</v>
      </c>
      <c r="AE1498" s="22">
        <v>5.9</v>
      </c>
      <c r="AG1498" s="22">
        <v>8.3000000000000007</v>
      </c>
      <c r="AI1498" s="22">
        <v>105</v>
      </c>
      <c r="AJ1498" s="22">
        <v>906</v>
      </c>
      <c r="AK1498" s="22">
        <v>53.879999999999995</v>
      </c>
      <c r="AL1498" s="22">
        <v>0.06</v>
      </c>
      <c r="AM1498" s="22">
        <v>5.9040999999999997</v>
      </c>
      <c r="AN1498" s="22">
        <v>10.248699999999999</v>
      </c>
      <c r="AO1498" s="22">
        <v>40.732050000000001</v>
      </c>
      <c r="AP1498" s="22">
        <v>30.303740000000001</v>
      </c>
      <c r="AQ1498" s="22">
        <v>60.639099999999999</v>
      </c>
      <c r="AR1498" s="22">
        <v>0.91</v>
      </c>
      <c r="AV1498" s="28">
        <v>1.4999999999999999E-2</v>
      </c>
      <c r="AX1498" s="28">
        <v>1.53</v>
      </c>
      <c r="AY1498" s="28">
        <v>2.2000000000000002</v>
      </c>
      <c r="BC1498" s="28">
        <v>4.22</v>
      </c>
      <c r="BE1498" s="28">
        <v>0.22</v>
      </c>
      <c r="BH1498" s="28">
        <v>1.7</v>
      </c>
      <c r="BI1498" s="27"/>
    </row>
    <row r="1499" spans="2:61" s="22" customFormat="1" x14ac:dyDescent="0.2">
      <c r="B1499" s="23">
        <f t="shared" si="146"/>
        <v>2004</v>
      </c>
      <c r="C1499" s="23">
        <f t="shared" si="147"/>
        <v>6</v>
      </c>
      <c r="D1499" s="24"/>
      <c r="E1499" s="25" t="s">
        <v>1060</v>
      </c>
      <c r="F1499" s="22">
        <v>6606238</v>
      </c>
      <c r="G1499" s="22">
        <v>661152</v>
      </c>
      <c r="H1499" s="26" t="s">
        <v>738</v>
      </c>
      <c r="J1499" s="22" t="str">
        <f t="shared" si="148"/>
        <v xml:space="preserve">Oxundaån </v>
      </c>
      <c r="K1499" s="22" t="s">
        <v>739</v>
      </c>
      <c r="L1499" s="22">
        <v>0.5</v>
      </c>
      <c r="M1499" s="22">
        <v>0.5</v>
      </c>
      <c r="O1499" s="22">
        <v>18.600000000000001</v>
      </c>
      <c r="R1499" s="22">
        <v>47.8</v>
      </c>
      <c r="T1499" s="22">
        <v>2.222</v>
      </c>
      <c r="U1499" s="22">
        <v>71</v>
      </c>
      <c r="V1499" s="22">
        <f t="shared" si="145"/>
        <v>2.735038710438062</v>
      </c>
      <c r="W1499" s="22">
        <v>4.9000000000000002E-2</v>
      </c>
      <c r="X1499" s="22">
        <v>12</v>
      </c>
      <c r="AB1499" s="22">
        <v>8</v>
      </c>
      <c r="AC1499" s="22">
        <v>8.0500000000000007</v>
      </c>
      <c r="AE1499" s="22">
        <v>4.7</v>
      </c>
      <c r="AG1499" s="22">
        <v>9.1999999999999993</v>
      </c>
      <c r="AI1499" s="22">
        <v>52</v>
      </c>
      <c r="AJ1499" s="22">
        <v>796</v>
      </c>
      <c r="AK1499" s="22">
        <v>53.099999999999994</v>
      </c>
      <c r="AL1499" s="22">
        <v>0.14000000000000001</v>
      </c>
      <c r="AM1499" s="22">
        <v>5.7085999999999997</v>
      </c>
      <c r="AN1499" s="22">
        <v>9.9219999999999988</v>
      </c>
      <c r="AO1499" s="22">
        <v>42.150050000000007</v>
      </c>
      <c r="AP1499" s="22">
        <v>28.812640000000002</v>
      </c>
      <c r="AQ1499" s="22">
        <v>68.711499999999987</v>
      </c>
      <c r="AR1499" s="22">
        <v>0.22</v>
      </c>
      <c r="AV1499" s="28">
        <v>1.2999999999999999E-2</v>
      </c>
      <c r="AX1499" s="28">
        <v>1.6</v>
      </c>
      <c r="AY1499" s="28">
        <v>4.2</v>
      </c>
      <c r="BC1499" s="28">
        <v>5.25</v>
      </c>
      <c r="BE1499" s="28">
        <v>0.92</v>
      </c>
      <c r="BH1499" s="28">
        <v>9.3000000000000007</v>
      </c>
      <c r="BI1499" s="27"/>
    </row>
    <row r="1500" spans="2:61" s="22" customFormat="1" x14ac:dyDescent="0.2">
      <c r="B1500" s="23">
        <f t="shared" si="146"/>
        <v>2005</v>
      </c>
      <c r="C1500" s="23">
        <f t="shared" si="147"/>
        <v>6</v>
      </c>
      <c r="D1500" s="24"/>
      <c r="E1500" s="25" t="s">
        <v>1061</v>
      </c>
      <c r="F1500" s="22">
        <v>6606238</v>
      </c>
      <c r="G1500" s="22">
        <v>661152</v>
      </c>
      <c r="H1500" s="26" t="s">
        <v>738</v>
      </c>
      <c r="J1500" s="22" t="str">
        <f t="shared" si="148"/>
        <v xml:space="preserve">Oxundaån </v>
      </c>
      <c r="K1500" s="22" t="s">
        <v>739</v>
      </c>
      <c r="L1500" s="22">
        <v>0.5</v>
      </c>
      <c r="M1500" s="22">
        <v>0.5</v>
      </c>
      <c r="O1500" s="22">
        <v>22.5</v>
      </c>
      <c r="R1500" s="22">
        <v>49.6</v>
      </c>
      <c r="T1500" s="22">
        <v>2.3610000000000002</v>
      </c>
      <c r="U1500" s="22">
        <v>49</v>
      </c>
      <c r="V1500" s="22">
        <f t="shared" si="145"/>
        <v>3.5010509413605528</v>
      </c>
      <c r="W1500" s="22">
        <v>5.0999999999999997E-2</v>
      </c>
      <c r="X1500" s="22">
        <v>8</v>
      </c>
      <c r="AB1500" s="22">
        <v>15</v>
      </c>
      <c r="AC1500" s="22">
        <v>8.2100000000000009</v>
      </c>
      <c r="AE1500" s="22">
        <v>8.3000000000000007</v>
      </c>
      <c r="AG1500" s="22">
        <v>10.5</v>
      </c>
      <c r="AI1500" s="22">
        <v>54</v>
      </c>
      <c r="AJ1500" s="22">
        <v>786</v>
      </c>
      <c r="AK1500" s="22">
        <v>56.379999999999995</v>
      </c>
      <c r="AL1500" s="22">
        <v>0.17499999999999999</v>
      </c>
      <c r="AM1500" s="22">
        <v>5.6303999999999998</v>
      </c>
      <c r="AN1500" s="22">
        <v>10.442299999999999</v>
      </c>
      <c r="AO1500" s="22">
        <v>42.043700000000001</v>
      </c>
      <c r="AP1500" s="22">
        <v>29.179680000000001</v>
      </c>
      <c r="AQ1500" s="22">
        <v>71.690599999999989</v>
      </c>
      <c r="AR1500" s="22">
        <v>0.18</v>
      </c>
      <c r="AV1500" s="28">
        <v>1.7000000000000001E-2</v>
      </c>
      <c r="AX1500" s="28">
        <v>1.72</v>
      </c>
      <c r="AY1500" s="28">
        <v>3.3</v>
      </c>
      <c r="BC1500" s="28">
        <v>4.7</v>
      </c>
      <c r="BE1500" s="28">
        <v>0.3</v>
      </c>
      <c r="BH1500" s="28">
        <v>3.4</v>
      </c>
      <c r="BI1500" s="27"/>
    </row>
    <row r="1501" spans="2:61" s="22" customFormat="1" x14ac:dyDescent="0.2">
      <c r="B1501" s="23">
        <f t="shared" si="146"/>
        <v>2006</v>
      </c>
      <c r="C1501" s="23">
        <f t="shared" si="147"/>
        <v>6</v>
      </c>
      <c r="D1501" s="24"/>
      <c r="E1501" s="25" t="s">
        <v>1062</v>
      </c>
      <c r="F1501" s="22">
        <v>6606238</v>
      </c>
      <c r="G1501" s="22">
        <v>661152</v>
      </c>
      <c r="H1501" s="26" t="s">
        <v>738</v>
      </c>
      <c r="J1501" s="22" t="str">
        <f t="shared" si="148"/>
        <v xml:space="preserve">Oxundaån </v>
      </c>
      <c r="K1501" s="22" t="s">
        <v>739</v>
      </c>
      <c r="L1501" s="22">
        <v>0.5</v>
      </c>
      <c r="M1501" s="22">
        <v>0.5</v>
      </c>
      <c r="O1501" s="22">
        <v>22.1</v>
      </c>
      <c r="R1501" s="22">
        <v>49.3</v>
      </c>
      <c r="T1501" s="22">
        <v>2.39</v>
      </c>
      <c r="U1501" s="22">
        <v>83</v>
      </c>
      <c r="V1501" s="22">
        <f t="shared" si="145"/>
        <v>2.9977120215836557</v>
      </c>
      <c r="W1501" s="22">
        <v>4.9000000000000002E-2</v>
      </c>
      <c r="X1501" s="22">
        <v>13</v>
      </c>
      <c r="AB1501" s="22">
        <v>14</v>
      </c>
      <c r="AC1501" s="22">
        <v>7.91</v>
      </c>
      <c r="AE1501" s="22">
        <v>6.5</v>
      </c>
      <c r="AG1501" s="22">
        <v>15.5</v>
      </c>
      <c r="AI1501" s="22">
        <v>48</v>
      </c>
      <c r="AJ1501" s="22">
        <v>854</v>
      </c>
      <c r="AK1501" s="22">
        <v>52.26</v>
      </c>
      <c r="AL1501" s="22">
        <v>0.14499999999999999</v>
      </c>
      <c r="AM1501" s="22">
        <v>5.9040999999999997</v>
      </c>
      <c r="AN1501" s="22">
        <v>9.5469000000000008</v>
      </c>
      <c r="AO1501" s="22">
        <v>42.114600000000003</v>
      </c>
      <c r="AP1501" s="22">
        <v>29.409080000000003</v>
      </c>
      <c r="AQ1501" s="22">
        <v>65.444100000000006</v>
      </c>
      <c r="AR1501" s="22">
        <v>0.95</v>
      </c>
      <c r="AV1501" s="28">
        <v>1.7999999999999999E-2</v>
      </c>
      <c r="AX1501" s="28">
        <v>2</v>
      </c>
      <c r="AY1501" s="28">
        <v>3.3</v>
      </c>
      <c r="BC1501" s="28">
        <v>5.3</v>
      </c>
      <c r="BE1501" s="28">
        <v>0.63</v>
      </c>
      <c r="BH1501" s="28">
        <v>5.0999999999999996</v>
      </c>
      <c r="BI1501" s="27"/>
    </row>
    <row r="1502" spans="2:61" s="22" customFormat="1" x14ac:dyDescent="0.2">
      <c r="B1502" s="23">
        <f t="shared" si="146"/>
        <v>2007</v>
      </c>
      <c r="C1502" s="23">
        <f t="shared" si="147"/>
        <v>6</v>
      </c>
      <c r="D1502" s="24"/>
      <c r="E1502" s="25" t="s">
        <v>1063</v>
      </c>
      <c r="F1502" s="22">
        <v>6606238</v>
      </c>
      <c r="G1502" s="22">
        <v>661152</v>
      </c>
      <c r="H1502" s="26" t="s">
        <v>738</v>
      </c>
      <c r="J1502" s="22" t="str">
        <f t="shared" si="148"/>
        <v xml:space="preserve">Oxundaån </v>
      </c>
      <c r="K1502" s="22" t="s">
        <v>739</v>
      </c>
      <c r="L1502" s="22">
        <v>0.5</v>
      </c>
      <c r="M1502" s="22">
        <v>0.5</v>
      </c>
      <c r="O1502" s="22">
        <v>19.5</v>
      </c>
      <c r="R1502" s="22">
        <v>48.9</v>
      </c>
      <c r="T1502" s="22">
        <v>2.3330000000000002</v>
      </c>
      <c r="U1502" s="22">
        <v>106</v>
      </c>
      <c r="V1502" s="22">
        <f t="shared" si="145"/>
        <v>2.0808340915477372</v>
      </c>
      <c r="W1502" s="22">
        <v>0.05</v>
      </c>
      <c r="X1502" s="22">
        <v>17</v>
      </c>
      <c r="AB1502" s="22">
        <v>17</v>
      </c>
      <c r="AC1502" s="22">
        <v>7.72</v>
      </c>
      <c r="AE1502" s="22">
        <v>6.2</v>
      </c>
      <c r="AG1502" s="22">
        <v>10.3</v>
      </c>
      <c r="AI1502" s="22">
        <v>39</v>
      </c>
      <c r="AJ1502" s="22">
        <v>754</v>
      </c>
      <c r="AK1502" s="22">
        <v>54.800000000000004</v>
      </c>
      <c r="AL1502" s="22">
        <v>0.11</v>
      </c>
      <c r="AM1502" s="22">
        <v>5.8258999999999999</v>
      </c>
      <c r="AN1502" s="22">
        <v>9.7042000000000002</v>
      </c>
      <c r="AO1502" s="22">
        <v>37.116149999999998</v>
      </c>
      <c r="AP1502" s="22">
        <v>25.463400000000004</v>
      </c>
      <c r="AQ1502" s="22">
        <v>68.327099999999987</v>
      </c>
      <c r="AR1502" s="22">
        <v>2.52</v>
      </c>
      <c r="AV1502" s="28">
        <v>0.02</v>
      </c>
      <c r="AX1502" s="28">
        <v>0.41</v>
      </c>
      <c r="AY1502" s="28">
        <v>3.2</v>
      </c>
      <c r="BC1502" s="28">
        <v>6.3</v>
      </c>
      <c r="BE1502" s="28">
        <v>0.47</v>
      </c>
      <c r="BH1502" s="28">
        <v>3.8</v>
      </c>
      <c r="BI1502" s="27"/>
    </row>
    <row r="1503" spans="2:61" s="22" customFormat="1" x14ac:dyDescent="0.2">
      <c r="B1503" s="23">
        <f t="shared" si="146"/>
        <v>2008</v>
      </c>
      <c r="C1503" s="23">
        <f t="shared" si="147"/>
        <v>6</v>
      </c>
      <c r="D1503" s="24"/>
      <c r="E1503" s="25" t="s">
        <v>1064</v>
      </c>
      <c r="F1503" s="22">
        <v>6606238</v>
      </c>
      <c r="G1503" s="22">
        <v>661152</v>
      </c>
      <c r="H1503" s="26" t="s">
        <v>738</v>
      </c>
      <c r="J1503" s="22" t="str">
        <f t="shared" si="148"/>
        <v xml:space="preserve">Oxundaån </v>
      </c>
      <c r="K1503" s="22" t="s">
        <v>739</v>
      </c>
      <c r="L1503" s="22">
        <v>0.5</v>
      </c>
      <c r="M1503" s="22">
        <v>0.5</v>
      </c>
      <c r="O1503" s="22">
        <v>19.5</v>
      </c>
      <c r="R1503" s="22">
        <v>51.6</v>
      </c>
      <c r="T1503" s="22">
        <v>2.4689999999999999</v>
      </c>
      <c r="U1503" s="22">
        <v>49</v>
      </c>
      <c r="V1503" s="22">
        <f t="shared" si="145"/>
        <v>1.5071955987905044</v>
      </c>
      <c r="W1503" s="22">
        <v>5.3999999999999999E-2</v>
      </c>
      <c r="X1503" s="22">
        <v>3</v>
      </c>
      <c r="AB1503" s="22">
        <v>8</v>
      </c>
      <c r="AC1503" s="22">
        <v>7.92</v>
      </c>
      <c r="AG1503" s="22">
        <v>11.8</v>
      </c>
      <c r="AI1503" s="22">
        <v>31</v>
      </c>
      <c r="AJ1503" s="22">
        <v>811</v>
      </c>
      <c r="AK1503" s="22">
        <v>59.92</v>
      </c>
      <c r="AM1503" s="22">
        <v>5.7085999999999997</v>
      </c>
      <c r="AN1503" s="22">
        <v>11.603899999999999</v>
      </c>
      <c r="AO1503" s="22">
        <v>38.179650000000002</v>
      </c>
      <c r="AP1503" s="22">
        <v>29.340260000000001</v>
      </c>
      <c r="AQ1503" s="22">
        <v>77.024149999999992</v>
      </c>
      <c r="AR1503" s="22">
        <v>0.9</v>
      </c>
      <c r="BI1503" s="27"/>
    </row>
    <row r="1504" spans="2:61" s="22" customFormat="1" x14ac:dyDescent="0.2">
      <c r="B1504" s="23">
        <f t="shared" si="146"/>
        <v>2009</v>
      </c>
      <c r="C1504" s="23">
        <f t="shared" si="147"/>
        <v>6</v>
      </c>
      <c r="D1504" s="24"/>
      <c r="E1504" s="25" t="s">
        <v>1065</v>
      </c>
      <c r="F1504" s="22">
        <v>6606238</v>
      </c>
      <c r="G1504" s="22">
        <v>661152</v>
      </c>
      <c r="H1504" s="26" t="s">
        <v>738</v>
      </c>
      <c r="J1504" s="22" t="str">
        <f t="shared" si="148"/>
        <v xml:space="preserve">Oxundaån </v>
      </c>
      <c r="K1504" s="22" t="s">
        <v>739</v>
      </c>
      <c r="L1504" s="22">
        <v>0.5</v>
      </c>
      <c r="M1504" s="22">
        <v>0.5</v>
      </c>
      <c r="O1504" s="22">
        <v>14.2</v>
      </c>
      <c r="R1504" s="22">
        <v>43.8</v>
      </c>
      <c r="T1504" s="22">
        <v>2.367</v>
      </c>
      <c r="U1504" s="22">
        <v>109</v>
      </c>
      <c r="V1504" s="22">
        <f t="shared" si="145"/>
        <v>1.4824048751351206</v>
      </c>
      <c r="W1504" s="22">
        <v>6.0999999999999999E-2</v>
      </c>
      <c r="X1504" s="22">
        <v>34</v>
      </c>
      <c r="AB1504" s="22">
        <v>49</v>
      </c>
      <c r="AC1504" s="22">
        <v>7.73</v>
      </c>
      <c r="AG1504" s="22">
        <v>11.2</v>
      </c>
      <c r="AI1504" s="22">
        <v>54</v>
      </c>
      <c r="AJ1504" s="22">
        <v>836</v>
      </c>
      <c r="AK1504" s="22">
        <v>54.14</v>
      </c>
      <c r="AM1504" s="22">
        <v>5.5912999999999995</v>
      </c>
      <c r="AN1504" s="22">
        <v>9.837299999999999</v>
      </c>
      <c r="AO1504" s="22">
        <v>38.215100000000007</v>
      </c>
      <c r="AP1504" s="22">
        <v>25.991020000000002</v>
      </c>
      <c r="AQ1504" s="22">
        <v>56.458750000000002</v>
      </c>
      <c r="AR1504" s="22">
        <v>1.1100000000000001</v>
      </c>
      <c r="BI1504" s="27"/>
    </row>
    <row r="1505" spans="1:74" s="22" customFormat="1" x14ac:dyDescent="0.2">
      <c r="B1505" s="23">
        <f t="shared" si="146"/>
        <v>2010</v>
      </c>
      <c r="C1505" s="23">
        <f t="shared" si="147"/>
        <v>6</v>
      </c>
      <c r="D1505" s="24"/>
      <c r="E1505" s="25" t="s">
        <v>1066</v>
      </c>
      <c r="F1505" s="22">
        <v>6606238</v>
      </c>
      <c r="G1505" s="22">
        <v>661152</v>
      </c>
      <c r="H1505" s="26" t="s">
        <v>738</v>
      </c>
      <c r="J1505" s="22" t="str">
        <f t="shared" si="148"/>
        <v xml:space="preserve">Oxundaån </v>
      </c>
      <c r="K1505" s="22" t="s">
        <v>739</v>
      </c>
      <c r="L1505" s="22">
        <v>0.5</v>
      </c>
      <c r="M1505" s="22">
        <v>0.5</v>
      </c>
      <c r="O1505" s="22">
        <v>17.5</v>
      </c>
      <c r="R1505" s="22">
        <v>45.9</v>
      </c>
      <c r="T1505" s="22">
        <v>2.3809999999999998</v>
      </c>
      <c r="U1505" s="22">
        <v>169</v>
      </c>
      <c r="V1505" s="22">
        <f t="shared" si="145"/>
        <v>2.8694732325336973</v>
      </c>
      <c r="W1505" s="22">
        <v>4.9000000000000002E-2</v>
      </c>
      <c r="X1505" s="22">
        <v>17</v>
      </c>
      <c r="Y1505" s="22">
        <v>3.2</v>
      </c>
      <c r="AB1505" s="22">
        <v>50</v>
      </c>
      <c r="AC1505" s="22">
        <v>7.72</v>
      </c>
      <c r="AE1505" s="22">
        <v>3.2</v>
      </c>
      <c r="AG1505" s="22">
        <v>11.3</v>
      </c>
      <c r="AI1505" s="22">
        <v>38</v>
      </c>
      <c r="AJ1505" s="22">
        <v>1053</v>
      </c>
      <c r="AK1505" s="22">
        <v>51.900000000000006</v>
      </c>
      <c r="AM1505" s="22">
        <v>5.4740000000000011</v>
      </c>
      <c r="AN1505" s="22">
        <v>8.9902999999999995</v>
      </c>
      <c r="AO1505" s="22">
        <v>38.286000000000008</v>
      </c>
      <c r="AP1505" s="22">
        <v>25.87632</v>
      </c>
      <c r="AQ1505" s="22">
        <v>51.077149999999996</v>
      </c>
      <c r="AR1505" s="22">
        <v>1.72</v>
      </c>
      <c r="BI1505" s="27"/>
    </row>
    <row r="1506" spans="1:74" s="22" customFormat="1" x14ac:dyDescent="0.2">
      <c r="B1506" s="23">
        <f t="shared" si="146"/>
        <v>2011</v>
      </c>
      <c r="C1506" s="23">
        <f t="shared" si="147"/>
        <v>6</v>
      </c>
      <c r="D1506" s="24"/>
      <c r="E1506" s="25" t="s">
        <v>1067</v>
      </c>
      <c r="F1506" s="22">
        <v>6606238</v>
      </c>
      <c r="G1506" s="22">
        <v>661152</v>
      </c>
      <c r="H1506" s="26" t="s">
        <v>738</v>
      </c>
      <c r="J1506" s="22" t="str">
        <f t="shared" si="148"/>
        <v xml:space="preserve">Oxundaån </v>
      </c>
      <c r="K1506" s="22" t="s">
        <v>739</v>
      </c>
      <c r="L1506" s="22">
        <v>0.5</v>
      </c>
      <c r="M1506" s="22">
        <v>0.5</v>
      </c>
      <c r="O1506" s="22">
        <v>21.5</v>
      </c>
      <c r="R1506" s="22">
        <v>44</v>
      </c>
      <c r="T1506" s="22">
        <v>2.4409999999999998</v>
      </c>
      <c r="U1506" s="22">
        <v>90</v>
      </c>
      <c r="V1506" s="22">
        <f t="shared" si="145"/>
        <v>2.2295028559877927</v>
      </c>
      <c r="W1506" s="22">
        <v>5.7000000000000002E-2</v>
      </c>
      <c r="X1506" s="22">
        <v>26</v>
      </c>
      <c r="Y1506" s="22">
        <v>3.4</v>
      </c>
      <c r="AB1506" s="22">
        <v>13</v>
      </c>
      <c r="AC1506" s="22">
        <v>7.76</v>
      </c>
      <c r="AE1506" s="22">
        <v>3.5</v>
      </c>
      <c r="AG1506" s="22">
        <v>11.4</v>
      </c>
      <c r="AI1506" s="22">
        <v>53</v>
      </c>
      <c r="AJ1506" s="22">
        <v>808</v>
      </c>
      <c r="AK1506" s="22">
        <v>50.64</v>
      </c>
      <c r="AL1506" s="22">
        <v>0.14000000000000001</v>
      </c>
      <c r="AM1506" s="22">
        <v>5.2003000000000004</v>
      </c>
      <c r="AN1506" s="22">
        <v>8.8209</v>
      </c>
      <c r="AO1506" s="22">
        <v>37.931500000000007</v>
      </c>
      <c r="AP1506" s="22">
        <v>25.692800000000005</v>
      </c>
      <c r="AQ1506" s="22">
        <v>46.224099999999993</v>
      </c>
      <c r="AR1506" s="22">
        <v>1.1200000000000001</v>
      </c>
      <c r="BI1506" s="27"/>
    </row>
    <row r="1507" spans="1:74" s="22" customFormat="1" x14ac:dyDescent="0.2">
      <c r="B1507" s="23">
        <f t="shared" si="146"/>
        <v>2012</v>
      </c>
      <c r="C1507" s="23">
        <f t="shared" si="147"/>
        <v>6</v>
      </c>
      <c r="D1507" s="24"/>
      <c r="E1507" s="25" t="s">
        <v>1068</v>
      </c>
      <c r="F1507" s="22">
        <v>6606238</v>
      </c>
      <c r="G1507" s="22">
        <v>661152</v>
      </c>
      <c r="H1507" s="26" t="s">
        <v>738</v>
      </c>
      <c r="J1507" s="22" t="str">
        <f t="shared" si="148"/>
        <v xml:space="preserve">Oxundaån </v>
      </c>
      <c r="K1507" s="22" t="s">
        <v>739</v>
      </c>
      <c r="L1507" s="22">
        <v>0.5</v>
      </c>
      <c r="M1507" s="22">
        <v>0.5</v>
      </c>
      <c r="O1507" s="22">
        <v>18.2</v>
      </c>
      <c r="R1507" s="22">
        <v>45.2</v>
      </c>
      <c r="T1507" s="22">
        <v>2.347</v>
      </c>
      <c r="U1507" s="22">
        <v>65</v>
      </c>
      <c r="V1507" s="22">
        <f t="shared" si="145"/>
        <v>1.9050814013443842</v>
      </c>
      <c r="W1507" s="22">
        <v>5.8000000000000003E-2</v>
      </c>
      <c r="X1507" s="22">
        <v>2</v>
      </c>
      <c r="Y1507" s="22">
        <v>2</v>
      </c>
      <c r="AB1507" s="22">
        <v>7</v>
      </c>
      <c r="AC1507" s="22">
        <v>7.94</v>
      </c>
      <c r="AE1507" s="22">
        <v>3</v>
      </c>
      <c r="AG1507" s="22">
        <v>11.3</v>
      </c>
      <c r="AI1507" s="22">
        <v>29</v>
      </c>
      <c r="AJ1507" s="22">
        <v>783</v>
      </c>
      <c r="AK1507" s="22">
        <v>50.08</v>
      </c>
      <c r="AL1507" s="22">
        <v>8.5999999999999993E-2</v>
      </c>
      <c r="AM1507" s="22">
        <v>4.9266000000000005</v>
      </c>
      <c r="AN1507" s="22">
        <v>8.5546999999999986</v>
      </c>
      <c r="AO1507" s="22">
        <v>38.144200000000005</v>
      </c>
      <c r="AP1507" s="22">
        <v>26.220420000000001</v>
      </c>
      <c r="AQ1507" s="22">
        <v>46.896799999999999</v>
      </c>
      <c r="AR1507" s="22">
        <v>1.23</v>
      </c>
      <c r="BI1507" s="27"/>
    </row>
    <row r="1508" spans="1:74" s="22" customFormat="1" x14ac:dyDescent="0.2">
      <c r="A1508" s="22">
        <v>22665</v>
      </c>
      <c r="B1508" s="23">
        <f t="shared" si="146"/>
        <v>2013</v>
      </c>
      <c r="C1508" s="23">
        <f t="shared" si="147"/>
        <v>6</v>
      </c>
      <c r="D1508" s="23"/>
      <c r="E1508" s="25">
        <v>41437</v>
      </c>
      <c r="F1508" s="22">
        <v>6600935</v>
      </c>
      <c r="G1508" s="22">
        <v>1626764</v>
      </c>
      <c r="H1508" s="22" t="s">
        <v>94</v>
      </c>
      <c r="I1508" s="22" t="s">
        <v>780</v>
      </c>
      <c r="J1508" s="22" t="str">
        <f t="shared" si="148"/>
        <v>Vallentunasjön Va2</v>
      </c>
      <c r="K1508" s="22" t="s">
        <v>739</v>
      </c>
      <c r="L1508" s="22">
        <v>0.5</v>
      </c>
      <c r="M1508" s="22">
        <v>0.5</v>
      </c>
      <c r="N1508" s="22">
        <v>0.8</v>
      </c>
      <c r="O1508" s="22">
        <v>19.8</v>
      </c>
      <c r="P1508" s="22">
        <v>9.8000000000000007</v>
      </c>
      <c r="Q1508" s="22">
        <v>106</v>
      </c>
      <c r="BI1508" s="27"/>
    </row>
    <row r="1509" spans="1:74" s="22" customFormat="1" x14ac:dyDescent="0.2">
      <c r="A1509" s="22">
        <v>22666</v>
      </c>
      <c r="B1509" s="23">
        <f t="shared" si="146"/>
        <v>2013</v>
      </c>
      <c r="C1509" s="23">
        <f t="shared" si="147"/>
        <v>6</v>
      </c>
      <c r="D1509" s="23"/>
      <c r="E1509" s="25">
        <v>41437</v>
      </c>
      <c r="F1509" s="22">
        <v>6600935</v>
      </c>
      <c r="G1509" s="22">
        <v>1626764</v>
      </c>
      <c r="H1509" s="22" t="s">
        <v>94</v>
      </c>
      <c r="I1509" s="22" t="s">
        <v>780</v>
      </c>
      <c r="J1509" s="22" t="str">
        <f t="shared" si="148"/>
        <v>Vallentunasjön Va2</v>
      </c>
      <c r="K1509" s="22" t="s">
        <v>781</v>
      </c>
      <c r="L1509" s="22">
        <v>1</v>
      </c>
      <c r="M1509" s="22">
        <v>1</v>
      </c>
      <c r="O1509" s="22">
        <v>19.8</v>
      </c>
      <c r="P1509" s="22">
        <v>9.6999999999999993</v>
      </c>
      <c r="Q1509" s="22">
        <v>106</v>
      </c>
      <c r="BI1509" s="27"/>
    </row>
    <row r="1510" spans="1:74" s="22" customFormat="1" x14ac:dyDescent="0.2">
      <c r="A1510" s="22">
        <v>22667</v>
      </c>
      <c r="B1510" s="23">
        <f t="shared" si="146"/>
        <v>2013</v>
      </c>
      <c r="C1510" s="23">
        <f t="shared" si="147"/>
        <v>6</v>
      </c>
      <c r="D1510" s="23"/>
      <c r="E1510" s="25">
        <v>41437</v>
      </c>
      <c r="F1510" s="22">
        <v>6600935</v>
      </c>
      <c r="G1510" s="22">
        <v>1626764</v>
      </c>
      <c r="H1510" s="22" t="s">
        <v>94</v>
      </c>
      <c r="I1510" s="22" t="s">
        <v>780</v>
      </c>
      <c r="J1510" s="22" t="str">
        <f t="shared" si="148"/>
        <v>Vallentunasjön Va2</v>
      </c>
      <c r="K1510" s="22" t="s">
        <v>782</v>
      </c>
      <c r="L1510" s="22">
        <v>2</v>
      </c>
      <c r="M1510" s="22">
        <v>2</v>
      </c>
      <c r="O1510" s="22">
        <v>19.7</v>
      </c>
      <c r="P1510" s="22">
        <v>9.6999999999999993</v>
      </c>
      <c r="Q1510" s="22">
        <v>105</v>
      </c>
      <c r="BI1510" s="27"/>
    </row>
    <row r="1511" spans="1:74" s="22" customFormat="1" x14ac:dyDescent="0.2">
      <c r="A1511" s="22">
        <v>22668</v>
      </c>
      <c r="B1511" s="23">
        <f t="shared" si="146"/>
        <v>2013</v>
      </c>
      <c r="C1511" s="23">
        <f t="shared" si="147"/>
        <v>6</v>
      </c>
      <c r="D1511" s="23"/>
      <c r="E1511" s="25">
        <v>41437</v>
      </c>
      <c r="F1511" s="22">
        <v>6600935</v>
      </c>
      <c r="G1511" s="22">
        <v>1626764</v>
      </c>
      <c r="H1511" s="22" t="s">
        <v>94</v>
      </c>
      <c r="I1511" s="22" t="s">
        <v>780</v>
      </c>
      <c r="J1511" s="22" t="str">
        <f t="shared" si="148"/>
        <v>Vallentunasjön Va2</v>
      </c>
      <c r="K1511" s="22" t="s">
        <v>783</v>
      </c>
      <c r="L1511" s="22">
        <v>3</v>
      </c>
      <c r="M1511" s="22">
        <v>3</v>
      </c>
      <c r="O1511" s="22">
        <v>19.600000000000001</v>
      </c>
      <c r="P1511" s="22">
        <v>9.5</v>
      </c>
      <c r="Q1511" s="22">
        <v>103</v>
      </c>
      <c r="BI1511" s="27"/>
    </row>
    <row r="1512" spans="1:74" s="22" customFormat="1" x14ac:dyDescent="0.2">
      <c r="A1512" s="22">
        <v>22669</v>
      </c>
      <c r="B1512" s="23">
        <f t="shared" si="146"/>
        <v>2013</v>
      </c>
      <c r="C1512" s="23">
        <f t="shared" si="147"/>
        <v>6</v>
      </c>
      <c r="D1512" s="23"/>
      <c r="E1512" s="25">
        <v>41437</v>
      </c>
      <c r="F1512" s="22">
        <v>6600935</v>
      </c>
      <c r="G1512" s="22">
        <v>1626764</v>
      </c>
      <c r="H1512" s="22" t="s">
        <v>94</v>
      </c>
      <c r="I1512" s="22" t="s">
        <v>780</v>
      </c>
      <c r="J1512" s="22" t="str">
        <f t="shared" si="148"/>
        <v>Vallentunasjön Va2</v>
      </c>
      <c r="K1512" s="22" t="s">
        <v>785</v>
      </c>
      <c r="L1512" s="22">
        <v>4</v>
      </c>
      <c r="M1512" s="22">
        <v>4</v>
      </c>
      <c r="O1512" s="22">
        <v>19.3</v>
      </c>
      <c r="P1512" s="22">
        <v>8.5</v>
      </c>
      <c r="Q1512" s="22">
        <v>92</v>
      </c>
      <c r="BI1512" s="27"/>
    </row>
    <row r="1513" spans="1:74" s="22" customFormat="1" x14ac:dyDescent="0.2">
      <c r="A1513" s="22">
        <v>22670</v>
      </c>
      <c r="B1513" s="23">
        <f t="shared" si="146"/>
        <v>2013</v>
      </c>
      <c r="C1513" s="23">
        <f t="shared" si="147"/>
        <v>6</v>
      </c>
      <c r="D1513" s="23"/>
      <c r="E1513" s="25">
        <v>41437</v>
      </c>
      <c r="H1513" s="22" t="s">
        <v>94</v>
      </c>
      <c r="I1513" s="22" t="s">
        <v>786</v>
      </c>
      <c r="J1513" s="22" t="str">
        <f t="shared" si="148"/>
        <v>Vallentunasjön Blandprov</v>
      </c>
      <c r="K1513" s="22" t="s">
        <v>739</v>
      </c>
      <c r="U1513" s="22">
        <v>4.9420000000000002</v>
      </c>
      <c r="X1513" s="22">
        <v>3.39</v>
      </c>
      <c r="Z1513" s="22">
        <v>22.5684066666667</v>
      </c>
      <c r="AB1513" s="30">
        <v>0</v>
      </c>
      <c r="AE1513" s="22">
        <v>18.8</v>
      </c>
      <c r="AI1513" s="22">
        <v>67.69</v>
      </c>
      <c r="AJ1513" s="22">
        <v>1156.7860000000001</v>
      </c>
      <c r="BI1513" s="27"/>
    </row>
    <row r="1514" spans="1:74" s="22" customFormat="1" x14ac:dyDescent="0.2">
      <c r="B1514" s="23">
        <f t="shared" si="146"/>
        <v>2013</v>
      </c>
      <c r="C1514" s="23">
        <f t="shared" si="147"/>
        <v>6</v>
      </c>
      <c r="D1514" s="24"/>
      <c r="E1514" s="25" t="s">
        <v>1069</v>
      </c>
      <c r="F1514" s="22">
        <v>6606238</v>
      </c>
      <c r="G1514" s="22">
        <v>661152</v>
      </c>
      <c r="H1514" s="26" t="s">
        <v>738</v>
      </c>
      <c r="J1514" s="22" t="str">
        <f t="shared" si="148"/>
        <v xml:space="preserve">Oxundaån </v>
      </c>
      <c r="K1514" s="22" t="s">
        <v>739</v>
      </c>
      <c r="L1514" s="22">
        <v>0.5</v>
      </c>
      <c r="M1514" s="22">
        <v>0.5</v>
      </c>
      <c r="O1514" s="22">
        <v>19.399999999999999</v>
      </c>
      <c r="R1514" s="22">
        <v>42.4</v>
      </c>
      <c r="T1514" s="22">
        <v>2.3919999999999999</v>
      </c>
      <c r="U1514" s="22">
        <v>1.5</v>
      </c>
      <c r="V1514" s="22">
        <f t="shared" ref="V1514" si="149">U1514 * (1/((10^((0.0901821 + (2729.92 /(273.15 + O1514)))-AC1514)+1)))</f>
        <v>2.5526436040314751E-2</v>
      </c>
      <c r="W1514" s="22">
        <v>5.6000000000000001E-2</v>
      </c>
      <c r="X1514" s="22">
        <v>14</v>
      </c>
      <c r="Y1514" s="22">
        <v>2.2000000000000002</v>
      </c>
      <c r="AB1514" s="22">
        <v>95</v>
      </c>
      <c r="AC1514" s="22">
        <v>7.66</v>
      </c>
      <c r="AE1514" s="22">
        <v>1.8</v>
      </c>
      <c r="AG1514" s="22">
        <v>10.8</v>
      </c>
      <c r="AI1514" s="22">
        <v>33</v>
      </c>
      <c r="AJ1514" s="22">
        <v>712</v>
      </c>
      <c r="AK1514" s="22">
        <v>47.400000000000006</v>
      </c>
      <c r="AM1514" s="22">
        <v>4.8875000000000002</v>
      </c>
      <c r="AN1514" s="22">
        <v>7.7318999999999996</v>
      </c>
      <c r="AO1514" s="22">
        <v>35.48545</v>
      </c>
      <c r="AP1514" s="22">
        <v>23.628200000000003</v>
      </c>
      <c r="AQ1514" s="22">
        <v>35.893349999999998</v>
      </c>
      <c r="AR1514" s="22">
        <v>1.99</v>
      </c>
      <c r="BI1514" s="27"/>
      <c r="BV1514" s="22">
        <v>5.0000000000000001E-3</v>
      </c>
    </row>
    <row r="1515" spans="1:74" s="22" customFormat="1" x14ac:dyDescent="0.2">
      <c r="A1515" s="22">
        <v>22851</v>
      </c>
      <c r="B1515" s="23">
        <f t="shared" si="146"/>
        <v>2013</v>
      </c>
      <c r="C1515" s="23">
        <f t="shared" si="147"/>
        <v>6</v>
      </c>
      <c r="D1515" s="23"/>
      <c r="E1515" s="25">
        <v>41444</v>
      </c>
      <c r="F1515" s="22">
        <v>6600935</v>
      </c>
      <c r="G1515" s="22">
        <v>1626764</v>
      </c>
      <c r="H1515" s="22" t="s">
        <v>94</v>
      </c>
      <c r="I1515" s="22" t="s">
        <v>780</v>
      </c>
      <c r="J1515" s="22" t="str">
        <f t="shared" si="148"/>
        <v>Vallentunasjön Va2</v>
      </c>
      <c r="K1515" s="22" t="s">
        <v>739</v>
      </c>
      <c r="L1515" s="22">
        <v>0.5</v>
      </c>
      <c r="M1515" s="22">
        <v>0.5</v>
      </c>
      <c r="N1515" s="22">
        <v>0.8</v>
      </c>
      <c r="O1515" s="22">
        <v>17.3</v>
      </c>
      <c r="P1515" s="22">
        <v>10.199999999999999</v>
      </c>
      <c r="Q1515" s="22">
        <v>108</v>
      </c>
      <c r="BI1515" s="27"/>
    </row>
    <row r="1516" spans="1:74" s="22" customFormat="1" x14ac:dyDescent="0.2">
      <c r="A1516" s="22">
        <v>22852</v>
      </c>
      <c r="B1516" s="23">
        <f t="shared" si="146"/>
        <v>2013</v>
      </c>
      <c r="C1516" s="23">
        <f t="shared" si="147"/>
        <v>6</v>
      </c>
      <c r="D1516" s="23"/>
      <c r="E1516" s="25">
        <v>41444</v>
      </c>
      <c r="F1516" s="22">
        <v>6600935</v>
      </c>
      <c r="G1516" s="22">
        <v>1626764</v>
      </c>
      <c r="H1516" s="22" t="s">
        <v>94</v>
      </c>
      <c r="I1516" s="22" t="s">
        <v>780</v>
      </c>
      <c r="J1516" s="22" t="str">
        <f t="shared" si="148"/>
        <v>Vallentunasjön Va2</v>
      </c>
      <c r="K1516" s="22" t="s">
        <v>781</v>
      </c>
      <c r="L1516" s="22">
        <v>1</v>
      </c>
      <c r="M1516" s="22">
        <v>1</v>
      </c>
      <c r="O1516" s="22">
        <v>17.5</v>
      </c>
      <c r="P1516" s="22">
        <v>9.8000000000000007</v>
      </c>
      <c r="Q1516" s="22">
        <v>105</v>
      </c>
      <c r="BI1516" s="27"/>
    </row>
    <row r="1517" spans="1:74" s="22" customFormat="1" x14ac:dyDescent="0.2">
      <c r="A1517" s="22">
        <v>22853</v>
      </c>
      <c r="B1517" s="23">
        <f t="shared" si="146"/>
        <v>2013</v>
      </c>
      <c r="C1517" s="23">
        <f t="shared" si="147"/>
        <v>6</v>
      </c>
      <c r="D1517" s="23"/>
      <c r="E1517" s="25">
        <v>41444</v>
      </c>
      <c r="F1517" s="22">
        <v>6600935</v>
      </c>
      <c r="G1517" s="22">
        <v>1626764</v>
      </c>
      <c r="H1517" s="22" t="s">
        <v>94</v>
      </c>
      <c r="I1517" s="22" t="s">
        <v>780</v>
      </c>
      <c r="J1517" s="22" t="str">
        <f t="shared" si="148"/>
        <v>Vallentunasjön Va2</v>
      </c>
      <c r="K1517" s="22" t="s">
        <v>782</v>
      </c>
      <c r="L1517" s="22">
        <v>2</v>
      </c>
      <c r="M1517" s="22">
        <v>2</v>
      </c>
      <c r="O1517" s="22">
        <v>17.600000000000001</v>
      </c>
      <c r="P1517" s="22">
        <v>9.6999999999999993</v>
      </c>
      <c r="Q1517" s="22">
        <v>103</v>
      </c>
      <c r="BI1517" s="27"/>
    </row>
    <row r="1518" spans="1:74" s="22" customFormat="1" x14ac:dyDescent="0.2">
      <c r="A1518" s="22">
        <v>22854</v>
      </c>
      <c r="B1518" s="23">
        <f t="shared" si="146"/>
        <v>2013</v>
      </c>
      <c r="C1518" s="23">
        <f t="shared" si="147"/>
        <v>6</v>
      </c>
      <c r="D1518" s="23"/>
      <c r="E1518" s="25">
        <v>41444</v>
      </c>
      <c r="F1518" s="22">
        <v>6600935</v>
      </c>
      <c r="G1518" s="22">
        <v>1626764</v>
      </c>
      <c r="H1518" s="22" t="s">
        <v>94</v>
      </c>
      <c r="I1518" s="22" t="s">
        <v>780</v>
      </c>
      <c r="J1518" s="22" t="str">
        <f t="shared" si="148"/>
        <v>Vallentunasjön Va2</v>
      </c>
      <c r="K1518" s="22" t="s">
        <v>783</v>
      </c>
      <c r="L1518" s="22">
        <v>3</v>
      </c>
      <c r="M1518" s="22">
        <v>3</v>
      </c>
      <c r="O1518" s="22">
        <v>17.7</v>
      </c>
      <c r="P1518" s="22">
        <v>9.6</v>
      </c>
      <c r="Q1518" s="22">
        <v>103</v>
      </c>
      <c r="BI1518" s="27"/>
    </row>
    <row r="1519" spans="1:74" s="22" customFormat="1" x14ac:dyDescent="0.2">
      <c r="A1519" s="22">
        <v>22855</v>
      </c>
      <c r="B1519" s="23">
        <f t="shared" si="146"/>
        <v>2013</v>
      </c>
      <c r="C1519" s="23">
        <f t="shared" si="147"/>
        <v>6</v>
      </c>
      <c r="D1519" s="23"/>
      <c r="E1519" s="25">
        <v>41444</v>
      </c>
      <c r="F1519" s="22">
        <v>6600935</v>
      </c>
      <c r="G1519" s="22">
        <v>1626764</v>
      </c>
      <c r="H1519" s="22" t="s">
        <v>94</v>
      </c>
      <c r="I1519" s="22" t="s">
        <v>780</v>
      </c>
      <c r="J1519" s="22" t="str">
        <f t="shared" si="148"/>
        <v>Vallentunasjön Va2</v>
      </c>
      <c r="K1519" s="22" t="s">
        <v>784</v>
      </c>
      <c r="L1519" s="22">
        <v>4</v>
      </c>
      <c r="M1519" s="22">
        <v>4</v>
      </c>
      <c r="O1519" s="22">
        <v>17.899999999999999</v>
      </c>
      <c r="P1519" s="22">
        <v>8.9</v>
      </c>
      <c r="Q1519" s="22">
        <v>95</v>
      </c>
      <c r="BI1519" s="27"/>
    </row>
    <row r="1520" spans="1:74" s="22" customFormat="1" x14ac:dyDescent="0.2">
      <c r="A1520" s="22">
        <v>22856</v>
      </c>
      <c r="B1520" s="23">
        <f t="shared" si="146"/>
        <v>2013</v>
      </c>
      <c r="C1520" s="23">
        <f t="shared" si="147"/>
        <v>6</v>
      </c>
      <c r="D1520" s="23"/>
      <c r="E1520" s="25">
        <v>41444</v>
      </c>
      <c r="F1520" s="22">
        <v>6600935</v>
      </c>
      <c r="G1520" s="22">
        <v>1626764</v>
      </c>
      <c r="H1520" s="22" t="s">
        <v>94</v>
      </c>
      <c r="I1520" s="22" t="s">
        <v>780</v>
      </c>
      <c r="J1520" s="22" t="str">
        <f t="shared" si="148"/>
        <v>Vallentunasjön Va2</v>
      </c>
      <c r="K1520" s="22" t="s">
        <v>785</v>
      </c>
      <c r="L1520" s="22">
        <v>4.5</v>
      </c>
      <c r="M1520" s="22">
        <v>4.5</v>
      </c>
      <c r="O1520" s="22">
        <v>18</v>
      </c>
      <c r="P1520" s="22">
        <v>6.5</v>
      </c>
      <c r="Q1520" s="22">
        <v>73</v>
      </c>
      <c r="BI1520" s="27"/>
    </row>
    <row r="1521" spans="1:61" s="22" customFormat="1" x14ac:dyDescent="0.2">
      <c r="A1521" s="22">
        <v>22857</v>
      </c>
      <c r="B1521" s="23">
        <f t="shared" si="146"/>
        <v>2013</v>
      </c>
      <c r="C1521" s="23">
        <f t="shared" si="147"/>
        <v>6</v>
      </c>
      <c r="D1521" s="23"/>
      <c r="E1521" s="25">
        <v>41444</v>
      </c>
      <c r="H1521" s="22" t="s">
        <v>94</v>
      </c>
      <c r="I1521" s="22" t="s">
        <v>786</v>
      </c>
      <c r="J1521" s="22" t="str">
        <f t="shared" si="148"/>
        <v>Vallentunasjön Blandprov</v>
      </c>
      <c r="K1521" s="22" t="s">
        <v>739</v>
      </c>
      <c r="U1521" s="22">
        <v>3.6189999999999998</v>
      </c>
      <c r="X1521" s="22">
        <v>3.4</v>
      </c>
      <c r="Z1521" s="22">
        <v>33.429309000000003</v>
      </c>
      <c r="AB1521" s="30">
        <v>0</v>
      </c>
      <c r="AE1521" s="22">
        <v>18</v>
      </c>
      <c r="AI1521" s="22">
        <v>70.62</v>
      </c>
      <c r="AJ1521" s="22">
        <v>1306.673</v>
      </c>
      <c r="BI1521" s="27"/>
    </row>
    <row r="1522" spans="1:61" s="22" customFormat="1" x14ac:dyDescent="0.2">
      <c r="A1522" s="22">
        <v>22902</v>
      </c>
      <c r="B1522" s="23">
        <f t="shared" si="146"/>
        <v>2013</v>
      </c>
      <c r="C1522" s="23">
        <f t="shared" si="147"/>
        <v>6</v>
      </c>
      <c r="D1522" s="23"/>
      <c r="E1522" s="25">
        <v>41450</v>
      </c>
      <c r="F1522" s="22">
        <v>6600935</v>
      </c>
      <c r="G1522" s="22">
        <v>1626764</v>
      </c>
      <c r="H1522" s="22" t="s">
        <v>94</v>
      </c>
      <c r="I1522" s="22" t="s">
        <v>780</v>
      </c>
      <c r="J1522" s="22" t="str">
        <f t="shared" si="148"/>
        <v>Vallentunasjön Va2</v>
      </c>
      <c r="K1522" s="22" t="s">
        <v>739</v>
      </c>
      <c r="L1522" s="22">
        <v>0.5</v>
      </c>
      <c r="M1522" s="22">
        <v>0.5</v>
      </c>
      <c r="N1522" s="22">
        <v>0.6</v>
      </c>
      <c r="O1522" s="22">
        <v>24</v>
      </c>
      <c r="P1522" s="22">
        <v>13</v>
      </c>
      <c r="Q1522" s="22">
        <v>154</v>
      </c>
      <c r="BI1522" s="27"/>
    </row>
    <row r="1523" spans="1:61" s="22" customFormat="1" x14ac:dyDescent="0.2">
      <c r="A1523" s="22">
        <v>22903</v>
      </c>
      <c r="B1523" s="23">
        <f t="shared" si="146"/>
        <v>2013</v>
      </c>
      <c r="C1523" s="23">
        <f t="shared" si="147"/>
        <v>6</v>
      </c>
      <c r="D1523" s="23"/>
      <c r="E1523" s="25">
        <v>41450</v>
      </c>
      <c r="F1523" s="22">
        <v>6600935</v>
      </c>
      <c r="G1523" s="22">
        <v>1626764</v>
      </c>
      <c r="H1523" s="22" t="s">
        <v>94</v>
      </c>
      <c r="I1523" s="22" t="s">
        <v>780</v>
      </c>
      <c r="J1523" s="22" t="str">
        <f t="shared" si="148"/>
        <v>Vallentunasjön Va2</v>
      </c>
      <c r="K1523" s="22" t="s">
        <v>781</v>
      </c>
      <c r="L1523" s="22">
        <v>1</v>
      </c>
      <c r="M1523" s="22">
        <v>1</v>
      </c>
      <c r="O1523" s="22">
        <v>23.1</v>
      </c>
      <c r="P1523" s="22">
        <v>12.8</v>
      </c>
      <c r="Q1523" s="22">
        <v>149</v>
      </c>
      <c r="BI1523" s="27"/>
    </row>
    <row r="1524" spans="1:61" s="22" customFormat="1" x14ac:dyDescent="0.2">
      <c r="A1524" s="22">
        <v>22904</v>
      </c>
      <c r="B1524" s="23">
        <f t="shared" si="146"/>
        <v>2013</v>
      </c>
      <c r="C1524" s="23">
        <f t="shared" si="147"/>
        <v>6</v>
      </c>
      <c r="D1524" s="23"/>
      <c r="E1524" s="25">
        <v>41450</v>
      </c>
      <c r="F1524" s="22">
        <v>6600935</v>
      </c>
      <c r="G1524" s="22">
        <v>1626764</v>
      </c>
      <c r="H1524" s="22" t="s">
        <v>94</v>
      </c>
      <c r="I1524" s="22" t="s">
        <v>780</v>
      </c>
      <c r="J1524" s="22" t="str">
        <f t="shared" si="148"/>
        <v>Vallentunasjön Va2</v>
      </c>
      <c r="K1524" s="22" t="s">
        <v>782</v>
      </c>
      <c r="L1524" s="22">
        <v>2</v>
      </c>
      <c r="M1524" s="22">
        <v>2</v>
      </c>
      <c r="O1524" s="22">
        <v>20.399999999999999</v>
      </c>
      <c r="P1524" s="22">
        <v>9.9</v>
      </c>
      <c r="Q1524" s="22">
        <v>109</v>
      </c>
      <c r="BI1524" s="27"/>
    </row>
    <row r="1525" spans="1:61" s="22" customFormat="1" x14ac:dyDescent="0.2">
      <c r="A1525" s="22">
        <v>22905</v>
      </c>
      <c r="B1525" s="23">
        <f t="shared" si="146"/>
        <v>2013</v>
      </c>
      <c r="C1525" s="23">
        <f t="shared" si="147"/>
        <v>6</v>
      </c>
      <c r="D1525" s="23"/>
      <c r="E1525" s="25">
        <v>41450</v>
      </c>
      <c r="F1525" s="22">
        <v>6600935</v>
      </c>
      <c r="G1525" s="22">
        <v>1626764</v>
      </c>
      <c r="H1525" s="22" t="s">
        <v>94</v>
      </c>
      <c r="I1525" s="22" t="s">
        <v>780</v>
      </c>
      <c r="J1525" s="22" t="str">
        <f t="shared" si="148"/>
        <v>Vallentunasjön Va2</v>
      </c>
      <c r="K1525" s="22" t="s">
        <v>783</v>
      </c>
      <c r="L1525" s="22">
        <v>3</v>
      </c>
      <c r="M1525" s="22">
        <v>3</v>
      </c>
      <c r="O1525" s="22">
        <v>19.899999999999999</v>
      </c>
      <c r="P1525" s="22">
        <v>7.9</v>
      </c>
      <c r="Q1525" s="22">
        <v>86</v>
      </c>
      <c r="BI1525" s="27"/>
    </row>
    <row r="1526" spans="1:61" s="22" customFormat="1" x14ac:dyDescent="0.2">
      <c r="A1526" s="22">
        <v>22906</v>
      </c>
      <c r="B1526" s="23">
        <f t="shared" si="146"/>
        <v>2013</v>
      </c>
      <c r="C1526" s="23">
        <f t="shared" si="147"/>
        <v>6</v>
      </c>
      <c r="D1526" s="23"/>
      <c r="E1526" s="25">
        <v>41450</v>
      </c>
      <c r="F1526" s="22">
        <v>6600935</v>
      </c>
      <c r="G1526" s="22">
        <v>1626764</v>
      </c>
      <c r="H1526" s="22" t="s">
        <v>94</v>
      </c>
      <c r="I1526" s="22" t="s">
        <v>780</v>
      </c>
      <c r="J1526" s="22" t="str">
        <f t="shared" si="148"/>
        <v>Vallentunasjön Va2</v>
      </c>
      <c r="K1526" s="22" t="s">
        <v>784</v>
      </c>
      <c r="L1526" s="22">
        <v>4</v>
      </c>
      <c r="M1526" s="22">
        <v>4</v>
      </c>
      <c r="O1526" s="22">
        <v>19.600000000000001</v>
      </c>
      <c r="P1526" s="22">
        <v>7.5</v>
      </c>
      <c r="Q1526" s="22">
        <v>82</v>
      </c>
      <c r="BI1526" s="27"/>
    </row>
    <row r="1527" spans="1:61" s="22" customFormat="1" x14ac:dyDescent="0.2">
      <c r="A1527" s="22">
        <v>22907</v>
      </c>
      <c r="B1527" s="23">
        <f t="shared" si="146"/>
        <v>2013</v>
      </c>
      <c r="C1527" s="23">
        <f t="shared" si="147"/>
        <v>6</v>
      </c>
      <c r="D1527" s="23"/>
      <c r="E1527" s="25">
        <v>41450</v>
      </c>
      <c r="F1527" s="22">
        <v>6600935</v>
      </c>
      <c r="G1527" s="22">
        <v>1626764</v>
      </c>
      <c r="H1527" s="22" t="s">
        <v>94</v>
      </c>
      <c r="I1527" s="22" t="s">
        <v>780</v>
      </c>
      <c r="J1527" s="22" t="str">
        <f t="shared" si="148"/>
        <v>Vallentunasjön Va2</v>
      </c>
      <c r="K1527" s="22" t="s">
        <v>785</v>
      </c>
      <c r="L1527" s="22">
        <v>4.3</v>
      </c>
      <c r="M1527" s="22">
        <v>4.3</v>
      </c>
      <c r="O1527" s="22">
        <v>19.399999999999999</v>
      </c>
      <c r="P1527" s="22">
        <v>5.2</v>
      </c>
      <c r="Q1527" s="22">
        <v>57</v>
      </c>
      <c r="BI1527" s="27"/>
    </row>
    <row r="1528" spans="1:61" s="22" customFormat="1" x14ac:dyDescent="0.2">
      <c r="A1528" s="22">
        <v>22908</v>
      </c>
      <c r="B1528" s="23">
        <f t="shared" si="146"/>
        <v>2013</v>
      </c>
      <c r="C1528" s="23">
        <f t="shared" si="147"/>
        <v>6</v>
      </c>
      <c r="D1528" s="23"/>
      <c r="E1528" s="25">
        <v>41450</v>
      </c>
      <c r="H1528" s="22" t="s">
        <v>94</v>
      </c>
      <c r="I1528" s="22" t="s">
        <v>786</v>
      </c>
      <c r="J1528" s="22" t="str">
        <f t="shared" si="148"/>
        <v>Vallentunasjön Blandprov</v>
      </c>
      <c r="K1528" s="22" t="s">
        <v>739</v>
      </c>
      <c r="U1528" s="22">
        <v>3.2829999999999999</v>
      </c>
      <c r="X1528" s="22">
        <v>2.29</v>
      </c>
      <c r="Z1528" s="22">
        <v>40.317659999999997</v>
      </c>
      <c r="AB1528" s="30">
        <v>0</v>
      </c>
      <c r="AE1528" s="22">
        <v>19.999999999999901</v>
      </c>
      <c r="AI1528" s="22">
        <v>74.14</v>
      </c>
      <c r="AJ1528" s="22">
        <v>1402.1949999999999</v>
      </c>
      <c r="BI1528" s="27"/>
    </row>
    <row r="1529" spans="1:61" s="22" customFormat="1" x14ac:dyDescent="0.2">
      <c r="A1529" s="22">
        <v>30089</v>
      </c>
      <c r="B1529" s="23">
        <f t="shared" si="146"/>
        <v>2014</v>
      </c>
      <c r="C1529" s="23">
        <f t="shared" si="147"/>
        <v>6</v>
      </c>
      <c r="D1529" s="23"/>
      <c r="E1529" s="25">
        <v>41793</v>
      </c>
      <c r="F1529" s="22">
        <v>6600935</v>
      </c>
      <c r="G1529" s="22">
        <v>1626764</v>
      </c>
      <c r="H1529" s="22" t="s">
        <v>94</v>
      </c>
      <c r="I1529" s="22" t="s">
        <v>780</v>
      </c>
      <c r="J1529" s="22" t="str">
        <f t="shared" si="148"/>
        <v>Vallentunasjön Va2</v>
      </c>
      <c r="K1529" s="22" t="s">
        <v>739</v>
      </c>
      <c r="L1529" s="22">
        <v>0.5</v>
      </c>
      <c r="M1529" s="22">
        <v>0.5</v>
      </c>
      <c r="N1529" s="22">
        <v>0.8</v>
      </c>
      <c r="O1529" s="22">
        <v>15.2</v>
      </c>
      <c r="P1529" s="22">
        <v>9.4</v>
      </c>
      <c r="Q1529" s="22">
        <v>93</v>
      </c>
      <c r="BI1529" s="27"/>
    </row>
    <row r="1530" spans="1:61" s="22" customFormat="1" x14ac:dyDescent="0.2">
      <c r="A1530" s="22">
        <v>30090</v>
      </c>
      <c r="B1530" s="23">
        <f t="shared" si="146"/>
        <v>2014</v>
      </c>
      <c r="C1530" s="23">
        <f t="shared" si="147"/>
        <v>6</v>
      </c>
      <c r="D1530" s="23"/>
      <c r="E1530" s="25">
        <v>41793</v>
      </c>
      <c r="F1530" s="22">
        <v>6600935</v>
      </c>
      <c r="G1530" s="22">
        <v>1626764</v>
      </c>
      <c r="H1530" s="22" t="s">
        <v>94</v>
      </c>
      <c r="I1530" s="22" t="s">
        <v>780</v>
      </c>
      <c r="J1530" s="22" t="str">
        <f t="shared" si="148"/>
        <v>Vallentunasjön Va2</v>
      </c>
      <c r="K1530" s="22" t="s">
        <v>781</v>
      </c>
      <c r="L1530" s="22">
        <v>1</v>
      </c>
      <c r="M1530" s="22">
        <v>1</v>
      </c>
      <c r="O1530" s="22">
        <v>15.2</v>
      </c>
      <c r="P1530" s="22">
        <v>9.4</v>
      </c>
      <c r="Q1530" s="22">
        <v>93</v>
      </c>
      <c r="BI1530" s="27"/>
    </row>
    <row r="1531" spans="1:61" s="22" customFormat="1" x14ac:dyDescent="0.2">
      <c r="A1531" s="22">
        <v>30091</v>
      </c>
      <c r="B1531" s="23">
        <f t="shared" si="146"/>
        <v>2014</v>
      </c>
      <c r="C1531" s="23">
        <f t="shared" si="147"/>
        <v>6</v>
      </c>
      <c r="D1531" s="23"/>
      <c r="E1531" s="25">
        <v>41793</v>
      </c>
      <c r="F1531" s="22">
        <v>6600935</v>
      </c>
      <c r="G1531" s="22">
        <v>1626764</v>
      </c>
      <c r="H1531" s="22" t="s">
        <v>94</v>
      </c>
      <c r="I1531" s="22" t="s">
        <v>780</v>
      </c>
      <c r="J1531" s="22" t="str">
        <f t="shared" si="148"/>
        <v>Vallentunasjön Va2</v>
      </c>
      <c r="K1531" s="22" t="s">
        <v>782</v>
      </c>
      <c r="L1531" s="22">
        <v>2</v>
      </c>
      <c r="M1531" s="22">
        <v>2</v>
      </c>
      <c r="O1531" s="22">
        <v>15.2</v>
      </c>
      <c r="P1531" s="22">
        <v>9.3000000000000007</v>
      </c>
      <c r="Q1531" s="22">
        <v>92</v>
      </c>
      <c r="BI1531" s="27"/>
    </row>
    <row r="1532" spans="1:61" s="22" customFormat="1" x14ac:dyDescent="0.2">
      <c r="A1532" s="22">
        <v>30092</v>
      </c>
      <c r="B1532" s="23">
        <f t="shared" si="146"/>
        <v>2014</v>
      </c>
      <c r="C1532" s="23">
        <f t="shared" si="147"/>
        <v>6</v>
      </c>
      <c r="D1532" s="23"/>
      <c r="E1532" s="25">
        <v>41793</v>
      </c>
      <c r="F1532" s="22">
        <v>6600935</v>
      </c>
      <c r="G1532" s="22">
        <v>1626764</v>
      </c>
      <c r="H1532" s="22" t="s">
        <v>94</v>
      </c>
      <c r="I1532" s="22" t="s">
        <v>780</v>
      </c>
      <c r="J1532" s="22" t="str">
        <f t="shared" si="148"/>
        <v>Vallentunasjön Va2</v>
      </c>
      <c r="K1532" s="22" t="s">
        <v>783</v>
      </c>
      <c r="L1532" s="22">
        <v>3</v>
      </c>
      <c r="M1532" s="22">
        <v>3</v>
      </c>
      <c r="O1532" s="22">
        <v>15.2</v>
      </c>
      <c r="P1532" s="22">
        <v>9.3000000000000007</v>
      </c>
      <c r="Q1532" s="22">
        <v>92</v>
      </c>
      <c r="BI1532" s="27"/>
    </row>
    <row r="1533" spans="1:61" s="22" customFormat="1" x14ac:dyDescent="0.2">
      <c r="A1533" s="22">
        <v>30093</v>
      </c>
      <c r="B1533" s="23">
        <f t="shared" si="146"/>
        <v>2014</v>
      </c>
      <c r="C1533" s="23">
        <f t="shared" si="147"/>
        <v>6</v>
      </c>
      <c r="D1533" s="23"/>
      <c r="E1533" s="25">
        <v>41793</v>
      </c>
      <c r="F1533" s="22">
        <v>6600935</v>
      </c>
      <c r="G1533" s="22">
        <v>1626764</v>
      </c>
      <c r="H1533" s="22" t="s">
        <v>94</v>
      </c>
      <c r="I1533" s="22" t="s">
        <v>780</v>
      </c>
      <c r="J1533" s="22" t="str">
        <f t="shared" si="148"/>
        <v>Vallentunasjön Va2</v>
      </c>
      <c r="K1533" s="22" t="s">
        <v>784</v>
      </c>
      <c r="L1533" s="22">
        <v>4</v>
      </c>
      <c r="M1533" s="22">
        <v>4</v>
      </c>
      <c r="O1533" s="22">
        <v>15.2</v>
      </c>
      <c r="P1533" s="22">
        <v>9.3000000000000007</v>
      </c>
      <c r="Q1533" s="22">
        <v>92</v>
      </c>
      <c r="BI1533" s="27"/>
    </row>
    <row r="1534" spans="1:61" s="22" customFormat="1" x14ac:dyDescent="0.2">
      <c r="A1534" s="22">
        <v>30094</v>
      </c>
      <c r="B1534" s="23">
        <f t="shared" si="146"/>
        <v>2014</v>
      </c>
      <c r="C1534" s="23">
        <f t="shared" si="147"/>
        <v>6</v>
      </c>
      <c r="D1534" s="23"/>
      <c r="E1534" s="25">
        <v>41793</v>
      </c>
      <c r="F1534" s="22">
        <v>6600935</v>
      </c>
      <c r="G1534" s="22">
        <v>1626764</v>
      </c>
      <c r="H1534" s="22" t="s">
        <v>94</v>
      </c>
      <c r="I1534" s="22" t="s">
        <v>780</v>
      </c>
      <c r="J1534" s="22" t="str">
        <f t="shared" si="148"/>
        <v>Vallentunasjön Va2</v>
      </c>
      <c r="K1534" s="22" t="s">
        <v>785</v>
      </c>
      <c r="L1534" s="22">
        <v>4.5</v>
      </c>
      <c r="M1534" s="22">
        <v>4.5</v>
      </c>
      <c r="O1534" s="22">
        <v>15.1</v>
      </c>
      <c r="P1534" s="22">
        <v>9.3000000000000007</v>
      </c>
      <c r="Q1534" s="22">
        <v>92</v>
      </c>
      <c r="BI1534" s="27"/>
    </row>
    <row r="1535" spans="1:61" s="22" customFormat="1" x14ac:dyDescent="0.2">
      <c r="A1535" s="22">
        <v>30095</v>
      </c>
      <c r="B1535" s="23">
        <f t="shared" si="146"/>
        <v>2014</v>
      </c>
      <c r="C1535" s="23">
        <f t="shared" si="147"/>
        <v>6</v>
      </c>
      <c r="D1535" s="23"/>
      <c r="E1535" s="25">
        <v>41793</v>
      </c>
      <c r="H1535" s="22" t="s">
        <v>94</v>
      </c>
      <c r="I1535" s="22" t="s">
        <v>786</v>
      </c>
      <c r="J1535" s="22" t="str">
        <f t="shared" si="148"/>
        <v>Vallentunasjön Blandprov</v>
      </c>
      <c r="K1535" s="22" t="s">
        <v>739</v>
      </c>
      <c r="L1535" s="22">
        <v>4</v>
      </c>
      <c r="M1535" s="22">
        <v>0</v>
      </c>
      <c r="U1535" s="22">
        <v>35.693600000000004</v>
      </c>
      <c r="X1535" s="22">
        <v>3.48</v>
      </c>
      <c r="Z1535" s="22">
        <v>23.795850000000002</v>
      </c>
      <c r="AB1535" s="22">
        <v>0.57999999999999996</v>
      </c>
      <c r="AE1535" s="22">
        <v>17.600000000000001</v>
      </c>
      <c r="AI1535" s="22">
        <v>73.38</v>
      </c>
      <c r="AJ1535" s="22">
        <v>1359.15</v>
      </c>
      <c r="BI1535" s="27"/>
    </row>
    <row r="1536" spans="1:61" s="22" customFormat="1" x14ac:dyDescent="0.2">
      <c r="A1536" s="22">
        <v>30171</v>
      </c>
      <c r="B1536" s="23">
        <f t="shared" si="146"/>
        <v>2014</v>
      </c>
      <c r="C1536" s="23">
        <f t="shared" si="147"/>
        <v>6</v>
      </c>
      <c r="D1536" s="23"/>
      <c r="E1536" s="25">
        <v>41799</v>
      </c>
      <c r="F1536" s="22">
        <v>6600935</v>
      </c>
      <c r="G1536" s="22">
        <v>1626764</v>
      </c>
      <c r="H1536" s="22" t="s">
        <v>94</v>
      </c>
      <c r="I1536" s="22" t="s">
        <v>780</v>
      </c>
      <c r="J1536" s="22" t="str">
        <f t="shared" si="148"/>
        <v>Vallentunasjön Va2</v>
      </c>
      <c r="K1536" s="22" t="s">
        <v>739</v>
      </c>
      <c r="L1536" s="22">
        <v>0.5</v>
      </c>
      <c r="M1536" s="22">
        <v>0.5</v>
      </c>
      <c r="N1536" s="22">
        <v>0.8</v>
      </c>
      <c r="O1536" s="22">
        <v>18.899999999999999</v>
      </c>
      <c r="P1536" s="22">
        <v>11.9</v>
      </c>
      <c r="Q1536" s="22">
        <v>127</v>
      </c>
      <c r="BI1536" s="27"/>
    </row>
    <row r="1537" spans="1:61" s="22" customFormat="1" x14ac:dyDescent="0.2">
      <c r="A1537" s="22">
        <v>30172</v>
      </c>
      <c r="B1537" s="23">
        <f t="shared" si="146"/>
        <v>2014</v>
      </c>
      <c r="C1537" s="23">
        <f t="shared" si="147"/>
        <v>6</v>
      </c>
      <c r="D1537" s="23"/>
      <c r="E1537" s="25">
        <v>41799</v>
      </c>
      <c r="F1537" s="22">
        <v>6600935</v>
      </c>
      <c r="G1537" s="22">
        <v>1626764</v>
      </c>
      <c r="H1537" s="22" t="s">
        <v>94</v>
      </c>
      <c r="I1537" s="22" t="s">
        <v>780</v>
      </c>
      <c r="J1537" s="22" t="str">
        <f t="shared" si="148"/>
        <v>Vallentunasjön Va2</v>
      </c>
      <c r="K1537" s="22" t="s">
        <v>781</v>
      </c>
      <c r="L1537" s="22">
        <v>1</v>
      </c>
      <c r="M1537" s="22">
        <v>1</v>
      </c>
      <c r="O1537" s="22">
        <v>18.8</v>
      </c>
      <c r="P1537" s="22">
        <v>11.8</v>
      </c>
      <c r="Q1537" s="22">
        <v>126</v>
      </c>
      <c r="BI1537" s="27"/>
    </row>
    <row r="1538" spans="1:61" s="22" customFormat="1" x14ac:dyDescent="0.2">
      <c r="A1538" s="22">
        <v>30173</v>
      </c>
      <c r="B1538" s="23">
        <f t="shared" ref="B1538:B1601" si="150">YEAR(E1538)</f>
        <v>2014</v>
      </c>
      <c r="C1538" s="23">
        <f t="shared" ref="C1538:C1601" si="151">MONTH(E1538)</f>
        <v>6</v>
      </c>
      <c r="D1538" s="23"/>
      <c r="E1538" s="25">
        <v>41799</v>
      </c>
      <c r="F1538" s="22">
        <v>6600935</v>
      </c>
      <c r="G1538" s="22">
        <v>1626764</v>
      </c>
      <c r="H1538" s="22" t="s">
        <v>94</v>
      </c>
      <c r="I1538" s="22" t="s">
        <v>780</v>
      </c>
      <c r="J1538" s="22" t="str">
        <f t="shared" si="148"/>
        <v>Vallentunasjön Va2</v>
      </c>
      <c r="K1538" s="22" t="s">
        <v>782</v>
      </c>
      <c r="L1538" s="22">
        <v>2</v>
      </c>
      <c r="M1538" s="22">
        <v>2</v>
      </c>
      <c r="O1538" s="22">
        <v>18.7</v>
      </c>
      <c r="P1538" s="22">
        <v>11.8</v>
      </c>
      <c r="Q1538" s="22">
        <v>125</v>
      </c>
      <c r="BI1538" s="27"/>
    </row>
    <row r="1539" spans="1:61" s="22" customFormat="1" x14ac:dyDescent="0.2">
      <c r="A1539" s="22">
        <v>30174</v>
      </c>
      <c r="B1539" s="23">
        <f t="shared" si="150"/>
        <v>2014</v>
      </c>
      <c r="C1539" s="23">
        <f t="shared" si="151"/>
        <v>6</v>
      </c>
      <c r="D1539" s="23"/>
      <c r="E1539" s="25">
        <v>41799</v>
      </c>
      <c r="F1539" s="22">
        <v>6600935</v>
      </c>
      <c r="G1539" s="22">
        <v>1626764</v>
      </c>
      <c r="H1539" s="22" t="s">
        <v>94</v>
      </c>
      <c r="I1539" s="22" t="s">
        <v>780</v>
      </c>
      <c r="J1539" s="22" t="str">
        <f t="shared" ref="J1539:J1602" si="152">CONCATENATE(H1539," ",I1539)</f>
        <v>Vallentunasjön Va2</v>
      </c>
      <c r="K1539" s="22" t="s">
        <v>783</v>
      </c>
      <c r="L1539" s="22">
        <v>3</v>
      </c>
      <c r="M1539" s="22">
        <v>3</v>
      </c>
      <c r="O1539" s="22">
        <v>18.5</v>
      </c>
      <c r="P1539" s="22">
        <v>10.7</v>
      </c>
      <c r="Q1539" s="22">
        <v>114</v>
      </c>
      <c r="BI1539" s="27"/>
    </row>
    <row r="1540" spans="1:61" s="22" customFormat="1" x14ac:dyDescent="0.2">
      <c r="A1540" s="22">
        <v>30175</v>
      </c>
      <c r="B1540" s="23">
        <f t="shared" si="150"/>
        <v>2014</v>
      </c>
      <c r="C1540" s="23">
        <f t="shared" si="151"/>
        <v>6</v>
      </c>
      <c r="D1540" s="23"/>
      <c r="E1540" s="25">
        <v>41799</v>
      </c>
      <c r="F1540" s="22">
        <v>6600935</v>
      </c>
      <c r="G1540" s="22">
        <v>1626764</v>
      </c>
      <c r="H1540" s="22" t="s">
        <v>94</v>
      </c>
      <c r="I1540" s="22" t="s">
        <v>780</v>
      </c>
      <c r="J1540" s="22" t="str">
        <f t="shared" si="152"/>
        <v>Vallentunasjön Va2</v>
      </c>
      <c r="K1540" s="22" t="s">
        <v>784</v>
      </c>
      <c r="L1540" s="22">
        <v>4</v>
      </c>
      <c r="M1540" s="22">
        <v>4</v>
      </c>
      <c r="O1540" s="22">
        <v>16.7</v>
      </c>
      <c r="P1540" s="22">
        <v>3.3</v>
      </c>
      <c r="Q1540" s="22">
        <v>34</v>
      </c>
      <c r="BI1540" s="27"/>
    </row>
    <row r="1541" spans="1:61" s="22" customFormat="1" x14ac:dyDescent="0.2">
      <c r="A1541" s="22">
        <v>30176</v>
      </c>
      <c r="B1541" s="23">
        <f t="shared" si="150"/>
        <v>2014</v>
      </c>
      <c r="C1541" s="23">
        <f t="shared" si="151"/>
        <v>6</v>
      </c>
      <c r="D1541" s="23"/>
      <c r="E1541" s="25">
        <v>41799</v>
      </c>
      <c r="F1541" s="22">
        <v>6600935</v>
      </c>
      <c r="G1541" s="22">
        <v>1626764</v>
      </c>
      <c r="H1541" s="22" t="s">
        <v>94</v>
      </c>
      <c r="I1541" s="22" t="s">
        <v>780</v>
      </c>
      <c r="J1541" s="22" t="str">
        <f t="shared" si="152"/>
        <v>Vallentunasjön Va2</v>
      </c>
      <c r="K1541" s="22" t="s">
        <v>785</v>
      </c>
      <c r="L1541" s="22">
        <v>4.5</v>
      </c>
      <c r="M1541" s="22">
        <v>4.5</v>
      </c>
      <c r="O1541" s="22">
        <v>16.3</v>
      </c>
      <c r="P1541" s="22">
        <v>2.8</v>
      </c>
      <c r="Q1541" s="22">
        <v>28</v>
      </c>
      <c r="BI1541" s="27"/>
    </row>
    <row r="1542" spans="1:61" s="22" customFormat="1" x14ac:dyDescent="0.2">
      <c r="A1542" s="22">
        <v>30177</v>
      </c>
      <c r="B1542" s="23">
        <f t="shared" si="150"/>
        <v>2014</v>
      </c>
      <c r="C1542" s="23">
        <f t="shared" si="151"/>
        <v>6</v>
      </c>
      <c r="D1542" s="23"/>
      <c r="E1542" s="25">
        <v>41799</v>
      </c>
      <c r="H1542" s="22" t="s">
        <v>94</v>
      </c>
      <c r="I1542" s="22" t="s">
        <v>786</v>
      </c>
      <c r="J1542" s="22" t="str">
        <f t="shared" si="152"/>
        <v>Vallentunasjön Blandprov</v>
      </c>
      <c r="K1542" s="22" t="s">
        <v>739</v>
      </c>
      <c r="L1542" s="22">
        <v>4</v>
      </c>
      <c r="M1542" s="22">
        <v>0</v>
      </c>
      <c r="U1542" s="22">
        <v>6.3285999999999998</v>
      </c>
      <c r="X1542" s="22">
        <v>7.45</v>
      </c>
      <c r="Z1542" s="22">
        <v>23.397480000000002</v>
      </c>
      <c r="AB1542" s="22">
        <v>0.83</v>
      </c>
      <c r="AE1542" s="22">
        <v>17</v>
      </c>
      <c r="AI1542" s="22">
        <v>72</v>
      </c>
      <c r="AJ1542" s="22">
        <v>1296.1099999999999</v>
      </c>
      <c r="BI1542" s="27"/>
    </row>
    <row r="1543" spans="1:61" s="22" customFormat="1" x14ac:dyDescent="0.2">
      <c r="B1543" s="23">
        <f t="shared" si="150"/>
        <v>2014</v>
      </c>
      <c r="C1543" s="23">
        <f t="shared" si="151"/>
        <v>6</v>
      </c>
      <c r="D1543" s="24"/>
      <c r="E1543" s="25" t="s">
        <v>1070</v>
      </c>
      <c r="F1543" s="22">
        <v>6606238</v>
      </c>
      <c r="G1543" s="22">
        <v>661152</v>
      </c>
      <c r="H1543" s="26" t="s">
        <v>738</v>
      </c>
      <c r="J1543" s="22" t="str">
        <f t="shared" si="152"/>
        <v xml:space="preserve">Oxundaån </v>
      </c>
      <c r="K1543" s="22" t="s">
        <v>739</v>
      </c>
      <c r="L1543" s="22">
        <v>0.5</v>
      </c>
      <c r="M1543" s="22">
        <v>0.5</v>
      </c>
      <c r="O1543" s="22">
        <v>17.600000000000001</v>
      </c>
      <c r="R1543" s="22">
        <v>47.7</v>
      </c>
      <c r="T1543" s="22">
        <v>2.5099999999999998</v>
      </c>
      <c r="U1543" s="22">
        <v>66</v>
      </c>
      <c r="V1543" s="22">
        <f t="shared" ref="V1543" si="153">U1543 * (1/((10^((0.0901821 + (2729.92 /(273.15 + O1543)))-AC1543)+1)))</f>
        <v>1.5137368160102451</v>
      </c>
      <c r="W1543" s="22">
        <v>4.4999999999999998E-2</v>
      </c>
      <c r="X1543" s="22">
        <v>2</v>
      </c>
      <c r="Y1543" s="22">
        <v>2</v>
      </c>
      <c r="AB1543" s="22">
        <v>7</v>
      </c>
      <c r="AC1543" s="22">
        <v>7.85</v>
      </c>
      <c r="AG1543" s="22">
        <v>11.7</v>
      </c>
      <c r="AI1543" s="22">
        <v>33.1</v>
      </c>
      <c r="AJ1543" s="22">
        <v>817</v>
      </c>
      <c r="AK1543" s="22">
        <v>54.800000000000004</v>
      </c>
      <c r="AM1543" s="22">
        <v>5.3176000000000005</v>
      </c>
      <c r="AN1543" s="22">
        <v>9.1838999999999995</v>
      </c>
      <c r="AO1543" s="22">
        <v>39.314050000000002</v>
      </c>
      <c r="AP1543" s="22">
        <v>27.757400000000001</v>
      </c>
      <c r="AQ1543" s="22">
        <v>52.614749999999994</v>
      </c>
      <c r="AR1543" s="22">
        <v>0.93</v>
      </c>
      <c r="BI1543" s="27"/>
    </row>
    <row r="1544" spans="1:61" s="22" customFormat="1" x14ac:dyDescent="0.2">
      <c r="A1544" s="22">
        <v>30814</v>
      </c>
      <c r="B1544" s="23">
        <f t="shared" si="150"/>
        <v>2014</v>
      </c>
      <c r="C1544" s="23">
        <f t="shared" si="151"/>
        <v>6</v>
      </c>
      <c r="D1544" s="23"/>
      <c r="E1544" s="25">
        <v>41813</v>
      </c>
      <c r="F1544" s="22">
        <v>6600935</v>
      </c>
      <c r="G1544" s="22">
        <v>1626764</v>
      </c>
      <c r="H1544" s="22" t="s">
        <v>94</v>
      </c>
      <c r="I1544" s="22" t="s">
        <v>780</v>
      </c>
      <c r="J1544" s="22" t="str">
        <f t="shared" si="152"/>
        <v>Vallentunasjön Va2</v>
      </c>
      <c r="K1544" s="22" t="s">
        <v>739</v>
      </c>
      <c r="L1544" s="22">
        <v>0.5</v>
      </c>
      <c r="M1544" s="22">
        <v>0.5</v>
      </c>
      <c r="N1544" s="22">
        <v>0.6</v>
      </c>
      <c r="O1544" s="22">
        <v>15.4</v>
      </c>
      <c r="P1544" s="22">
        <v>10.4</v>
      </c>
      <c r="Q1544" s="22">
        <v>105</v>
      </c>
      <c r="BI1544" s="27"/>
    </row>
    <row r="1545" spans="1:61" s="22" customFormat="1" x14ac:dyDescent="0.2">
      <c r="A1545" s="22">
        <v>30815</v>
      </c>
      <c r="B1545" s="23">
        <f t="shared" si="150"/>
        <v>2014</v>
      </c>
      <c r="C1545" s="23">
        <f t="shared" si="151"/>
        <v>6</v>
      </c>
      <c r="D1545" s="23"/>
      <c r="E1545" s="25">
        <v>41813</v>
      </c>
      <c r="F1545" s="22">
        <v>6600935</v>
      </c>
      <c r="G1545" s="22">
        <v>1626764</v>
      </c>
      <c r="H1545" s="22" t="s">
        <v>94</v>
      </c>
      <c r="I1545" s="22" t="s">
        <v>780</v>
      </c>
      <c r="J1545" s="22" t="str">
        <f t="shared" si="152"/>
        <v>Vallentunasjön Va2</v>
      </c>
      <c r="K1545" s="22" t="s">
        <v>781</v>
      </c>
      <c r="L1545" s="22">
        <v>1</v>
      </c>
      <c r="M1545" s="22">
        <v>1</v>
      </c>
      <c r="O1545" s="22">
        <v>15.5</v>
      </c>
      <c r="P1545" s="22">
        <v>10.4</v>
      </c>
      <c r="Q1545" s="22">
        <v>105</v>
      </c>
      <c r="BI1545" s="27"/>
    </row>
    <row r="1546" spans="1:61" s="22" customFormat="1" x14ac:dyDescent="0.2">
      <c r="A1546" s="22">
        <v>30816</v>
      </c>
      <c r="B1546" s="23">
        <f t="shared" si="150"/>
        <v>2014</v>
      </c>
      <c r="C1546" s="23">
        <f t="shared" si="151"/>
        <v>6</v>
      </c>
      <c r="D1546" s="23"/>
      <c r="E1546" s="25">
        <v>41813</v>
      </c>
      <c r="F1546" s="22">
        <v>6600935</v>
      </c>
      <c r="G1546" s="22">
        <v>1626764</v>
      </c>
      <c r="H1546" s="22" t="s">
        <v>94</v>
      </c>
      <c r="I1546" s="22" t="s">
        <v>780</v>
      </c>
      <c r="J1546" s="22" t="str">
        <f t="shared" si="152"/>
        <v>Vallentunasjön Va2</v>
      </c>
      <c r="K1546" s="22" t="s">
        <v>782</v>
      </c>
      <c r="L1546" s="22">
        <v>2</v>
      </c>
      <c r="M1546" s="22">
        <v>2</v>
      </c>
      <c r="O1546" s="22">
        <v>15.5</v>
      </c>
      <c r="P1546" s="22">
        <v>10.4</v>
      </c>
      <c r="Q1546" s="22">
        <v>105</v>
      </c>
      <c r="BI1546" s="27"/>
    </row>
    <row r="1547" spans="1:61" s="22" customFormat="1" x14ac:dyDescent="0.2">
      <c r="A1547" s="22">
        <v>30817</v>
      </c>
      <c r="B1547" s="23">
        <f t="shared" si="150"/>
        <v>2014</v>
      </c>
      <c r="C1547" s="23">
        <f t="shared" si="151"/>
        <v>6</v>
      </c>
      <c r="D1547" s="23"/>
      <c r="E1547" s="25">
        <v>41813</v>
      </c>
      <c r="F1547" s="22">
        <v>6600935</v>
      </c>
      <c r="G1547" s="22">
        <v>1626764</v>
      </c>
      <c r="H1547" s="22" t="s">
        <v>94</v>
      </c>
      <c r="I1547" s="22" t="s">
        <v>780</v>
      </c>
      <c r="J1547" s="22" t="str">
        <f t="shared" si="152"/>
        <v>Vallentunasjön Va2</v>
      </c>
      <c r="K1547" s="22" t="s">
        <v>783</v>
      </c>
      <c r="L1547" s="22">
        <v>3</v>
      </c>
      <c r="M1547" s="22">
        <v>3</v>
      </c>
      <c r="O1547" s="22">
        <v>15.4</v>
      </c>
      <c r="P1547" s="22">
        <v>10.4</v>
      </c>
      <c r="Q1547" s="22">
        <v>104</v>
      </c>
      <c r="BI1547" s="27"/>
    </row>
    <row r="1548" spans="1:61" s="22" customFormat="1" x14ac:dyDescent="0.2">
      <c r="A1548" s="22">
        <v>30818</v>
      </c>
      <c r="B1548" s="23">
        <f t="shared" si="150"/>
        <v>2014</v>
      </c>
      <c r="C1548" s="23">
        <f t="shared" si="151"/>
        <v>6</v>
      </c>
      <c r="D1548" s="23"/>
      <c r="E1548" s="25">
        <v>41813</v>
      </c>
      <c r="F1548" s="22">
        <v>6600935</v>
      </c>
      <c r="G1548" s="22">
        <v>1626764</v>
      </c>
      <c r="H1548" s="22" t="s">
        <v>94</v>
      </c>
      <c r="I1548" s="22" t="s">
        <v>780</v>
      </c>
      <c r="J1548" s="22" t="str">
        <f t="shared" si="152"/>
        <v>Vallentunasjön Va2</v>
      </c>
      <c r="K1548" s="22" t="s">
        <v>784</v>
      </c>
      <c r="L1548" s="22">
        <v>4</v>
      </c>
      <c r="M1548" s="22">
        <v>4</v>
      </c>
      <c r="O1548" s="22">
        <v>15.4</v>
      </c>
      <c r="P1548" s="22">
        <v>10.4</v>
      </c>
      <c r="Q1548" s="22">
        <v>104</v>
      </c>
      <c r="BI1548" s="27"/>
    </row>
    <row r="1549" spans="1:61" s="22" customFormat="1" x14ac:dyDescent="0.2">
      <c r="A1549" s="22">
        <v>30819</v>
      </c>
      <c r="B1549" s="23">
        <f t="shared" si="150"/>
        <v>2014</v>
      </c>
      <c r="C1549" s="23">
        <f t="shared" si="151"/>
        <v>6</v>
      </c>
      <c r="D1549" s="23"/>
      <c r="E1549" s="25">
        <v>41813</v>
      </c>
      <c r="F1549" s="22">
        <v>6600935</v>
      </c>
      <c r="G1549" s="22">
        <v>1626764</v>
      </c>
      <c r="H1549" s="22" t="s">
        <v>94</v>
      </c>
      <c r="I1549" s="22" t="s">
        <v>780</v>
      </c>
      <c r="J1549" s="22" t="str">
        <f t="shared" si="152"/>
        <v>Vallentunasjön Va2</v>
      </c>
      <c r="K1549" s="22" t="s">
        <v>785</v>
      </c>
      <c r="L1549" s="22">
        <v>4.5</v>
      </c>
      <c r="M1549" s="22">
        <v>4.5</v>
      </c>
      <c r="O1549" s="22">
        <v>15.4</v>
      </c>
      <c r="P1549" s="22">
        <v>9.6999999999999993</v>
      </c>
      <c r="Q1549" s="22">
        <v>98</v>
      </c>
      <c r="BI1549" s="27"/>
    </row>
    <row r="1550" spans="1:61" s="22" customFormat="1" x14ac:dyDescent="0.2">
      <c r="A1550" s="22">
        <v>30820</v>
      </c>
      <c r="B1550" s="23">
        <f t="shared" si="150"/>
        <v>2014</v>
      </c>
      <c r="C1550" s="23">
        <f t="shared" si="151"/>
        <v>6</v>
      </c>
      <c r="D1550" s="23"/>
      <c r="E1550" s="25">
        <v>41813</v>
      </c>
      <c r="H1550" s="22" t="s">
        <v>94</v>
      </c>
      <c r="I1550" s="22" t="s">
        <v>786</v>
      </c>
      <c r="J1550" s="22" t="str">
        <f t="shared" si="152"/>
        <v>Vallentunasjön Blandprov</v>
      </c>
      <c r="K1550" s="22" t="s">
        <v>739</v>
      </c>
      <c r="L1550" s="22">
        <v>4</v>
      </c>
      <c r="M1550" s="22">
        <v>0</v>
      </c>
      <c r="U1550" s="22">
        <v>3.2734999999999999</v>
      </c>
      <c r="X1550" s="22">
        <v>17.329999999999998</v>
      </c>
      <c r="Z1550" s="22">
        <v>37.490850000000002</v>
      </c>
      <c r="AB1550" s="30">
        <v>0</v>
      </c>
      <c r="AE1550" s="22">
        <v>26.666666667000001</v>
      </c>
      <c r="AI1550" s="22">
        <v>92.27</v>
      </c>
      <c r="AJ1550" s="22">
        <v>1530.2</v>
      </c>
      <c r="BI1550" s="27"/>
    </row>
    <row r="1551" spans="1:61" s="22" customFormat="1" x14ac:dyDescent="0.2">
      <c r="A1551" s="22">
        <v>41918</v>
      </c>
      <c r="B1551" s="23">
        <f t="shared" si="150"/>
        <v>2015</v>
      </c>
      <c r="C1551" s="23">
        <f t="shared" si="151"/>
        <v>6</v>
      </c>
      <c r="D1551" s="23"/>
      <c r="E1551" s="25">
        <v>42157</v>
      </c>
      <c r="F1551" s="22">
        <v>6600935</v>
      </c>
      <c r="G1551" s="22">
        <v>1626764</v>
      </c>
      <c r="H1551" s="22" t="s">
        <v>94</v>
      </c>
      <c r="I1551" s="22" t="s">
        <v>780</v>
      </c>
      <c r="J1551" s="22" t="str">
        <f t="shared" si="152"/>
        <v>Vallentunasjön Va2</v>
      </c>
      <c r="K1551" s="22" t="s">
        <v>739</v>
      </c>
      <c r="L1551" s="22">
        <v>0.5</v>
      </c>
      <c r="M1551" s="22">
        <v>0.5</v>
      </c>
      <c r="N1551" s="22">
        <v>0.6</v>
      </c>
      <c r="O1551" s="22">
        <v>13.8</v>
      </c>
      <c r="P1551" s="22">
        <v>9.3000000000000007</v>
      </c>
      <c r="Q1551" s="22">
        <v>90</v>
      </c>
      <c r="BI1551" s="27"/>
    </row>
    <row r="1552" spans="1:61" s="22" customFormat="1" x14ac:dyDescent="0.2">
      <c r="A1552" s="22">
        <v>41919</v>
      </c>
      <c r="B1552" s="23">
        <f t="shared" si="150"/>
        <v>2015</v>
      </c>
      <c r="C1552" s="23">
        <f t="shared" si="151"/>
        <v>6</v>
      </c>
      <c r="D1552" s="23"/>
      <c r="E1552" s="25">
        <v>42157</v>
      </c>
      <c r="F1552" s="22">
        <v>6600935</v>
      </c>
      <c r="G1552" s="22">
        <v>1626764</v>
      </c>
      <c r="H1552" s="22" t="s">
        <v>94</v>
      </c>
      <c r="I1552" s="22" t="s">
        <v>780</v>
      </c>
      <c r="J1552" s="22" t="str">
        <f t="shared" si="152"/>
        <v>Vallentunasjön Va2</v>
      </c>
      <c r="K1552" s="22" t="s">
        <v>781</v>
      </c>
      <c r="L1552" s="22">
        <v>1</v>
      </c>
      <c r="M1552" s="22">
        <v>1</v>
      </c>
      <c r="O1552" s="22">
        <v>13.8</v>
      </c>
      <c r="P1552" s="22">
        <v>9.4</v>
      </c>
      <c r="Q1552" s="22">
        <v>91</v>
      </c>
      <c r="BI1552" s="27"/>
    </row>
    <row r="1553" spans="1:61" s="22" customFormat="1" x14ac:dyDescent="0.2">
      <c r="A1553" s="22">
        <v>41920</v>
      </c>
      <c r="B1553" s="23">
        <f t="shared" si="150"/>
        <v>2015</v>
      </c>
      <c r="C1553" s="23">
        <f t="shared" si="151"/>
        <v>6</v>
      </c>
      <c r="D1553" s="23"/>
      <c r="E1553" s="25">
        <v>42157</v>
      </c>
      <c r="F1553" s="22">
        <v>6600935</v>
      </c>
      <c r="G1553" s="22">
        <v>1626764</v>
      </c>
      <c r="H1553" s="22" t="s">
        <v>94</v>
      </c>
      <c r="I1553" s="22" t="s">
        <v>780</v>
      </c>
      <c r="J1553" s="22" t="str">
        <f t="shared" si="152"/>
        <v>Vallentunasjön Va2</v>
      </c>
      <c r="K1553" s="22" t="s">
        <v>782</v>
      </c>
      <c r="L1553" s="22">
        <v>2</v>
      </c>
      <c r="M1553" s="22">
        <v>2</v>
      </c>
      <c r="O1553" s="22">
        <v>13.8</v>
      </c>
      <c r="P1553" s="22">
        <v>9.6</v>
      </c>
      <c r="Q1553" s="22">
        <v>93</v>
      </c>
      <c r="BI1553" s="27"/>
    </row>
    <row r="1554" spans="1:61" s="22" customFormat="1" x14ac:dyDescent="0.2">
      <c r="A1554" s="22">
        <v>41921</v>
      </c>
      <c r="B1554" s="23">
        <f t="shared" si="150"/>
        <v>2015</v>
      </c>
      <c r="C1554" s="23">
        <f t="shared" si="151"/>
        <v>6</v>
      </c>
      <c r="D1554" s="23"/>
      <c r="E1554" s="25">
        <v>42157</v>
      </c>
      <c r="F1554" s="22">
        <v>6600935</v>
      </c>
      <c r="G1554" s="22">
        <v>1626764</v>
      </c>
      <c r="H1554" s="22" t="s">
        <v>94</v>
      </c>
      <c r="I1554" s="22" t="s">
        <v>780</v>
      </c>
      <c r="J1554" s="22" t="str">
        <f t="shared" si="152"/>
        <v>Vallentunasjön Va2</v>
      </c>
      <c r="K1554" s="22" t="s">
        <v>783</v>
      </c>
      <c r="L1554" s="22">
        <v>3</v>
      </c>
      <c r="M1554" s="22">
        <v>3</v>
      </c>
      <c r="O1554" s="22">
        <v>13.8</v>
      </c>
      <c r="P1554" s="22">
        <v>9.8000000000000007</v>
      </c>
      <c r="Q1554" s="22">
        <v>95</v>
      </c>
      <c r="BI1554" s="27"/>
    </row>
    <row r="1555" spans="1:61" s="22" customFormat="1" x14ac:dyDescent="0.2">
      <c r="A1555" s="22">
        <v>41922</v>
      </c>
      <c r="B1555" s="23">
        <f t="shared" si="150"/>
        <v>2015</v>
      </c>
      <c r="C1555" s="23">
        <f t="shared" si="151"/>
        <v>6</v>
      </c>
      <c r="D1555" s="23"/>
      <c r="E1555" s="25">
        <v>42157</v>
      </c>
      <c r="F1555" s="22">
        <v>6600935</v>
      </c>
      <c r="G1555" s="22">
        <v>1626764</v>
      </c>
      <c r="H1555" s="22" t="s">
        <v>94</v>
      </c>
      <c r="I1555" s="22" t="s">
        <v>780</v>
      </c>
      <c r="J1555" s="22" t="str">
        <f t="shared" si="152"/>
        <v>Vallentunasjön Va2</v>
      </c>
      <c r="K1555" s="22" t="s">
        <v>784</v>
      </c>
      <c r="L1555" s="22">
        <v>4</v>
      </c>
      <c r="M1555" s="22">
        <v>4</v>
      </c>
      <c r="O1555" s="22">
        <v>13.8</v>
      </c>
      <c r="P1555" s="22">
        <v>10</v>
      </c>
      <c r="Q1555" s="22">
        <v>97</v>
      </c>
      <c r="BI1555" s="27"/>
    </row>
    <row r="1556" spans="1:61" s="22" customFormat="1" x14ac:dyDescent="0.2">
      <c r="A1556" s="22">
        <v>41923</v>
      </c>
      <c r="B1556" s="23">
        <f t="shared" si="150"/>
        <v>2015</v>
      </c>
      <c r="C1556" s="23">
        <f t="shared" si="151"/>
        <v>6</v>
      </c>
      <c r="D1556" s="23"/>
      <c r="E1556" s="25">
        <v>42157</v>
      </c>
      <c r="F1556" s="22">
        <v>6600935</v>
      </c>
      <c r="G1556" s="22">
        <v>1626764</v>
      </c>
      <c r="H1556" s="22" t="s">
        <v>94</v>
      </c>
      <c r="I1556" s="22" t="s">
        <v>780</v>
      </c>
      <c r="J1556" s="22" t="str">
        <f t="shared" si="152"/>
        <v>Vallentunasjön Va2</v>
      </c>
      <c r="K1556" s="22" t="s">
        <v>785</v>
      </c>
      <c r="L1556" s="22">
        <v>4.5999999999999996</v>
      </c>
      <c r="M1556" s="22">
        <v>4.5999999999999996</v>
      </c>
      <c r="O1556" s="22">
        <v>13.8</v>
      </c>
      <c r="P1556" s="22">
        <v>10</v>
      </c>
      <c r="Q1556" s="22">
        <v>97</v>
      </c>
      <c r="BI1556" s="27"/>
    </row>
    <row r="1557" spans="1:61" s="22" customFormat="1" x14ac:dyDescent="0.2">
      <c r="A1557" s="22">
        <v>41924</v>
      </c>
      <c r="B1557" s="23">
        <f t="shared" si="150"/>
        <v>2015</v>
      </c>
      <c r="C1557" s="23">
        <f t="shared" si="151"/>
        <v>6</v>
      </c>
      <c r="D1557" s="23"/>
      <c r="E1557" s="25">
        <v>42157</v>
      </c>
      <c r="H1557" s="22" t="s">
        <v>94</v>
      </c>
      <c r="I1557" s="22" t="s">
        <v>786</v>
      </c>
      <c r="J1557" s="22" t="str">
        <f t="shared" si="152"/>
        <v>Vallentunasjön Blandprov</v>
      </c>
      <c r="K1557" s="22" t="s">
        <v>739</v>
      </c>
      <c r="L1557" s="22">
        <v>4</v>
      </c>
      <c r="M1557" s="22">
        <v>0</v>
      </c>
      <c r="U1557" s="22">
        <v>81.926699999999997</v>
      </c>
      <c r="X1557" s="22">
        <v>0.14000000000000001</v>
      </c>
      <c r="Z1557" s="22">
        <v>32.833799999999997</v>
      </c>
      <c r="AB1557" s="22">
        <v>11.02</v>
      </c>
      <c r="AE1557" s="22">
        <v>24</v>
      </c>
      <c r="AI1557" s="22">
        <v>71.5</v>
      </c>
      <c r="AJ1557" s="22">
        <v>1434.25</v>
      </c>
      <c r="BI1557" s="27"/>
    </row>
    <row r="1558" spans="1:61" s="22" customFormat="1" x14ac:dyDescent="0.2">
      <c r="A1558" s="22">
        <v>42128</v>
      </c>
      <c r="B1558" s="23">
        <f t="shared" si="150"/>
        <v>2015</v>
      </c>
      <c r="C1558" s="23">
        <f t="shared" si="151"/>
        <v>6</v>
      </c>
      <c r="D1558" s="23"/>
      <c r="E1558" s="25">
        <v>42164</v>
      </c>
      <c r="F1558" s="22">
        <v>6600935</v>
      </c>
      <c r="G1558" s="22">
        <v>1626764</v>
      </c>
      <c r="H1558" s="22" t="s">
        <v>94</v>
      </c>
      <c r="I1558" s="22" t="s">
        <v>780</v>
      </c>
      <c r="J1558" s="22" t="str">
        <f t="shared" si="152"/>
        <v>Vallentunasjön Va2</v>
      </c>
      <c r="K1558" s="22" t="s">
        <v>739</v>
      </c>
      <c r="L1558" s="22">
        <v>0.5</v>
      </c>
      <c r="M1558" s="22">
        <v>0.5</v>
      </c>
      <c r="N1558" s="22">
        <v>0.5</v>
      </c>
      <c r="O1558" s="22">
        <v>16.8</v>
      </c>
      <c r="P1558" s="22">
        <v>9.9</v>
      </c>
      <c r="Q1558" s="22">
        <v>101</v>
      </c>
      <c r="BI1558" s="27"/>
    </row>
    <row r="1559" spans="1:61" s="22" customFormat="1" x14ac:dyDescent="0.2">
      <c r="A1559" s="22">
        <v>42129</v>
      </c>
      <c r="B1559" s="23">
        <f t="shared" si="150"/>
        <v>2015</v>
      </c>
      <c r="C1559" s="23">
        <f t="shared" si="151"/>
        <v>6</v>
      </c>
      <c r="D1559" s="23"/>
      <c r="E1559" s="25">
        <v>42164</v>
      </c>
      <c r="F1559" s="22">
        <v>6600935</v>
      </c>
      <c r="G1559" s="22">
        <v>1626764</v>
      </c>
      <c r="H1559" s="22" t="s">
        <v>94</v>
      </c>
      <c r="I1559" s="22" t="s">
        <v>780</v>
      </c>
      <c r="J1559" s="22" t="str">
        <f t="shared" si="152"/>
        <v>Vallentunasjön Va2</v>
      </c>
      <c r="K1559" s="22" t="s">
        <v>781</v>
      </c>
      <c r="L1559" s="22">
        <v>1</v>
      </c>
      <c r="M1559" s="22">
        <v>1</v>
      </c>
      <c r="O1559" s="22">
        <v>16.399999999999999</v>
      </c>
      <c r="P1559" s="22">
        <v>9.9</v>
      </c>
      <c r="Q1559" s="22">
        <v>101</v>
      </c>
      <c r="BI1559" s="27"/>
    </row>
    <row r="1560" spans="1:61" s="22" customFormat="1" x14ac:dyDescent="0.2">
      <c r="A1560" s="22">
        <v>42130</v>
      </c>
      <c r="B1560" s="23">
        <f t="shared" si="150"/>
        <v>2015</v>
      </c>
      <c r="C1560" s="23">
        <f t="shared" si="151"/>
        <v>6</v>
      </c>
      <c r="D1560" s="23"/>
      <c r="E1560" s="25">
        <v>42164</v>
      </c>
      <c r="F1560" s="22">
        <v>6600935</v>
      </c>
      <c r="G1560" s="22">
        <v>1626764</v>
      </c>
      <c r="H1560" s="22" t="s">
        <v>94</v>
      </c>
      <c r="I1560" s="22" t="s">
        <v>780</v>
      </c>
      <c r="J1560" s="22" t="str">
        <f t="shared" si="152"/>
        <v>Vallentunasjön Va2</v>
      </c>
      <c r="K1560" s="22" t="s">
        <v>782</v>
      </c>
      <c r="L1560" s="22">
        <v>2</v>
      </c>
      <c r="M1560" s="22">
        <v>2</v>
      </c>
      <c r="O1560" s="22">
        <v>15.8</v>
      </c>
      <c r="P1560" s="22">
        <v>9.8000000000000007</v>
      </c>
      <c r="Q1560" s="22">
        <v>99</v>
      </c>
      <c r="BI1560" s="27"/>
    </row>
    <row r="1561" spans="1:61" s="22" customFormat="1" x14ac:dyDescent="0.2">
      <c r="A1561" s="22">
        <v>42131</v>
      </c>
      <c r="B1561" s="23">
        <f t="shared" si="150"/>
        <v>2015</v>
      </c>
      <c r="C1561" s="23">
        <f t="shared" si="151"/>
        <v>6</v>
      </c>
      <c r="D1561" s="23"/>
      <c r="E1561" s="25">
        <v>42164</v>
      </c>
      <c r="F1561" s="22">
        <v>6600935</v>
      </c>
      <c r="G1561" s="22">
        <v>1626764</v>
      </c>
      <c r="H1561" s="22" t="s">
        <v>94</v>
      </c>
      <c r="I1561" s="22" t="s">
        <v>780</v>
      </c>
      <c r="J1561" s="22" t="str">
        <f t="shared" si="152"/>
        <v>Vallentunasjön Va2</v>
      </c>
      <c r="K1561" s="22" t="s">
        <v>783</v>
      </c>
      <c r="L1561" s="22">
        <v>3</v>
      </c>
      <c r="M1561" s="22">
        <v>3</v>
      </c>
      <c r="O1561" s="22">
        <v>15.2</v>
      </c>
      <c r="P1561" s="22">
        <v>9.1999999999999993</v>
      </c>
      <c r="Q1561" s="22">
        <v>92</v>
      </c>
      <c r="BI1561" s="27"/>
    </row>
    <row r="1562" spans="1:61" s="22" customFormat="1" x14ac:dyDescent="0.2">
      <c r="A1562" s="22">
        <v>42132</v>
      </c>
      <c r="B1562" s="23">
        <f t="shared" si="150"/>
        <v>2015</v>
      </c>
      <c r="C1562" s="23">
        <f t="shared" si="151"/>
        <v>6</v>
      </c>
      <c r="D1562" s="23"/>
      <c r="E1562" s="25">
        <v>42164</v>
      </c>
      <c r="F1562" s="22">
        <v>6600935</v>
      </c>
      <c r="G1562" s="22">
        <v>1626764</v>
      </c>
      <c r="H1562" s="22" t="s">
        <v>94</v>
      </c>
      <c r="I1562" s="22" t="s">
        <v>780</v>
      </c>
      <c r="J1562" s="22" t="str">
        <f t="shared" si="152"/>
        <v>Vallentunasjön Va2</v>
      </c>
      <c r="K1562" s="22" t="s">
        <v>784</v>
      </c>
      <c r="L1562" s="22">
        <v>4</v>
      </c>
      <c r="M1562" s="22">
        <v>4</v>
      </c>
      <c r="O1562" s="22">
        <v>14.7</v>
      </c>
      <c r="P1562" s="22">
        <v>8.6</v>
      </c>
      <c r="Q1562" s="22">
        <v>84</v>
      </c>
      <c r="BI1562" s="27"/>
    </row>
    <row r="1563" spans="1:61" s="22" customFormat="1" x14ac:dyDescent="0.2">
      <c r="A1563" s="22">
        <v>42133</v>
      </c>
      <c r="B1563" s="23">
        <f t="shared" si="150"/>
        <v>2015</v>
      </c>
      <c r="C1563" s="23">
        <f t="shared" si="151"/>
        <v>6</v>
      </c>
      <c r="D1563" s="23"/>
      <c r="E1563" s="25">
        <v>42164</v>
      </c>
      <c r="F1563" s="22">
        <v>6600935</v>
      </c>
      <c r="G1563" s="22">
        <v>1626764</v>
      </c>
      <c r="H1563" s="22" t="s">
        <v>94</v>
      </c>
      <c r="I1563" s="22" t="s">
        <v>780</v>
      </c>
      <c r="J1563" s="22" t="str">
        <f t="shared" si="152"/>
        <v>Vallentunasjön Va2</v>
      </c>
      <c r="K1563" s="22" t="s">
        <v>785</v>
      </c>
      <c r="L1563" s="22">
        <v>4.5</v>
      </c>
      <c r="M1563" s="22">
        <v>4.5</v>
      </c>
      <c r="O1563" s="22">
        <v>14.7</v>
      </c>
      <c r="P1563" s="22">
        <v>8.4</v>
      </c>
      <c r="Q1563" s="22">
        <v>82</v>
      </c>
      <c r="BI1563" s="27"/>
    </row>
    <row r="1564" spans="1:61" s="22" customFormat="1" x14ac:dyDescent="0.2">
      <c r="A1564" s="22">
        <v>42134</v>
      </c>
      <c r="B1564" s="23">
        <f t="shared" si="150"/>
        <v>2015</v>
      </c>
      <c r="C1564" s="23">
        <f t="shared" si="151"/>
        <v>6</v>
      </c>
      <c r="D1564" s="23"/>
      <c r="E1564" s="25">
        <v>42164</v>
      </c>
      <c r="H1564" s="22" t="s">
        <v>94</v>
      </c>
      <c r="I1564" s="22" t="s">
        <v>786</v>
      </c>
      <c r="J1564" s="22" t="str">
        <f t="shared" si="152"/>
        <v>Vallentunasjön Blandprov</v>
      </c>
      <c r="K1564" s="22" t="s">
        <v>739</v>
      </c>
      <c r="L1564" s="22">
        <v>4</v>
      </c>
      <c r="M1564" s="22">
        <v>0</v>
      </c>
      <c r="U1564" s="22">
        <v>140.3338</v>
      </c>
      <c r="X1564" s="22">
        <v>4.1399999999999997</v>
      </c>
      <c r="Z1564" s="22">
        <v>42.351599999999998</v>
      </c>
      <c r="AB1564" s="22">
        <v>18.989999999999998</v>
      </c>
      <c r="AE1564" s="22">
        <v>30.666666667000001</v>
      </c>
      <c r="AI1564" s="22">
        <v>104.943</v>
      </c>
      <c r="AJ1564" s="22">
        <v>1587.25</v>
      </c>
      <c r="BI1564" s="27"/>
    </row>
    <row r="1565" spans="1:61" s="22" customFormat="1" x14ac:dyDescent="0.2">
      <c r="B1565" s="23">
        <f t="shared" si="150"/>
        <v>2015</v>
      </c>
      <c r="C1565" s="23">
        <f t="shared" si="151"/>
        <v>6</v>
      </c>
      <c r="D1565" s="24"/>
      <c r="E1565" s="25" t="s">
        <v>1071</v>
      </c>
      <c r="F1565" s="22">
        <v>6606238</v>
      </c>
      <c r="G1565" s="22">
        <v>661152</v>
      </c>
      <c r="H1565" s="26" t="s">
        <v>738</v>
      </c>
      <c r="J1565" s="22" t="str">
        <f t="shared" si="152"/>
        <v xml:space="preserve">Oxundaån </v>
      </c>
      <c r="K1565" s="22" t="s">
        <v>739</v>
      </c>
      <c r="L1565" s="22">
        <v>0.1</v>
      </c>
      <c r="M1565" s="22">
        <v>0.1</v>
      </c>
      <c r="O1565" s="22">
        <v>16.899999999999999</v>
      </c>
      <c r="R1565" s="22">
        <v>45.7</v>
      </c>
      <c r="T1565" s="22">
        <v>2.4809999999999999</v>
      </c>
      <c r="U1565" s="22">
        <v>38</v>
      </c>
      <c r="V1565" s="22">
        <f t="shared" ref="V1565" si="154">U1565 * (1/((10^((0.0901821 + (2729.92 /(273.15 + O1565)))-AC1565)+1)))</f>
        <v>0.84706459834588743</v>
      </c>
      <c r="W1565" s="22">
        <v>4.8000000000000001E-2</v>
      </c>
      <c r="X1565" s="22">
        <v>2</v>
      </c>
      <c r="Y1565" s="22">
        <v>3.6</v>
      </c>
      <c r="AB1565" s="22">
        <v>5</v>
      </c>
      <c r="AC1565" s="22">
        <v>7.86</v>
      </c>
      <c r="AG1565" s="22">
        <v>11.3</v>
      </c>
      <c r="AI1565" s="22">
        <v>31.4</v>
      </c>
      <c r="AJ1565" s="22">
        <v>722</v>
      </c>
      <c r="AK1565" s="22">
        <v>53</v>
      </c>
      <c r="AM1565" s="22">
        <v>5.1612</v>
      </c>
      <c r="AN1565" s="22">
        <v>8.3731999999999989</v>
      </c>
      <c r="AO1565" s="22">
        <v>37.116149999999998</v>
      </c>
      <c r="AP1565" s="22">
        <v>26.151599999999998</v>
      </c>
      <c r="AQ1565" s="22">
        <v>46.320199999999993</v>
      </c>
      <c r="AR1565" s="22">
        <v>1.2</v>
      </c>
      <c r="BI1565" s="27"/>
    </row>
    <row r="1566" spans="1:61" s="22" customFormat="1" x14ac:dyDescent="0.2">
      <c r="A1566" s="22">
        <v>42883</v>
      </c>
      <c r="B1566" s="23">
        <f t="shared" si="150"/>
        <v>2015</v>
      </c>
      <c r="C1566" s="23">
        <f t="shared" si="151"/>
        <v>6</v>
      </c>
      <c r="D1566" s="23"/>
      <c r="E1566" s="25">
        <v>42178</v>
      </c>
      <c r="F1566" s="22">
        <v>6600935</v>
      </c>
      <c r="G1566" s="22">
        <v>1626764</v>
      </c>
      <c r="H1566" s="22" t="s">
        <v>94</v>
      </c>
      <c r="I1566" s="22" t="s">
        <v>780</v>
      </c>
      <c r="J1566" s="22" t="str">
        <f t="shared" si="152"/>
        <v>Vallentunasjön Va2</v>
      </c>
      <c r="K1566" s="22" t="s">
        <v>739</v>
      </c>
      <c r="L1566" s="22">
        <v>0.5</v>
      </c>
      <c r="M1566" s="22">
        <v>0.5</v>
      </c>
      <c r="N1566" s="22">
        <v>0.6</v>
      </c>
      <c r="O1566" s="22">
        <v>18</v>
      </c>
      <c r="P1566" s="22">
        <v>8.5</v>
      </c>
      <c r="Q1566" s="22">
        <v>91</v>
      </c>
      <c r="BI1566" s="27"/>
    </row>
    <row r="1567" spans="1:61" s="22" customFormat="1" x14ac:dyDescent="0.2">
      <c r="A1567" s="22">
        <v>42884</v>
      </c>
      <c r="B1567" s="23">
        <f t="shared" si="150"/>
        <v>2015</v>
      </c>
      <c r="C1567" s="23">
        <f t="shared" si="151"/>
        <v>6</v>
      </c>
      <c r="D1567" s="23"/>
      <c r="E1567" s="25">
        <v>42178</v>
      </c>
      <c r="F1567" s="22">
        <v>6600935</v>
      </c>
      <c r="G1567" s="22">
        <v>1626764</v>
      </c>
      <c r="H1567" s="22" t="s">
        <v>94</v>
      </c>
      <c r="I1567" s="22" t="s">
        <v>780</v>
      </c>
      <c r="J1567" s="22" t="str">
        <f t="shared" si="152"/>
        <v>Vallentunasjön Va2</v>
      </c>
      <c r="K1567" s="22" t="s">
        <v>781</v>
      </c>
      <c r="L1567" s="22">
        <v>1</v>
      </c>
      <c r="M1567" s="22">
        <v>1</v>
      </c>
      <c r="O1567" s="22">
        <v>17.8</v>
      </c>
      <c r="P1567" s="22">
        <v>8.4</v>
      </c>
      <c r="Q1567" s="22">
        <v>90</v>
      </c>
      <c r="BI1567" s="27"/>
    </row>
    <row r="1568" spans="1:61" s="22" customFormat="1" x14ac:dyDescent="0.2">
      <c r="A1568" s="22">
        <v>42885</v>
      </c>
      <c r="B1568" s="23">
        <f t="shared" si="150"/>
        <v>2015</v>
      </c>
      <c r="C1568" s="23">
        <f t="shared" si="151"/>
        <v>6</v>
      </c>
      <c r="D1568" s="23"/>
      <c r="E1568" s="25">
        <v>42178</v>
      </c>
      <c r="F1568" s="22">
        <v>6600935</v>
      </c>
      <c r="G1568" s="22">
        <v>1626764</v>
      </c>
      <c r="H1568" s="22" t="s">
        <v>94</v>
      </c>
      <c r="I1568" s="22" t="s">
        <v>780</v>
      </c>
      <c r="J1568" s="22" t="str">
        <f t="shared" si="152"/>
        <v>Vallentunasjön Va2</v>
      </c>
      <c r="K1568" s="22" t="s">
        <v>782</v>
      </c>
      <c r="L1568" s="22">
        <v>2</v>
      </c>
      <c r="M1568" s="22">
        <v>2</v>
      </c>
      <c r="O1568" s="22">
        <v>17.399999999999999</v>
      </c>
      <c r="P1568" s="22">
        <v>7.3</v>
      </c>
      <c r="Q1568" s="22">
        <v>77</v>
      </c>
      <c r="BI1568" s="27"/>
    </row>
    <row r="1569" spans="1:61" s="22" customFormat="1" x14ac:dyDescent="0.2">
      <c r="A1569" s="22">
        <v>42886</v>
      </c>
      <c r="B1569" s="23">
        <f t="shared" si="150"/>
        <v>2015</v>
      </c>
      <c r="C1569" s="23">
        <f t="shared" si="151"/>
        <v>6</v>
      </c>
      <c r="D1569" s="23"/>
      <c r="E1569" s="25">
        <v>42178</v>
      </c>
      <c r="F1569" s="22">
        <v>6600935</v>
      </c>
      <c r="G1569" s="22">
        <v>1626764</v>
      </c>
      <c r="H1569" s="22" t="s">
        <v>94</v>
      </c>
      <c r="I1569" s="22" t="s">
        <v>780</v>
      </c>
      <c r="J1569" s="22" t="str">
        <f t="shared" si="152"/>
        <v>Vallentunasjön Va2</v>
      </c>
      <c r="K1569" s="22" t="s">
        <v>783</v>
      </c>
      <c r="L1569" s="22">
        <v>3</v>
      </c>
      <c r="M1569" s="22">
        <v>3</v>
      </c>
      <c r="O1569" s="22">
        <v>17.2</v>
      </c>
      <c r="P1569" s="22">
        <v>6.7</v>
      </c>
      <c r="Q1569" s="22">
        <v>70</v>
      </c>
      <c r="BI1569" s="27"/>
    </row>
    <row r="1570" spans="1:61" s="22" customFormat="1" x14ac:dyDescent="0.2">
      <c r="A1570" s="22">
        <v>42887</v>
      </c>
      <c r="B1570" s="23">
        <f t="shared" si="150"/>
        <v>2015</v>
      </c>
      <c r="C1570" s="23">
        <f t="shared" si="151"/>
        <v>6</v>
      </c>
      <c r="D1570" s="23"/>
      <c r="E1570" s="25">
        <v>42178</v>
      </c>
      <c r="F1570" s="22">
        <v>6600935</v>
      </c>
      <c r="G1570" s="22">
        <v>1626764</v>
      </c>
      <c r="H1570" s="22" t="s">
        <v>94</v>
      </c>
      <c r="I1570" s="22" t="s">
        <v>780</v>
      </c>
      <c r="J1570" s="22" t="str">
        <f t="shared" si="152"/>
        <v>Vallentunasjön Va2</v>
      </c>
      <c r="K1570" s="22" t="s">
        <v>784</v>
      </c>
      <c r="L1570" s="22">
        <v>4</v>
      </c>
      <c r="M1570" s="22">
        <v>4</v>
      </c>
      <c r="O1570" s="22">
        <v>16.399999999999999</v>
      </c>
      <c r="P1570" s="22">
        <v>1</v>
      </c>
      <c r="Q1570" s="22">
        <v>10</v>
      </c>
      <c r="BI1570" s="27"/>
    </row>
    <row r="1571" spans="1:61" s="22" customFormat="1" x14ac:dyDescent="0.2">
      <c r="A1571" s="22">
        <v>42888</v>
      </c>
      <c r="B1571" s="23">
        <f t="shared" si="150"/>
        <v>2015</v>
      </c>
      <c r="C1571" s="23">
        <f t="shared" si="151"/>
        <v>6</v>
      </c>
      <c r="D1571" s="23"/>
      <c r="E1571" s="25">
        <v>42178</v>
      </c>
      <c r="F1571" s="22">
        <v>6600935</v>
      </c>
      <c r="G1571" s="22">
        <v>1626764</v>
      </c>
      <c r="H1571" s="22" t="s">
        <v>94</v>
      </c>
      <c r="I1571" s="22" t="s">
        <v>780</v>
      </c>
      <c r="J1571" s="22" t="str">
        <f t="shared" si="152"/>
        <v>Vallentunasjön Va2</v>
      </c>
      <c r="K1571" s="22" t="s">
        <v>785</v>
      </c>
      <c r="L1571" s="22">
        <v>4.5999999999999996</v>
      </c>
      <c r="M1571" s="22">
        <v>4.5999999999999996</v>
      </c>
      <c r="O1571" s="22">
        <v>16.3</v>
      </c>
      <c r="P1571" s="22">
        <v>0.6</v>
      </c>
      <c r="Q1571" s="22">
        <v>6</v>
      </c>
      <c r="BI1571" s="27"/>
    </row>
    <row r="1572" spans="1:61" s="22" customFormat="1" x14ac:dyDescent="0.2">
      <c r="A1572" s="22">
        <v>42889</v>
      </c>
      <c r="B1572" s="23">
        <f t="shared" si="150"/>
        <v>2015</v>
      </c>
      <c r="C1572" s="23">
        <f t="shared" si="151"/>
        <v>6</v>
      </c>
      <c r="D1572" s="23"/>
      <c r="E1572" s="25">
        <v>42178</v>
      </c>
      <c r="H1572" s="22" t="s">
        <v>94</v>
      </c>
      <c r="I1572" s="22" t="s">
        <v>786</v>
      </c>
      <c r="J1572" s="22" t="str">
        <f t="shared" si="152"/>
        <v>Vallentunasjön Blandprov</v>
      </c>
      <c r="K1572" s="22" t="s">
        <v>739</v>
      </c>
      <c r="L1572" s="22">
        <v>4</v>
      </c>
      <c r="M1572" s="22">
        <v>0</v>
      </c>
      <c r="U1572" s="22">
        <v>345.50290000000001</v>
      </c>
      <c r="X1572" s="22">
        <v>2.71</v>
      </c>
      <c r="Z1572" s="22">
        <v>38.27655</v>
      </c>
      <c r="AB1572" s="22">
        <v>20.38</v>
      </c>
      <c r="AE1572" s="22">
        <v>21.333333332999999</v>
      </c>
      <c r="AI1572" s="22">
        <v>91.92</v>
      </c>
      <c r="AJ1572" s="22">
        <v>1687.1</v>
      </c>
      <c r="BI1572" s="27"/>
    </row>
    <row r="1573" spans="1:61" s="22" customFormat="1" x14ac:dyDescent="0.2">
      <c r="A1573" s="22">
        <v>51596</v>
      </c>
      <c r="B1573" s="23">
        <f t="shared" si="150"/>
        <v>2016</v>
      </c>
      <c r="C1573" s="23">
        <f t="shared" si="151"/>
        <v>6</v>
      </c>
      <c r="D1573" s="23"/>
      <c r="E1573" s="25">
        <v>42522</v>
      </c>
      <c r="F1573" s="22">
        <v>6600935</v>
      </c>
      <c r="G1573" s="22">
        <v>1626764</v>
      </c>
      <c r="H1573" s="22" t="s">
        <v>94</v>
      </c>
      <c r="I1573" s="22" t="s">
        <v>780</v>
      </c>
      <c r="J1573" s="22" t="str">
        <f t="shared" si="152"/>
        <v>Vallentunasjön Va2</v>
      </c>
      <c r="K1573" s="22" t="s">
        <v>739</v>
      </c>
      <c r="L1573" s="22">
        <v>0.5</v>
      </c>
      <c r="M1573" s="22">
        <v>0.5</v>
      </c>
      <c r="N1573" s="22">
        <v>0.9</v>
      </c>
      <c r="O1573" s="22">
        <v>18.5</v>
      </c>
      <c r="P1573" s="22">
        <v>9.4</v>
      </c>
      <c r="Q1573" s="22">
        <v>99</v>
      </c>
      <c r="BI1573" s="27"/>
    </row>
    <row r="1574" spans="1:61" s="22" customFormat="1" x14ac:dyDescent="0.2">
      <c r="A1574" s="22">
        <v>51597</v>
      </c>
      <c r="B1574" s="23">
        <f t="shared" si="150"/>
        <v>2016</v>
      </c>
      <c r="C1574" s="23">
        <f t="shared" si="151"/>
        <v>6</v>
      </c>
      <c r="D1574" s="23"/>
      <c r="E1574" s="25">
        <v>42522</v>
      </c>
      <c r="F1574" s="22">
        <v>6600935</v>
      </c>
      <c r="G1574" s="22">
        <v>1626764</v>
      </c>
      <c r="H1574" s="22" t="s">
        <v>94</v>
      </c>
      <c r="I1574" s="22" t="s">
        <v>780</v>
      </c>
      <c r="J1574" s="22" t="str">
        <f t="shared" si="152"/>
        <v>Vallentunasjön Va2</v>
      </c>
      <c r="K1574" s="22" t="s">
        <v>781</v>
      </c>
      <c r="L1574" s="22">
        <v>1</v>
      </c>
      <c r="M1574" s="22">
        <v>1</v>
      </c>
      <c r="O1574" s="22">
        <v>18.3</v>
      </c>
      <c r="P1574" s="22">
        <v>9.4</v>
      </c>
      <c r="Q1574" s="22">
        <v>98</v>
      </c>
      <c r="BI1574" s="27"/>
    </row>
    <row r="1575" spans="1:61" s="22" customFormat="1" x14ac:dyDescent="0.2">
      <c r="A1575" s="22">
        <v>51598</v>
      </c>
      <c r="B1575" s="23">
        <f t="shared" si="150"/>
        <v>2016</v>
      </c>
      <c r="C1575" s="23">
        <f t="shared" si="151"/>
        <v>6</v>
      </c>
      <c r="D1575" s="23"/>
      <c r="E1575" s="25">
        <v>42522</v>
      </c>
      <c r="F1575" s="22">
        <v>6600935</v>
      </c>
      <c r="G1575" s="22">
        <v>1626764</v>
      </c>
      <c r="H1575" s="22" t="s">
        <v>94</v>
      </c>
      <c r="I1575" s="22" t="s">
        <v>780</v>
      </c>
      <c r="J1575" s="22" t="str">
        <f t="shared" si="152"/>
        <v>Vallentunasjön Va2</v>
      </c>
      <c r="K1575" s="22" t="s">
        <v>782</v>
      </c>
      <c r="L1575" s="22">
        <v>2</v>
      </c>
      <c r="M1575" s="22">
        <v>2</v>
      </c>
      <c r="O1575" s="22">
        <v>18.100000000000001</v>
      </c>
      <c r="P1575" s="22">
        <v>9.1</v>
      </c>
      <c r="Q1575" s="22">
        <v>95</v>
      </c>
      <c r="BI1575" s="27"/>
    </row>
    <row r="1576" spans="1:61" s="22" customFormat="1" x14ac:dyDescent="0.2">
      <c r="A1576" s="22">
        <v>51599</v>
      </c>
      <c r="B1576" s="23">
        <f t="shared" si="150"/>
        <v>2016</v>
      </c>
      <c r="C1576" s="23">
        <f t="shared" si="151"/>
        <v>6</v>
      </c>
      <c r="D1576" s="23"/>
      <c r="E1576" s="25">
        <v>42522</v>
      </c>
      <c r="F1576" s="22">
        <v>6600935</v>
      </c>
      <c r="G1576" s="22">
        <v>1626764</v>
      </c>
      <c r="H1576" s="22" t="s">
        <v>94</v>
      </c>
      <c r="I1576" s="22" t="s">
        <v>780</v>
      </c>
      <c r="J1576" s="22" t="str">
        <f t="shared" si="152"/>
        <v>Vallentunasjön Va2</v>
      </c>
      <c r="K1576" s="22" t="s">
        <v>783</v>
      </c>
      <c r="L1576" s="22">
        <v>3</v>
      </c>
      <c r="M1576" s="22">
        <v>3</v>
      </c>
      <c r="O1576" s="22">
        <v>16.8</v>
      </c>
      <c r="P1576" s="22">
        <v>6.8</v>
      </c>
      <c r="Q1576" s="22">
        <v>70</v>
      </c>
      <c r="BI1576" s="27"/>
    </row>
    <row r="1577" spans="1:61" s="22" customFormat="1" x14ac:dyDescent="0.2">
      <c r="A1577" s="22">
        <v>51600</v>
      </c>
      <c r="B1577" s="23">
        <f t="shared" si="150"/>
        <v>2016</v>
      </c>
      <c r="C1577" s="23">
        <f t="shared" si="151"/>
        <v>6</v>
      </c>
      <c r="D1577" s="23"/>
      <c r="E1577" s="25">
        <v>42522</v>
      </c>
      <c r="F1577" s="22">
        <v>6600935</v>
      </c>
      <c r="G1577" s="22">
        <v>1626764</v>
      </c>
      <c r="H1577" s="22" t="s">
        <v>94</v>
      </c>
      <c r="I1577" s="22" t="s">
        <v>780</v>
      </c>
      <c r="J1577" s="22" t="str">
        <f t="shared" si="152"/>
        <v>Vallentunasjön Va2</v>
      </c>
      <c r="K1577" s="22" t="s">
        <v>784</v>
      </c>
      <c r="L1577" s="22">
        <v>4</v>
      </c>
      <c r="M1577" s="22">
        <v>4</v>
      </c>
      <c r="O1577" s="22">
        <v>16.5</v>
      </c>
      <c r="P1577" s="22">
        <v>5.7</v>
      </c>
      <c r="Q1577" s="22">
        <v>58</v>
      </c>
      <c r="BI1577" s="27"/>
    </row>
    <row r="1578" spans="1:61" s="22" customFormat="1" x14ac:dyDescent="0.2">
      <c r="A1578" s="22">
        <v>51601</v>
      </c>
      <c r="B1578" s="23">
        <f t="shared" si="150"/>
        <v>2016</v>
      </c>
      <c r="C1578" s="23">
        <f t="shared" si="151"/>
        <v>6</v>
      </c>
      <c r="D1578" s="23"/>
      <c r="E1578" s="25">
        <v>42522</v>
      </c>
      <c r="F1578" s="22">
        <v>6600935</v>
      </c>
      <c r="G1578" s="22">
        <v>1626764</v>
      </c>
      <c r="H1578" s="22" t="s">
        <v>94</v>
      </c>
      <c r="I1578" s="22" t="s">
        <v>780</v>
      </c>
      <c r="J1578" s="22" t="str">
        <f t="shared" si="152"/>
        <v>Vallentunasjön Va2</v>
      </c>
      <c r="K1578" s="22" t="s">
        <v>785</v>
      </c>
      <c r="O1578" s="22">
        <v>16.5</v>
      </c>
      <c r="P1578" s="22">
        <v>5.7</v>
      </c>
      <c r="Q1578" s="22">
        <v>57</v>
      </c>
      <c r="BI1578" s="27"/>
    </row>
    <row r="1579" spans="1:61" s="22" customFormat="1" x14ac:dyDescent="0.2">
      <c r="A1579" s="22">
        <v>51602</v>
      </c>
      <c r="B1579" s="23">
        <f t="shared" si="150"/>
        <v>2016</v>
      </c>
      <c r="C1579" s="23">
        <f t="shared" si="151"/>
        <v>6</v>
      </c>
      <c r="D1579" s="23"/>
      <c r="E1579" s="25">
        <v>42522</v>
      </c>
      <c r="H1579" s="22" t="s">
        <v>94</v>
      </c>
      <c r="I1579" s="22" t="s">
        <v>786</v>
      </c>
      <c r="J1579" s="22" t="str">
        <f t="shared" si="152"/>
        <v>Vallentunasjön Blandprov</v>
      </c>
      <c r="K1579" s="22" t="s">
        <v>739</v>
      </c>
      <c r="L1579" s="22">
        <v>4</v>
      </c>
      <c r="M1579" s="22">
        <v>0</v>
      </c>
      <c r="U1579" s="22">
        <v>42.024299999999997</v>
      </c>
      <c r="X1579" s="22">
        <v>1.4</v>
      </c>
      <c r="Z1579" s="22">
        <v>17.949149999999999</v>
      </c>
      <c r="AB1579" s="22">
        <v>1.98</v>
      </c>
      <c r="AE1579" s="22">
        <v>15.2</v>
      </c>
      <c r="AI1579" s="22">
        <v>54.07</v>
      </c>
      <c r="AJ1579" s="22">
        <v>1131.58</v>
      </c>
      <c r="BI1579" s="27"/>
    </row>
    <row r="1580" spans="1:61" s="22" customFormat="1" x14ac:dyDescent="0.2">
      <c r="A1580" s="22">
        <v>51831</v>
      </c>
      <c r="B1580" s="23">
        <f t="shared" si="150"/>
        <v>2016</v>
      </c>
      <c r="C1580" s="23">
        <f t="shared" si="151"/>
        <v>6</v>
      </c>
      <c r="D1580" s="23"/>
      <c r="E1580" s="25">
        <v>42535</v>
      </c>
      <c r="F1580" s="22">
        <v>6600935</v>
      </c>
      <c r="G1580" s="22">
        <v>1626764</v>
      </c>
      <c r="H1580" s="22" t="s">
        <v>94</v>
      </c>
      <c r="I1580" s="22" t="s">
        <v>780</v>
      </c>
      <c r="J1580" s="22" t="str">
        <f t="shared" si="152"/>
        <v>Vallentunasjön Va2</v>
      </c>
      <c r="K1580" s="22" t="s">
        <v>739</v>
      </c>
      <c r="L1580" s="22">
        <v>0.5</v>
      </c>
      <c r="M1580" s="22">
        <v>0.5</v>
      </c>
      <c r="N1580" s="22">
        <v>0.9</v>
      </c>
      <c r="O1580" s="22">
        <v>18.899999999999999</v>
      </c>
      <c r="P1580" s="22">
        <v>12.1</v>
      </c>
      <c r="Q1580" s="22">
        <v>131</v>
      </c>
      <c r="BI1580" s="27"/>
    </row>
    <row r="1581" spans="1:61" s="22" customFormat="1" x14ac:dyDescent="0.2">
      <c r="A1581" s="22">
        <v>51832</v>
      </c>
      <c r="B1581" s="23">
        <f t="shared" si="150"/>
        <v>2016</v>
      </c>
      <c r="C1581" s="23">
        <f t="shared" si="151"/>
        <v>6</v>
      </c>
      <c r="D1581" s="23"/>
      <c r="E1581" s="25">
        <v>42535</v>
      </c>
      <c r="F1581" s="22">
        <v>6600935</v>
      </c>
      <c r="G1581" s="22">
        <v>1626764</v>
      </c>
      <c r="H1581" s="22" t="s">
        <v>94</v>
      </c>
      <c r="I1581" s="22" t="s">
        <v>780</v>
      </c>
      <c r="J1581" s="22" t="str">
        <f t="shared" si="152"/>
        <v>Vallentunasjön Va2</v>
      </c>
      <c r="K1581" s="22" t="s">
        <v>781</v>
      </c>
      <c r="L1581" s="22">
        <v>1</v>
      </c>
      <c r="M1581" s="22">
        <v>1</v>
      </c>
      <c r="O1581" s="22">
        <v>18.7</v>
      </c>
      <c r="P1581" s="22">
        <v>12.3</v>
      </c>
      <c r="Q1581" s="22">
        <v>132</v>
      </c>
      <c r="BI1581" s="27"/>
    </row>
    <row r="1582" spans="1:61" s="22" customFormat="1" x14ac:dyDescent="0.2">
      <c r="A1582" s="22">
        <v>51833</v>
      </c>
      <c r="B1582" s="23">
        <f t="shared" si="150"/>
        <v>2016</v>
      </c>
      <c r="C1582" s="23">
        <f t="shared" si="151"/>
        <v>6</v>
      </c>
      <c r="D1582" s="23"/>
      <c r="E1582" s="25">
        <v>42535</v>
      </c>
      <c r="F1582" s="22">
        <v>6600935</v>
      </c>
      <c r="G1582" s="22">
        <v>1626764</v>
      </c>
      <c r="H1582" s="22" t="s">
        <v>94</v>
      </c>
      <c r="I1582" s="22" t="s">
        <v>780</v>
      </c>
      <c r="J1582" s="22" t="str">
        <f t="shared" si="152"/>
        <v>Vallentunasjön Va2</v>
      </c>
      <c r="K1582" s="22" t="s">
        <v>782</v>
      </c>
      <c r="L1582" s="22">
        <v>2</v>
      </c>
      <c r="M1582" s="22">
        <v>2</v>
      </c>
      <c r="O1582" s="22">
        <v>18.100000000000001</v>
      </c>
      <c r="P1582" s="22">
        <v>12.3</v>
      </c>
      <c r="Q1582" s="22">
        <v>131</v>
      </c>
      <c r="BI1582" s="27"/>
    </row>
    <row r="1583" spans="1:61" s="22" customFormat="1" x14ac:dyDescent="0.2">
      <c r="A1583" s="22">
        <v>51834</v>
      </c>
      <c r="B1583" s="23">
        <f t="shared" si="150"/>
        <v>2016</v>
      </c>
      <c r="C1583" s="23">
        <f t="shared" si="151"/>
        <v>6</v>
      </c>
      <c r="D1583" s="23"/>
      <c r="E1583" s="25">
        <v>42535</v>
      </c>
      <c r="F1583" s="22">
        <v>6600935</v>
      </c>
      <c r="G1583" s="22">
        <v>1626764</v>
      </c>
      <c r="H1583" s="22" t="s">
        <v>94</v>
      </c>
      <c r="I1583" s="22" t="s">
        <v>780</v>
      </c>
      <c r="J1583" s="22" t="str">
        <f t="shared" si="152"/>
        <v>Vallentunasjön Va2</v>
      </c>
      <c r="K1583" s="22" t="s">
        <v>783</v>
      </c>
      <c r="L1583" s="22">
        <v>3</v>
      </c>
      <c r="M1583" s="22">
        <v>3</v>
      </c>
      <c r="O1583" s="22">
        <v>17.7</v>
      </c>
      <c r="P1583" s="22">
        <v>11.1</v>
      </c>
      <c r="Q1583" s="22">
        <v>117</v>
      </c>
      <c r="BI1583" s="27"/>
    </row>
    <row r="1584" spans="1:61" s="22" customFormat="1" x14ac:dyDescent="0.2">
      <c r="A1584" s="22">
        <v>51835</v>
      </c>
      <c r="B1584" s="23">
        <f t="shared" si="150"/>
        <v>2016</v>
      </c>
      <c r="C1584" s="23">
        <f t="shared" si="151"/>
        <v>6</v>
      </c>
      <c r="D1584" s="23"/>
      <c r="E1584" s="25">
        <v>42535</v>
      </c>
      <c r="F1584" s="22">
        <v>6600935</v>
      </c>
      <c r="G1584" s="22">
        <v>1626764</v>
      </c>
      <c r="H1584" s="22" t="s">
        <v>94</v>
      </c>
      <c r="I1584" s="22" t="s">
        <v>780</v>
      </c>
      <c r="J1584" s="22" t="str">
        <f t="shared" si="152"/>
        <v>Vallentunasjön Va2</v>
      </c>
      <c r="K1584" s="22" t="s">
        <v>784</v>
      </c>
      <c r="L1584" s="22">
        <v>4</v>
      </c>
      <c r="M1584" s="22">
        <v>4</v>
      </c>
      <c r="O1584" s="22">
        <v>16.100000000000001</v>
      </c>
      <c r="P1584" s="22">
        <v>6.4</v>
      </c>
      <c r="Q1584" s="22">
        <v>65</v>
      </c>
      <c r="BI1584" s="27"/>
    </row>
    <row r="1585" spans="1:61" s="22" customFormat="1" x14ac:dyDescent="0.2">
      <c r="A1585" s="22">
        <v>51836</v>
      </c>
      <c r="B1585" s="23">
        <f t="shared" si="150"/>
        <v>2016</v>
      </c>
      <c r="C1585" s="23">
        <f t="shared" si="151"/>
        <v>6</v>
      </c>
      <c r="D1585" s="23"/>
      <c r="E1585" s="25">
        <v>42535</v>
      </c>
      <c r="F1585" s="22">
        <v>6600935</v>
      </c>
      <c r="G1585" s="22">
        <v>1626764</v>
      </c>
      <c r="H1585" s="22" t="s">
        <v>94</v>
      </c>
      <c r="I1585" s="22" t="s">
        <v>780</v>
      </c>
      <c r="J1585" s="22" t="str">
        <f t="shared" si="152"/>
        <v>Vallentunasjön Va2</v>
      </c>
      <c r="K1585" s="22" t="s">
        <v>785</v>
      </c>
      <c r="O1585" s="22">
        <v>16.100000000000001</v>
      </c>
      <c r="P1585" s="22">
        <v>6.2</v>
      </c>
      <c r="Q1585" s="22">
        <v>64</v>
      </c>
      <c r="BI1585" s="27"/>
    </row>
    <row r="1586" spans="1:61" s="22" customFormat="1" x14ac:dyDescent="0.2">
      <c r="A1586" s="22">
        <v>51837</v>
      </c>
      <c r="B1586" s="23">
        <f t="shared" si="150"/>
        <v>2016</v>
      </c>
      <c r="C1586" s="23">
        <f t="shared" si="151"/>
        <v>6</v>
      </c>
      <c r="D1586" s="23"/>
      <c r="E1586" s="25">
        <v>42535</v>
      </c>
      <c r="H1586" s="22" t="s">
        <v>94</v>
      </c>
      <c r="I1586" s="22" t="s">
        <v>786</v>
      </c>
      <c r="J1586" s="22" t="str">
        <f t="shared" si="152"/>
        <v>Vallentunasjön Blandprov</v>
      </c>
      <c r="K1586" s="22" t="s">
        <v>739</v>
      </c>
      <c r="L1586" s="22">
        <v>4</v>
      </c>
      <c r="M1586" s="22">
        <v>0</v>
      </c>
      <c r="U1586" s="22">
        <v>3.8045999999999998</v>
      </c>
      <c r="X1586" s="22">
        <v>1.1100000000000001</v>
      </c>
      <c r="Z1586" s="22">
        <v>45.880560000000003</v>
      </c>
      <c r="AB1586" s="22">
        <v>4.09</v>
      </c>
      <c r="AE1586" s="22">
        <v>19.600000000000001</v>
      </c>
      <c r="AI1586" s="22">
        <v>86.05</v>
      </c>
      <c r="AJ1586" s="22">
        <v>1226.28</v>
      </c>
      <c r="BI1586" s="27"/>
    </row>
    <row r="1587" spans="1:61" s="22" customFormat="1" x14ac:dyDescent="0.2">
      <c r="B1587" s="23">
        <f t="shared" si="150"/>
        <v>2016</v>
      </c>
      <c r="C1587" s="23">
        <f t="shared" si="151"/>
        <v>6</v>
      </c>
      <c r="D1587" s="24"/>
      <c r="E1587" s="25" t="s">
        <v>1072</v>
      </c>
      <c r="F1587" s="22">
        <v>6606238</v>
      </c>
      <c r="G1587" s="22">
        <v>661152</v>
      </c>
      <c r="H1587" s="26" t="s">
        <v>738</v>
      </c>
      <c r="J1587" s="22" t="str">
        <f t="shared" si="152"/>
        <v xml:space="preserve">Oxundaån </v>
      </c>
      <c r="K1587" s="22" t="s">
        <v>739</v>
      </c>
      <c r="L1587" s="22">
        <v>0.1</v>
      </c>
      <c r="M1587" s="22">
        <v>0.1</v>
      </c>
      <c r="O1587" s="22">
        <v>17.5</v>
      </c>
      <c r="R1587" s="22">
        <v>47.6</v>
      </c>
      <c r="T1587" s="22">
        <v>2.6480000000000001</v>
      </c>
      <c r="U1587" s="22">
        <v>57</v>
      </c>
      <c r="V1587" s="22">
        <f t="shared" ref="V1587" si="155">U1587 * (1/((10^((0.0901821 + (2729.92 /(273.15 + O1587)))-AC1587)+1)))</f>
        <v>1.419945590194704</v>
      </c>
      <c r="W1587" s="22">
        <v>4.2999999999999997E-2</v>
      </c>
      <c r="X1587" s="22">
        <v>20</v>
      </c>
      <c r="Y1587" s="22">
        <v>2.1</v>
      </c>
      <c r="AB1587" s="22">
        <v>8</v>
      </c>
      <c r="AC1587" s="22">
        <v>7.89</v>
      </c>
      <c r="AG1587" s="22">
        <v>10.9</v>
      </c>
      <c r="AI1587" s="22">
        <v>48.1</v>
      </c>
      <c r="AJ1587" s="22">
        <v>803</v>
      </c>
      <c r="AK1587" s="22">
        <v>56</v>
      </c>
      <c r="AM1587" s="22">
        <v>5.4740000000000011</v>
      </c>
      <c r="AN1587" s="22">
        <v>9.0749999999999993</v>
      </c>
      <c r="AO1587" s="22">
        <v>37.577000000000005</v>
      </c>
      <c r="AP1587" s="22">
        <v>27.528000000000002</v>
      </c>
      <c r="AQ1587" s="22">
        <v>48.05</v>
      </c>
      <c r="AR1587" s="22">
        <v>1.6</v>
      </c>
      <c r="BI1587" s="27"/>
    </row>
    <row r="1588" spans="1:61" s="22" customFormat="1" x14ac:dyDescent="0.2">
      <c r="A1588" s="22">
        <v>52216</v>
      </c>
      <c r="B1588" s="23">
        <f t="shared" si="150"/>
        <v>2016</v>
      </c>
      <c r="C1588" s="23">
        <f t="shared" si="151"/>
        <v>6</v>
      </c>
      <c r="D1588" s="23"/>
      <c r="E1588" s="25">
        <v>42548</v>
      </c>
      <c r="F1588" s="22">
        <v>6600935</v>
      </c>
      <c r="G1588" s="22">
        <v>1626764</v>
      </c>
      <c r="H1588" s="22" t="s">
        <v>94</v>
      </c>
      <c r="I1588" s="22" t="s">
        <v>780</v>
      </c>
      <c r="J1588" s="22" t="str">
        <f t="shared" si="152"/>
        <v>Vallentunasjön Va2</v>
      </c>
      <c r="K1588" s="22" t="s">
        <v>739</v>
      </c>
      <c r="L1588" s="22">
        <v>0.5</v>
      </c>
      <c r="M1588" s="22">
        <v>0.5</v>
      </c>
      <c r="N1588" s="22">
        <v>1</v>
      </c>
      <c r="O1588" s="22">
        <v>21.2</v>
      </c>
      <c r="P1588" s="22">
        <v>8.6999999999999993</v>
      </c>
      <c r="Q1588" s="22">
        <v>99</v>
      </c>
      <c r="R1588" s="22">
        <v>43.3</v>
      </c>
      <c r="BI1588" s="27"/>
    </row>
    <row r="1589" spans="1:61" s="22" customFormat="1" x14ac:dyDescent="0.2">
      <c r="A1589" s="22">
        <v>52217</v>
      </c>
      <c r="B1589" s="23">
        <f t="shared" si="150"/>
        <v>2016</v>
      </c>
      <c r="C1589" s="23">
        <f t="shared" si="151"/>
        <v>6</v>
      </c>
      <c r="D1589" s="23"/>
      <c r="E1589" s="25">
        <v>42548</v>
      </c>
      <c r="F1589" s="22">
        <v>6600935</v>
      </c>
      <c r="G1589" s="22">
        <v>1626764</v>
      </c>
      <c r="H1589" s="22" t="s">
        <v>94</v>
      </c>
      <c r="I1589" s="22" t="s">
        <v>780</v>
      </c>
      <c r="J1589" s="22" t="str">
        <f t="shared" si="152"/>
        <v>Vallentunasjön Va2</v>
      </c>
      <c r="K1589" s="22" t="s">
        <v>781</v>
      </c>
      <c r="L1589" s="22">
        <v>1</v>
      </c>
      <c r="M1589" s="22">
        <v>1</v>
      </c>
      <c r="O1589" s="22">
        <v>21.2</v>
      </c>
      <c r="P1589" s="22">
        <v>8.6999999999999993</v>
      </c>
      <c r="Q1589" s="22">
        <v>99</v>
      </c>
      <c r="R1589" s="22">
        <v>43.3</v>
      </c>
      <c r="BI1589" s="27"/>
    </row>
    <row r="1590" spans="1:61" s="22" customFormat="1" x14ac:dyDescent="0.2">
      <c r="A1590" s="22">
        <v>52218</v>
      </c>
      <c r="B1590" s="23">
        <f t="shared" si="150"/>
        <v>2016</v>
      </c>
      <c r="C1590" s="23">
        <f t="shared" si="151"/>
        <v>6</v>
      </c>
      <c r="D1590" s="23"/>
      <c r="E1590" s="25">
        <v>42548</v>
      </c>
      <c r="F1590" s="22">
        <v>6600935</v>
      </c>
      <c r="G1590" s="22">
        <v>1626764</v>
      </c>
      <c r="H1590" s="22" t="s">
        <v>94</v>
      </c>
      <c r="I1590" s="22" t="s">
        <v>780</v>
      </c>
      <c r="J1590" s="22" t="str">
        <f t="shared" si="152"/>
        <v>Vallentunasjön Va2</v>
      </c>
      <c r="K1590" s="22" t="s">
        <v>782</v>
      </c>
      <c r="L1590" s="22">
        <v>2</v>
      </c>
      <c r="M1590" s="22">
        <v>2</v>
      </c>
      <c r="O1590" s="22">
        <v>21.2</v>
      </c>
      <c r="P1590" s="22">
        <v>8.6999999999999993</v>
      </c>
      <c r="Q1590" s="22">
        <v>99</v>
      </c>
      <c r="R1590" s="22">
        <v>43.3</v>
      </c>
      <c r="BI1590" s="27"/>
    </row>
    <row r="1591" spans="1:61" s="22" customFormat="1" x14ac:dyDescent="0.2">
      <c r="A1591" s="22">
        <v>52219</v>
      </c>
      <c r="B1591" s="23">
        <f t="shared" si="150"/>
        <v>2016</v>
      </c>
      <c r="C1591" s="23">
        <f t="shared" si="151"/>
        <v>6</v>
      </c>
      <c r="D1591" s="23"/>
      <c r="E1591" s="25">
        <v>42548</v>
      </c>
      <c r="F1591" s="22">
        <v>6600935</v>
      </c>
      <c r="G1591" s="22">
        <v>1626764</v>
      </c>
      <c r="H1591" s="22" t="s">
        <v>94</v>
      </c>
      <c r="I1591" s="22" t="s">
        <v>780</v>
      </c>
      <c r="J1591" s="22" t="str">
        <f t="shared" si="152"/>
        <v>Vallentunasjön Va2</v>
      </c>
      <c r="K1591" s="22" t="s">
        <v>783</v>
      </c>
      <c r="L1591" s="22">
        <v>3</v>
      </c>
      <c r="M1591" s="22">
        <v>3</v>
      </c>
      <c r="O1591" s="22">
        <v>21.2</v>
      </c>
      <c r="P1591" s="22">
        <v>8.6</v>
      </c>
      <c r="Q1591" s="22">
        <v>97</v>
      </c>
      <c r="R1591" s="22">
        <v>43.3</v>
      </c>
      <c r="BI1591" s="27"/>
    </row>
    <row r="1592" spans="1:61" s="22" customFormat="1" x14ac:dyDescent="0.2">
      <c r="A1592" s="22">
        <v>52220</v>
      </c>
      <c r="B1592" s="23">
        <f t="shared" si="150"/>
        <v>2016</v>
      </c>
      <c r="C1592" s="23">
        <f t="shared" si="151"/>
        <v>6</v>
      </c>
      <c r="D1592" s="23"/>
      <c r="E1592" s="25">
        <v>42548</v>
      </c>
      <c r="F1592" s="22">
        <v>6600935</v>
      </c>
      <c r="G1592" s="22">
        <v>1626764</v>
      </c>
      <c r="H1592" s="22" t="s">
        <v>94</v>
      </c>
      <c r="I1592" s="22" t="s">
        <v>780</v>
      </c>
      <c r="J1592" s="22" t="str">
        <f t="shared" si="152"/>
        <v>Vallentunasjön Va2</v>
      </c>
      <c r="K1592" s="22" t="s">
        <v>784</v>
      </c>
      <c r="L1592" s="22">
        <v>4</v>
      </c>
      <c r="M1592" s="22">
        <v>4</v>
      </c>
      <c r="O1592" s="22">
        <v>21.1</v>
      </c>
      <c r="P1592" s="22">
        <v>8.5</v>
      </c>
      <c r="Q1592" s="22">
        <v>96</v>
      </c>
      <c r="R1592" s="22">
        <v>43.4</v>
      </c>
      <c r="BI1592" s="27"/>
    </row>
    <row r="1593" spans="1:61" s="22" customFormat="1" x14ac:dyDescent="0.2">
      <c r="A1593" s="22">
        <v>52221</v>
      </c>
      <c r="B1593" s="23">
        <f t="shared" si="150"/>
        <v>2016</v>
      </c>
      <c r="C1593" s="23">
        <f t="shared" si="151"/>
        <v>6</v>
      </c>
      <c r="D1593" s="23"/>
      <c r="E1593" s="25">
        <v>42548</v>
      </c>
      <c r="F1593" s="22">
        <v>6600935</v>
      </c>
      <c r="G1593" s="22">
        <v>1626764</v>
      </c>
      <c r="H1593" s="22" t="s">
        <v>94</v>
      </c>
      <c r="I1593" s="22" t="s">
        <v>780</v>
      </c>
      <c r="J1593" s="22" t="str">
        <f t="shared" si="152"/>
        <v>Vallentunasjön Va2</v>
      </c>
      <c r="K1593" s="22" t="s">
        <v>785</v>
      </c>
      <c r="O1593" s="22">
        <v>21</v>
      </c>
      <c r="P1593" s="22">
        <v>6.8</v>
      </c>
      <c r="Q1593" s="22">
        <v>76</v>
      </c>
      <c r="R1593" s="22">
        <v>44.1</v>
      </c>
      <c r="BI1593" s="27"/>
    </row>
    <row r="1594" spans="1:61" s="22" customFormat="1" x14ac:dyDescent="0.2">
      <c r="A1594" s="22">
        <v>52222</v>
      </c>
      <c r="B1594" s="23">
        <f t="shared" si="150"/>
        <v>2016</v>
      </c>
      <c r="C1594" s="23">
        <f t="shared" si="151"/>
        <v>6</v>
      </c>
      <c r="D1594" s="23"/>
      <c r="E1594" s="25">
        <v>42548</v>
      </c>
      <c r="H1594" s="22" t="s">
        <v>94</v>
      </c>
      <c r="I1594" s="22" t="s">
        <v>786</v>
      </c>
      <c r="J1594" s="22" t="str">
        <f t="shared" si="152"/>
        <v>Vallentunasjön Blandprov</v>
      </c>
      <c r="K1594" s="22" t="s">
        <v>739</v>
      </c>
      <c r="L1594" s="22">
        <v>4</v>
      </c>
      <c r="M1594" s="22">
        <v>0</v>
      </c>
      <c r="U1594" s="22">
        <v>4.5839999999999996</v>
      </c>
      <c r="X1594" s="22">
        <v>1.02</v>
      </c>
      <c r="Z1594" s="22">
        <v>35.127675000000004</v>
      </c>
      <c r="AB1594" s="22">
        <v>0</v>
      </c>
      <c r="AE1594" s="22">
        <v>16.5</v>
      </c>
      <c r="AI1594" s="22">
        <v>68.42</v>
      </c>
      <c r="AJ1594" s="22">
        <v>1305.43</v>
      </c>
      <c r="BI1594" s="27"/>
    </row>
    <row r="1595" spans="1:61" s="22" customFormat="1" x14ac:dyDescent="0.2">
      <c r="B1595" s="23">
        <f t="shared" si="150"/>
        <v>1968</v>
      </c>
      <c r="C1595" s="23">
        <f t="shared" si="151"/>
        <v>7</v>
      </c>
      <c r="D1595" s="24" t="s">
        <v>100</v>
      </c>
      <c r="E1595" s="25" t="s">
        <v>1073</v>
      </c>
      <c r="F1595" s="22">
        <v>6606238</v>
      </c>
      <c r="G1595" s="22">
        <v>661152</v>
      </c>
      <c r="H1595" s="26" t="s">
        <v>738</v>
      </c>
      <c r="J1595" s="22" t="str">
        <f t="shared" si="152"/>
        <v xml:space="preserve">Oxundaån </v>
      </c>
      <c r="K1595" s="22" t="s">
        <v>739</v>
      </c>
      <c r="L1595" s="22">
        <v>0.5</v>
      </c>
      <c r="M1595" s="22">
        <v>0.5</v>
      </c>
      <c r="O1595" s="22">
        <v>18.600000000000001</v>
      </c>
      <c r="P1595" s="22">
        <v>6.3</v>
      </c>
      <c r="T1595" s="22">
        <v>2.0449999999999999</v>
      </c>
      <c r="U1595" s="22">
        <v>334</v>
      </c>
      <c r="V1595" s="22">
        <f t="shared" ref="V1595:V1638" si="156">U1595 * (1/((10^((0.0901821 + (2729.92 /(273.15 + O1595)))-AC1595)+1)))</f>
        <v>7.6981291525527533</v>
      </c>
      <c r="W1595" s="22">
        <v>6.4000000000000001E-2</v>
      </c>
      <c r="X1595" s="22">
        <v>450</v>
      </c>
      <c r="AB1595" s="22">
        <v>125</v>
      </c>
      <c r="AC1595" s="22">
        <v>7.82</v>
      </c>
      <c r="AE1595" s="22">
        <v>10.9</v>
      </c>
      <c r="AI1595" s="22">
        <v>478</v>
      </c>
      <c r="AK1595" s="22">
        <v>49.54</v>
      </c>
      <c r="AM1595" s="22">
        <v>9.3448999999999991</v>
      </c>
      <c r="AN1595" s="22">
        <v>8.5183999999999997</v>
      </c>
      <c r="AO1595" s="22">
        <v>27.261050000000004</v>
      </c>
      <c r="AP1595" s="22">
        <v>21.196560000000002</v>
      </c>
      <c r="AQ1595" s="22">
        <v>71.64255</v>
      </c>
      <c r="AR1595" s="22">
        <v>1.03</v>
      </c>
      <c r="BI1595" s="27"/>
    </row>
    <row r="1596" spans="1:61" s="22" customFormat="1" x14ac:dyDescent="0.2">
      <c r="B1596" s="23">
        <f t="shared" si="150"/>
        <v>1969</v>
      </c>
      <c r="C1596" s="23">
        <f t="shared" si="151"/>
        <v>7</v>
      </c>
      <c r="D1596" s="24" t="s">
        <v>100</v>
      </c>
      <c r="E1596" s="25" t="s">
        <v>1074</v>
      </c>
      <c r="F1596" s="22">
        <v>6606238</v>
      </c>
      <c r="G1596" s="22">
        <v>661152</v>
      </c>
      <c r="H1596" s="26" t="s">
        <v>738</v>
      </c>
      <c r="J1596" s="22" t="str">
        <f t="shared" si="152"/>
        <v xml:space="preserve">Oxundaån </v>
      </c>
      <c r="K1596" s="22" t="s">
        <v>739</v>
      </c>
      <c r="L1596" s="22">
        <v>0.5</v>
      </c>
      <c r="M1596" s="22">
        <v>0.5</v>
      </c>
      <c r="O1596" s="22">
        <v>19.3</v>
      </c>
      <c r="P1596" s="22">
        <v>8.9</v>
      </c>
      <c r="T1596" s="22">
        <v>1.968</v>
      </c>
      <c r="U1596" s="22">
        <v>125</v>
      </c>
      <c r="V1596" s="22">
        <f t="shared" si="156"/>
        <v>1.502520811891074</v>
      </c>
      <c r="W1596" s="22">
        <v>0.108</v>
      </c>
      <c r="X1596" s="22">
        <v>360</v>
      </c>
      <c r="AB1596" s="22">
        <v>208</v>
      </c>
      <c r="AC1596" s="22">
        <v>7.51</v>
      </c>
      <c r="AE1596" s="22">
        <v>31.4</v>
      </c>
      <c r="AI1596" s="22">
        <v>570</v>
      </c>
      <c r="AK1596" s="22">
        <v>46.46</v>
      </c>
      <c r="AM1596" s="22">
        <v>8.0154999999999994</v>
      </c>
      <c r="AN1596" s="22">
        <v>8.2279999999999998</v>
      </c>
      <c r="AO1596" s="22">
        <v>27.438300000000002</v>
      </c>
      <c r="AP1596" s="22">
        <v>22.022400000000001</v>
      </c>
      <c r="AQ1596" s="22">
        <v>63.185749999999992</v>
      </c>
      <c r="AR1596" s="22">
        <v>0.77</v>
      </c>
      <c r="BI1596" s="27"/>
    </row>
    <row r="1597" spans="1:61" s="22" customFormat="1" x14ac:dyDescent="0.2">
      <c r="B1597" s="23">
        <f t="shared" si="150"/>
        <v>1970</v>
      </c>
      <c r="C1597" s="23">
        <f t="shared" si="151"/>
        <v>7</v>
      </c>
      <c r="D1597" s="24" t="s">
        <v>100</v>
      </c>
      <c r="E1597" s="25" t="s">
        <v>1075</v>
      </c>
      <c r="F1597" s="22">
        <v>6606238</v>
      </c>
      <c r="G1597" s="22">
        <v>661152</v>
      </c>
      <c r="H1597" s="26" t="s">
        <v>738</v>
      </c>
      <c r="J1597" s="22" t="str">
        <f t="shared" si="152"/>
        <v xml:space="preserve">Oxundaån </v>
      </c>
      <c r="K1597" s="22" t="s">
        <v>739</v>
      </c>
      <c r="L1597" s="22">
        <v>0.5</v>
      </c>
      <c r="M1597" s="22">
        <v>0.5</v>
      </c>
      <c r="O1597" s="22">
        <v>18.5</v>
      </c>
      <c r="P1597" s="22">
        <v>9.3000000000000007</v>
      </c>
      <c r="T1597" s="22">
        <v>1.528</v>
      </c>
      <c r="U1597" s="22">
        <v>32</v>
      </c>
      <c r="V1597" s="22">
        <f t="shared" si="156"/>
        <v>1.1971490575019508</v>
      </c>
      <c r="W1597" s="22">
        <v>4.8000000000000001E-2</v>
      </c>
      <c r="X1597" s="22">
        <v>69</v>
      </c>
      <c r="AB1597" s="22">
        <v>70</v>
      </c>
      <c r="AC1597" s="22">
        <v>8.0399999999999991</v>
      </c>
      <c r="AE1597" s="22">
        <v>23.6</v>
      </c>
      <c r="AI1597" s="22">
        <v>151</v>
      </c>
      <c r="AK1597" s="22">
        <v>44.82</v>
      </c>
      <c r="AM1597" s="22">
        <v>9.2276000000000007</v>
      </c>
      <c r="AN1597" s="22">
        <v>8.4337</v>
      </c>
      <c r="AO1597" s="22">
        <v>24.212350000000004</v>
      </c>
      <c r="AP1597" s="22">
        <v>20.187200000000001</v>
      </c>
      <c r="AQ1597" s="22">
        <v>78.417599999999993</v>
      </c>
      <c r="AR1597" s="22">
        <v>0.05</v>
      </c>
      <c r="BI1597" s="27"/>
    </row>
    <row r="1598" spans="1:61" s="22" customFormat="1" x14ac:dyDescent="0.2">
      <c r="B1598" s="23">
        <f t="shared" si="150"/>
        <v>1971</v>
      </c>
      <c r="C1598" s="23">
        <f t="shared" si="151"/>
        <v>7</v>
      </c>
      <c r="D1598" s="24" t="s">
        <v>100</v>
      </c>
      <c r="E1598" s="25" t="s">
        <v>1076</v>
      </c>
      <c r="F1598" s="22">
        <v>6606238</v>
      </c>
      <c r="G1598" s="22">
        <v>661152</v>
      </c>
      <c r="H1598" s="26" t="s">
        <v>738</v>
      </c>
      <c r="J1598" s="22" t="str">
        <f t="shared" si="152"/>
        <v xml:space="preserve">Oxundaån </v>
      </c>
      <c r="K1598" s="22" t="s">
        <v>739</v>
      </c>
      <c r="L1598" s="22">
        <v>0.5</v>
      </c>
      <c r="M1598" s="22">
        <v>0.5</v>
      </c>
      <c r="O1598" s="22">
        <v>20.3</v>
      </c>
      <c r="P1598" s="22">
        <v>7.6</v>
      </c>
      <c r="T1598" s="22">
        <v>1.7170000000000001</v>
      </c>
      <c r="U1598" s="22">
        <v>82</v>
      </c>
      <c r="V1598" s="22">
        <f t="shared" si="156"/>
        <v>1.9956574669318712</v>
      </c>
      <c r="W1598" s="22">
        <v>4.2999999999999997E-2</v>
      </c>
      <c r="X1598" s="22">
        <v>172</v>
      </c>
      <c r="AB1598" s="22">
        <v>40</v>
      </c>
      <c r="AC1598" s="22">
        <v>7.79</v>
      </c>
      <c r="AE1598" s="22">
        <v>20</v>
      </c>
      <c r="AI1598" s="22">
        <v>252</v>
      </c>
      <c r="AK1598" s="22">
        <v>57.599999999999994</v>
      </c>
      <c r="AM1598" s="22">
        <v>7.5463000000000005</v>
      </c>
      <c r="AN1598" s="22">
        <v>12.922800000000001</v>
      </c>
      <c r="AO1598" s="22">
        <v>29.068999999999999</v>
      </c>
      <c r="AP1598" s="22">
        <v>22.022400000000001</v>
      </c>
      <c r="AQ1598" s="22">
        <v>114.88754999999999</v>
      </c>
      <c r="AR1598" s="22">
        <v>0.6</v>
      </c>
      <c r="BI1598" s="27"/>
    </row>
    <row r="1599" spans="1:61" s="22" customFormat="1" x14ac:dyDescent="0.2">
      <c r="B1599" s="23">
        <f t="shared" si="150"/>
        <v>1972</v>
      </c>
      <c r="C1599" s="23">
        <f t="shared" si="151"/>
        <v>7</v>
      </c>
      <c r="D1599" s="24" t="s">
        <v>100</v>
      </c>
      <c r="E1599" s="25" t="s">
        <v>1077</v>
      </c>
      <c r="F1599" s="22">
        <v>6606238</v>
      </c>
      <c r="G1599" s="22">
        <v>661152</v>
      </c>
      <c r="H1599" s="26" t="s">
        <v>738</v>
      </c>
      <c r="J1599" s="22" t="str">
        <f t="shared" si="152"/>
        <v xml:space="preserve">Oxundaån </v>
      </c>
      <c r="K1599" s="22" t="s">
        <v>739</v>
      </c>
      <c r="L1599" s="22">
        <v>0.5</v>
      </c>
      <c r="M1599" s="22">
        <v>0.5</v>
      </c>
      <c r="O1599" s="22">
        <v>20.8</v>
      </c>
      <c r="P1599" s="22">
        <v>6.42</v>
      </c>
      <c r="T1599" s="22">
        <v>1.9139999999999999</v>
      </c>
      <c r="U1599" s="22">
        <v>92</v>
      </c>
      <c r="V1599" s="22">
        <f t="shared" si="156"/>
        <v>4.8217474261966142</v>
      </c>
      <c r="W1599" s="22">
        <v>4.1000000000000002E-2</v>
      </c>
      <c r="X1599" s="22">
        <v>88</v>
      </c>
      <c r="AB1599" s="22">
        <v>17</v>
      </c>
      <c r="AC1599" s="22">
        <v>8.1199999999999992</v>
      </c>
      <c r="AE1599" s="22">
        <v>21.3</v>
      </c>
      <c r="AI1599" s="22">
        <v>142</v>
      </c>
      <c r="AK1599" s="22">
        <v>61.42</v>
      </c>
      <c r="AM1599" s="22">
        <v>7.6636000000000006</v>
      </c>
      <c r="AN1599" s="22">
        <v>11.6402</v>
      </c>
      <c r="AO1599" s="22">
        <v>30.522450000000003</v>
      </c>
      <c r="AP1599" s="22">
        <v>22.641780000000001</v>
      </c>
      <c r="AQ1599" s="22">
        <v>109.89034999999998</v>
      </c>
      <c r="AR1599" s="22">
        <v>0.78</v>
      </c>
      <c r="BI1599" s="27"/>
    </row>
    <row r="1600" spans="1:61" s="22" customFormat="1" x14ac:dyDescent="0.2">
      <c r="B1600" s="23">
        <f t="shared" si="150"/>
        <v>1973</v>
      </c>
      <c r="C1600" s="23">
        <f t="shared" si="151"/>
        <v>7</v>
      </c>
      <c r="D1600" s="24" t="s">
        <v>100</v>
      </c>
      <c r="E1600" s="25" t="s">
        <v>1078</v>
      </c>
      <c r="F1600" s="22">
        <v>6606238</v>
      </c>
      <c r="G1600" s="22">
        <v>661152</v>
      </c>
      <c r="H1600" s="26" t="s">
        <v>738</v>
      </c>
      <c r="J1600" s="22" t="str">
        <f t="shared" si="152"/>
        <v xml:space="preserve">Oxundaån </v>
      </c>
      <c r="K1600" s="22" t="s">
        <v>739</v>
      </c>
      <c r="L1600" s="22">
        <v>0.5</v>
      </c>
      <c r="M1600" s="22">
        <v>0.5</v>
      </c>
      <c r="O1600" s="22">
        <v>24</v>
      </c>
      <c r="P1600" s="22">
        <v>6.87</v>
      </c>
      <c r="T1600" s="22">
        <v>1.593</v>
      </c>
      <c r="U1600" s="22">
        <v>14</v>
      </c>
      <c r="V1600" s="22">
        <f t="shared" si="156"/>
        <v>0.71791688206109627</v>
      </c>
      <c r="W1600" s="22">
        <v>0.02</v>
      </c>
      <c r="X1600" s="22">
        <v>15</v>
      </c>
      <c r="AB1600" s="22">
        <v>51</v>
      </c>
      <c r="AC1600" s="22">
        <v>8.01</v>
      </c>
      <c r="AE1600" s="22">
        <v>15.5</v>
      </c>
      <c r="AI1600" s="22">
        <v>76</v>
      </c>
      <c r="AK1600" s="22">
        <v>62.599999999999994</v>
      </c>
      <c r="AM1600" s="22">
        <v>8.2110000000000003</v>
      </c>
      <c r="AN1600" s="22">
        <v>15.246</v>
      </c>
      <c r="AO1600" s="22">
        <v>36.300800000000002</v>
      </c>
      <c r="AP1600" s="22">
        <v>28.216200000000001</v>
      </c>
      <c r="AQ1600" s="22">
        <v>144.14999999999998</v>
      </c>
      <c r="AR1600" s="22">
        <v>0.68</v>
      </c>
      <c r="BI1600" s="27"/>
    </row>
    <row r="1601" spans="2:61" s="22" customFormat="1" x14ac:dyDescent="0.2">
      <c r="B1601" s="23">
        <f t="shared" si="150"/>
        <v>1974</v>
      </c>
      <c r="C1601" s="23">
        <f t="shared" si="151"/>
        <v>7</v>
      </c>
      <c r="D1601" s="24" t="s">
        <v>100</v>
      </c>
      <c r="E1601" s="25" t="s">
        <v>1079</v>
      </c>
      <c r="F1601" s="22">
        <v>6606238</v>
      </c>
      <c r="G1601" s="22">
        <v>661152</v>
      </c>
      <c r="H1601" s="26" t="s">
        <v>738</v>
      </c>
      <c r="J1601" s="22" t="str">
        <f t="shared" si="152"/>
        <v xml:space="preserve">Oxundaån </v>
      </c>
      <c r="K1601" s="22" t="s">
        <v>739</v>
      </c>
      <c r="L1601" s="22">
        <v>0.5</v>
      </c>
      <c r="M1601" s="22">
        <v>0.5</v>
      </c>
      <c r="O1601" s="22">
        <v>18.5</v>
      </c>
      <c r="P1601" s="22">
        <v>8.0399999999999991</v>
      </c>
      <c r="T1601" s="22">
        <v>1.7969999999999999</v>
      </c>
      <c r="U1601" s="22">
        <v>153</v>
      </c>
      <c r="V1601" s="22">
        <f t="shared" si="156"/>
        <v>1.6959300057691049</v>
      </c>
      <c r="W1601" s="22">
        <v>3.7999999999999999E-2</v>
      </c>
      <c r="X1601" s="22">
        <v>33</v>
      </c>
      <c r="AB1601" s="22">
        <v>120</v>
      </c>
      <c r="AC1601" s="22">
        <v>7.5</v>
      </c>
      <c r="AE1601" s="22">
        <v>10.9</v>
      </c>
      <c r="AI1601" s="22">
        <v>116</v>
      </c>
      <c r="AK1601" s="22">
        <v>57.199999999999996</v>
      </c>
      <c r="AM1601" s="22">
        <v>6.9988999999999999</v>
      </c>
      <c r="AN1601" s="22">
        <v>12.1968</v>
      </c>
      <c r="AO1601" s="22">
        <v>32.755800000000001</v>
      </c>
      <c r="AP1601" s="22">
        <v>23.284099999999999</v>
      </c>
      <c r="AQ1601" s="22">
        <v>125.60269999999998</v>
      </c>
      <c r="AR1601" s="22">
        <v>0.67</v>
      </c>
      <c r="BI1601" s="27"/>
    </row>
    <row r="1602" spans="2:61" s="22" customFormat="1" x14ac:dyDescent="0.2">
      <c r="B1602" s="23">
        <f t="shared" ref="B1602:B1665" si="157">YEAR(E1602)</f>
        <v>1975</v>
      </c>
      <c r="C1602" s="23">
        <f t="shared" ref="C1602:C1665" si="158">MONTH(E1602)</f>
        <v>7</v>
      </c>
      <c r="D1602" s="24" t="s">
        <v>100</v>
      </c>
      <c r="E1602" s="25" t="s">
        <v>1080</v>
      </c>
      <c r="F1602" s="22">
        <v>6606238</v>
      </c>
      <c r="G1602" s="22">
        <v>661152</v>
      </c>
      <c r="H1602" s="26" t="s">
        <v>738</v>
      </c>
      <c r="J1602" s="22" t="str">
        <f t="shared" si="152"/>
        <v xml:space="preserve">Oxundaån </v>
      </c>
      <c r="K1602" s="22" t="s">
        <v>739</v>
      </c>
      <c r="L1602" s="22">
        <v>0.5</v>
      </c>
      <c r="M1602" s="22">
        <v>0.5</v>
      </c>
      <c r="O1602" s="22">
        <v>20.6</v>
      </c>
      <c r="P1602" s="22">
        <v>7.9</v>
      </c>
      <c r="T1602" s="22">
        <v>2.0030000000000001</v>
      </c>
      <c r="U1602" s="22">
        <v>27</v>
      </c>
      <c r="V1602" s="22">
        <f t="shared" si="156"/>
        <v>2.4364849534783919</v>
      </c>
      <c r="W1602" s="22">
        <v>3.6999999999999998E-2</v>
      </c>
      <c r="X1602" s="22">
        <v>15</v>
      </c>
      <c r="AB1602" s="22">
        <v>20</v>
      </c>
      <c r="AC1602" s="22">
        <v>8.3800000000000008</v>
      </c>
      <c r="AE1602" s="22">
        <v>9.6999999999999993</v>
      </c>
      <c r="AI1602" s="22">
        <v>84</v>
      </c>
      <c r="AK1602" s="22">
        <v>62.36</v>
      </c>
      <c r="AM1602" s="22">
        <v>6.2951000000000006</v>
      </c>
      <c r="AN1602" s="22">
        <v>10.611699999999999</v>
      </c>
      <c r="AO1602" s="22">
        <v>28.714500000000005</v>
      </c>
      <c r="AP1602" s="22">
        <v>20.3019</v>
      </c>
      <c r="AQ1602" s="22">
        <v>98.454449999999994</v>
      </c>
      <c r="AR1602" s="22">
        <v>0.6</v>
      </c>
      <c r="BI1602" s="27"/>
    </row>
    <row r="1603" spans="2:61" s="22" customFormat="1" x14ac:dyDescent="0.2">
      <c r="B1603" s="23">
        <f t="shared" si="157"/>
        <v>1976</v>
      </c>
      <c r="C1603" s="23">
        <f t="shared" si="158"/>
        <v>7</v>
      </c>
      <c r="D1603" s="24" t="s">
        <v>100</v>
      </c>
      <c r="E1603" s="25" t="s">
        <v>1081</v>
      </c>
      <c r="F1603" s="22">
        <v>6606238</v>
      </c>
      <c r="G1603" s="22">
        <v>661152</v>
      </c>
      <c r="H1603" s="26" t="s">
        <v>738</v>
      </c>
      <c r="J1603" s="22" t="str">
        <f t="shared" ref="J1603:J1666" si="159">CONCATENATE(H1603," ",I1603)</f>
        <v xml:space="preserve">Oxundaån </v>
      </c>
      <c r="K1603" s="22" t="s">
        <v>739</v>
      </c>
      <c r="L1603" s="22">
        <v>0.5</v>
      </c>
      <c r="M1603" s="22">
        <v>0.5</v>
      </c>
      <c r="O1603" s="22">
        <v>21.7</v>
      </c>
      <c r="P1603" s="22">
        <v>10.88</v>
      </c>
      <c r="T1603" s="22">
        <v>2.0259999999999998</v>
      </c>
      <c r="U1603" s="22">
        <v>28</v>
      </c>
      <c r="V1603" s="22">
        <f t="shared" si="156"/>
        <v>7.4726783043835985</v>
      </c>
      <c r="W1603" s="22">
        <v>2.3E-2</v>
      </c>
      <c r="X1603" s="22">
        <v>31</v>
      </c>
      <c r="AB1603" s="22">
        <v>12</v>
      </c>
      <c r="AC1603" s="22">
        <v>8.91</v>
      </c>
      <c r="AE1603" s="22">
        <v>8.4</v>
      </c>
      <c r="AI1603" s="22">
        <v>118</v>
      </c>
      <c r="AK1603" s="22">
        <v>68.400000000000006</v>
      </c>
      <c r="AM1603" s="22">
        <v>7.898200000000001</v>
      </c>
      <c r="AN1603" s="22">
        <v>14.1328</v>
      </c>
      <c r="AO1603" s="22">
        <v>40.873850000000004</v>
      </c>
      <c r="AP1603" s="22">
        <v>30.395500000000002</v>
      </c>
      <c r="AQ1603" s="22">
        <v>132.85825</v>
      </c>
      <c r="AR1603" s="22">
        <v>0.5</v>
      </c>
      <c r="BI1603" s="27"/>
    </row>
    <row r="1604" spans="2:61" s="22" customFormat="1" x14ac:dyDescent="0.2">
      <c r="B1604" s="23">
        <f t="shared" si="157"/>
        <v>1977</v>
      </c>
      <c r="C1604" s="23">
        <f t="shared" si="158"/>
        <v>7</v>
      </c>
      <c r="D1604" s="24" t="s">
        <v>100</v>
      </c>
      <c r="E1604" s="25" t="s">
        <v>1082</v>
      </c>
      <c r="F1604" s="22">
        <v>6606238</v>
      </c>
      <c r="G1604" s="22">
        <v>661152</v>
      </c>
      <c r="H1604" s="26" t="s">
        <v>738</v>
      </c>
      <c r="J1604" s="22" t="str">
        <f t="shared" si="159"/>
        <v xml:space="preserve">Oxundaån </v>
      </c>
      <c r="K1604" s="22" t="s">
        <v>739</v>
      </c>
      <c r="L1604" s="22">
        <v>0.5</v>
      </c>
      <c r="M1604" s="22">
        <v>0.5</v>
      </c>
      <c r="O1604" s="22">
        <v>17.399999999999999</v>
      </c>
      <c r="P1604" s="22">
        <v>8.6999999999999993</v>
      </c>
      <c r="T1604" s="22">
        <v>1.722</v>
      </c>
      <c r="U1604" s="22">
        <v>60</v>
      </c>
      <c r="V1604" s="22">
        <f t="shared" si="156"/>
        <v>5.2759239113096426</v>
      </c>
      <c r="W1604" s="22">
        <v>3.5999999999999997E-2</v>
      </c>
      <c r="X1604" s="22">
        <v>13</v>
      </c>
      <c r="AB1604" s="22">
        <v>600</v>
      </c>
      <c r="AC1604" s="22">
        <v>8.4700000000000006</v>
      </c>
      <c r="AE1604" s="22">
        <v>12.1</v>
      </c>
      <c r="AI1604" s="22">
        <v>65</v>
      </c>
      <c r="AK1604" s="22">
        <v>69.599999999999994</v>
      </c>
      <c r="AM1604" s="22">
        <v>7.1162000000000001</v>
      </c>
      <c r="AN1604" s="22">
        <v>14.3264</v>
      </c>
      <c r="AO1604" s="22">
        <v>33.925650000000005</v>
      </c>
      <c r="AP1604" s="22">
        <v>25.165179999999999</v>
      </c>
      <c r="AQ1604" s="22">
        <v>142.26163499999998</v>
      </c>
      <c r="AR1604" s="22">
        <v>0.5</v>
      </c>
      <c r="BI1604" s="27"/>
    </row>
    <row r="1605" spans="2:61" s="22" customFormat="1" x14ac:dyDescent="0.2">
      <c r="B1605" s="23">
        <f t="shared" si="157"/>
        <v>1978</v>
      </c>
      <c r="C1605" s="23">
        <f t="shared" si="158"/>
        <v>7</v>
      </c>
      <c r="D1605" s="24" t="s">
        <v>100</v>
      </c>
      <c r="E1605" s="25" t="s">
        <v>1083</v>
      </c>
      <c r="F1605" s="22">
        <v>6606238</v>
      </c>
      <c r="G1605" s="22">
        <v>661152</v>
      </c>
      <c r="H1605" s="26" t="s">
        <v>738</v>
      </c>
      <c r="J1605" s="22" t="str">
        <f t="shared" si="159"/>
        <v xml:space="preserve">Oxundaån </v>
      </c>
      <c r="K1605" s="22" t="s">
        <v>739</v>
      </c>
      <c r="L1605" s="22">
        <v>0.5</v>
      </c>
      <c r="M1605" s="22">
        <v>0.5</v>
      </c>
      <c r="O1605" s="22">
        <v>17.8</v>
      </c>
      <c r="P1605" s="22">
        <v>8.83</v>
      </c>
      <c r="T1605" s="22">
        <v>1.91</v>
      </c>
      <c r="U1605" s="22">
        <v>27</v>
      </c>
      <c r="V1605" s="22">
        <f t="shared" si="156"/>
        <v>0.91909419710088414</v>
      </c>
      <c r="W1605" s="22">
        <v>4.2000000000000003E-2</v>
      </c>
      <c r="X1605" s="22">
        <v>29</v>
      </c>
      <c r="AB1605" s="22">
        <v>40</v>
      </c>
      <c r="AC1605" s="22">
        <v>8.02</v>
      </c>
      <c r="AE1605" s="22">
        <v>5.5</v>
      </c>
      <c r="AI1605" s="22">
        <v>80</v>
      </c>
      <c r="AK1605" s="22">
        <v>60.5</v>
      </c>
      <c r="AM1605" s="22">
        <v>6.2169000000000008</v>
      </c>
      <c r="AN1605" s="22">
        <v>11.5192</v>
      </c>
      <c r="AO1605" s="22">
        <v>30.061600000000002</v>
      </c>
      <c r="AP1605" s="22">
        <v>21.219500000000004</v>
      </c>
      <c r="AQ1605" s="22">
        <v>107.39174999999999</v>
      </c>
      <c r="AR1605" s="22">
        <v>0.55000000000000004</v>
      </c>
      <c r="BI1605" s="27"/>
    </row>
    <row r="1606" spans="2:61" s="22" customFormat="1" x14ac:dyDescent="0.2">
      <c r="B1606" s="23">
        <f t="shared" si="157"/>
        <v>1979</v>
      </c>
      <c r="C1606" s="23">
        <f t="shared" si="158"/>
        <v>7</v>
      </c>
      <c r="D1606" s="24" t="s">
        <v>100</v>
      </c>
      <c r="E1606" s="25" t="s">
        <v>1084</v>
      </c>
      <c r="F1606" s="22">
        <v>6606238</v>
      </c>
      <c r="G1606" s="22">
        <v>661152</v>
      </c>
      <c r="H1606" s="26" t="s">
        <v>738</v>
      </c>
      <c r="J1606" s="22" t="str">
        <f t="shared" si="159"/>
        <v xml:space="preserve">Oxundaån </v>
      </c>
      <c r="K1606" s="22" t="s">
        <v>739</v>
      </c>
      <c r="L1606" s="22">
        <v>0.5</v>
      </c>
      <c r="M1606" s="22">
        <v>0.5</v>
      </c>
      <c r="O1606" s="22">
        <v>18.3</v>
      </c>
      <c r="P1606" s="22">
        <v>8.27</v>
      </c>
      <c r="T1606" s="22">
        <v>2.089</v>
      </c>
      <c r="U1606" s="22">
        <v>13</v>
      </c>
      <c r="V1606" s="22">
        <f t="shared" si="156"/>
        <v>0.79380594626480283</v>
      </c>
      <c r="W1606" s="22">
        <v>4.9000000000000002E-2</v>
      </c>
      <c r="X1606" s="22">
        <v>11</v>
      </c>
      <c r="AB1606" s="22">
        <v>20</v>
      </c>
      <c r="AC1606" s="22">
        <v>8.27</v>
      </c>
      <c r="AE1606" s="22">
        <v>9.1</v>
      </c>
      <c r="AI1606" s="22">
        <v>65</v>
      </c>
      <c r="AK1606" s="22">
        <v>59.2</v>
      </c>
      <c r="AM1606" s="22">
        <v>6.0996000000000006</v>
      </c>
      <c r="AN1606" s="22">
        <v>10.115599999999999</v>
      </c>
      <c r="AO1606" s="22">
        <v>29.175350000000002</v>
      </c>
      <c r="AP1606" s="22">
        <v>21.104800000000001</v>
      </c>
      <c r="AQ1606" s="22">
        <v>82.501850000000005</v>
      </c>
      <c r="AR1606" s="22">
        <v>0.25</v>
      </c>
      <c r="BI1606" s="27"/>
    </row>
    <row r="1607" spans="2:61" s="22" customFormat="1" x14ac:dyDescent="0.2">
      <c r="B1607" s="23">
        <f t="shared" si="157"/>
        <v>1980</v>
      </c>
      <c r="C1607" s="23">
        <f t="shared" si="158"/>
        <v>7</v>
      </c>
      <c r="D1607" s="24" t="s">
        <v>100</v>
      </c>
      <c r="E1607" s="25" t="s">
        <v>1085</v>
      </c>
      <c r="F1607" s="22">
        <v>6606238</v>
      </c>
      <c r="G1607" s="22">
        <v>661152</v>
      </c>
      <c r="H1607" s="26" t="s">
        <v>738</v>
      </c>
      <c r="J1607" s="22" t="str">
        <f t="shared" si="159"/>
        <v xml:space="preserve">Oxundaån </v>
      </c>
      <c r="K1607" s="22" t="s">
        <v>739</v>
      </c>
      <c r="L1607" s="22">
        <v>0.5</v>
      </c>
      <c r="M1607" s="22">
        <v>0.5</v>
      </c>
      <c r="O1607" s="22">
        <v>21.2</v>
      </c>
      <c r="P1607" s="22">
        <v>8.61</v>
      </c>
      <c r="T1607" s="22">
        <v>2.0950000000000002</v>
      </c>
      <c r="U1607" s="22">
        <v>10</v>
      </c>
      <c r="V1607" s="22">
        <f t="shared" si="156"/>
        <v>1.0201958272092762</v>
      </c>
      <c r="W1607" s="22">
        <v>3.5999999999999997E-2</v>
      </c>
      <c r="X1607" s="22">
        <v>225</v>
      </c>
      <c r="AB1607" s="22">
        <v>14</v>
      </c>
      <c r="AC1607" s="22">
        <v>8.42</v>
      </c>
      <c r="AE1607" s="22">
        <v>5.9</v>
      </c>
      <c r="AI1607" s="22">
        <v>560</v>
      </c>
      <c r="AK1607" s="22">
        <v>54.1</v>
      </c>
      <c r="AM1607" s="22">
        <v>5.7477</v>
      </c>
      <c r="AN1607" s="22">
        <v>9.2444000000000006</v>
      </c>
      <c r="AO1607" s="22">
        <v>31.621400000000005</v>
      </c>
      <c r="AP1607" s="22">
        <v>22.022400000000001</v>
      </c>
      <c r="AQ1607" s="22">
        <v>78.17734999999999</v>
      </c>
      <c r="AR1607" s="22">
        <v>0.33</v>
      </c>
      <c r="BI1607" s="27"/>
    </row>
    <row r="1608" spans="2:61" s="22" customFormat="1" x14ac:dyDescent="0.2">
      <c r="B1608" s="23">
        <f t="shared" si="157"/>
        <v>1981</v>
      </c>
      <c r="C1608" s="23">
        <f t="shared" si="158"/>
        <v>7</v>
      </c>
      <c r="D1608" s="24" t="s">
        <v>100</v>
      </c>
      <c r="E1608" s="25" t="s">
        <v>1086</v>
      </c>
      <c r="F1608" s="22">
        <v>6606238</v>
      </c>
      <c r="G1608" s="22">
        <v>661152</v>
      </c>
      <c r="H1608" s="26" t="s">
        <v>738</v>
      </c>
      <c r="J1608" s="22" t="str">
        <f t="shared" si="159"/>
        <v xml:space="preserve">Oxundaån </v>
      </c>
      <c r="K1608" s="22" t="s">
        <v>739</v>
      </c>
      <c r="L1608" s="22">
        <v>0.5</v>
      </c>
      <c r="M1608" s="22">
        <v>0.5</v>
      </c>
      <c r="O1608" s="22">
        <v>21.3</v>
      </c>
      <c r="P1608" s="22">
        <v>5.41</v>
      </c>
      <c r="T1608" s="22">
        <v>2.1339999999999999</v>
      </c>
      <c r="U1608" s="22">
        <v>76</v>
      </c>
      <c r="V1608" s="22">
        <f t="shared" si="156"/>
        <v>2.0305732797291176</v>
      </c>
      <c r="W1608" s="22">
        <v>4.2000000000000003E-2</v>
      </c>
      <c r="X1608" s="22">
        <v>81</v>
      </c>
      <c r="AB1608" s="22">
        <v>22</v>
      </c>
      <c r="AC1608" s="22">
        <v>7.8</v>
      </c>
      <c r="AE1608" s="22">
        <v>8.1</v>
      </c>
      <c r="AI1608" s="22">
        <v>111</v>
      </c>
      <c r="AK1608" s="22">
        <v>50.32</v>
      </c>
      <c r="AM1608" s="22">
        <v>5.5522</v>
      </c>
      <c r="AN1608" s="22">
        <v>8.4699999999999989</v>
      </c>
      <c r="AO1608" s="22">
        <v>25.878500000000003</v>
      </c>
      <c r="AP1608" s="22">
        <v>16.9756</v>
      </c>
      <c r="AQ1608" s="22">
        <v>55.161399999999993</v>
      </c>
      <c r="AR1608" s="22">
        <v>0.5</v>
      </c>
      <c r="BI1608" s="27"/>
    </row>
    <row r="1609" spans="2:61" s="22" customFormat="1" x14ac:dyDescent="0.2">
      <c r="B1609" s="23">
        <f t="shared" si="157"/>
        <v>1982</v>
      </c>
      <c r="C1609" s="23">
        <f t="shared" si="158"/>
        <v>7</v>
      </c>
      <c r="D1609" s="24" t="s">
        <v>100</v>
      </c>
      <c r="E1609" s="25" t="s">
        <v>1087</v>
      </c>
      <c r="F1609" s="22">
        <v>6606238</v>
      </c>
      <c r="G1609" s="22">
        <v>661152</v>
      </c>
      <c r="H1609" s="26" t="s">
        <v>738</v>
      </c>
      <c r="J1609" s="22" t="str">
        <f t="shared" si="159"/>
        <v xml:space="preserve">Oxundaån </v>
      </c>
      <c r="K1609" s="22" t="s">
        <v>739</v>
      </c>
      <c r="L1609" s="22">
        <v>0.5</v>
      </c>
      <c r="M1609" s="22">
        <v>0.5</v>
      </c>
      <c r="O1609" s="22">
        <v>22.8</v>
      </c>
      <c r="P1609" s="22">
        <v>12.42</v>
      </c>
      <c r="T1609" s="22">
        <v>1.8859999999999999</v>
      </c>
      <c r="U1609" s="22">
        <v>9</v>
      </c>
      <c r="V1609" s="22">
        <f t="shared" si="156"/>
        <v>2.671944031079073</v>
      </c>
      <c r="W1609" s="22">
        <v>4.8000000000000001E-2</v>
      </c>
      <c r="X1609" s="22">
        <v>8</v>
      </c>
      <c r="AB1609" s="22">
        <v>360</v>
      </c>
      <c r="AC1609" s="22">
        <v>8.94</v>
      </c>
      <c r="AE1609" s="22">
        <v>8.1999999999999993</v>
      </c>
      <c r="AI1609" s="22">
        <v>90</v>
      </c>
      <c r="AK1609" s="22">
        <v>48</v>
      </c>
      <c r="AM1609" s="22">
        <v>4.6920000000000002</v>
      </c>
      <c r="AN1609" s="22">
        <v>7.0905999999999993</v>
      </c>
      <c r="AO1609" s="22">
        <v>24.035100000000003</v>
      </c>
      <c r="AP1609" s="22">
        <v>17.342639999999999</v>
      </c>
      <c r="AQ1609" s="22">
        <v>61.455949999999994</v>
      </c>
      <c r="AR1609" s="22">
        <v>0.8</v>
      </c>
      <c r="BI1609" s="27"/>
    </row>
    <row r="1610" spans="2:61" s="22" customFormat="1" x14ac:dyDescent="0.2">
      <c r="B1610" s="23">
        <f t="shared" si="157"/>
        <v>1983</v>
      </c>
      <c r="C1610" s="23">
        <f t="shared" si="158"/>
        <v>7</v>
      </c>
      <c r="D1610" s="24" t="s">
        <v>100</v>
      </c>
      <c r="E1610" s="25" t="s">
        <v>1088</v>
      </c>
      <c r="F1610" s="22">
        <v>6606238</v>
      </c>
      <c r="G1610" s="22">
        <v>661152</v>
      </c>
      <c r="H1610" s="26" t="s">
        <v>738</v>
      </c>
      <c r="J1610" s="22" t="str">
        <f t="shared" si="159"/>
        <v xml:space="preserve">Oxundaån </v>
      </c>
      <c r="K1610" s="22" t="s">
        <v>739</v>
      </c>
      <c r="L1610" s="22">
        <v>0.5</v>
      </c>
      <c r="M1610" s="22">
        <v>0.5</v>
      </c>
      <c r="O1610" s="22">
        <v>22.2</v>
      </c>
      <c r="P1610" s="22">
        <v>7.29</v>
      </c>
      <c r="T1610" s="22">
        <v>2.1859999999999999</v>
      </c>
      <c r="U1610" s="22">
        <v>21</v>
      </c>
      <c r="V1610" s="22">
        <f t="shared" si="156"/>
        <v>1.0628713032896149</v>
      </c>
      <c r="W1610" s="22">
        <v>4.3999999999999997E-2</v>
      </c>
      <c r="AB1610" s="22">
        <v>40</v>
      </c>
      <c r="AC1610" s="22">
        <v>8.06</v>
      </c>
      <c r="AE1610" s="22">
        <v>7.2</v>
      </c>
      <c r="AI1610" s="22">
        <v>99</v>
      </c>
      <c r="AK1610" s="22">
        <v>58</v>
      </c>
      <c r="AM1610" s="22">
        <v>4.7310999999999996</v>
      </c>
      <c r="AN1610" s="22">
        <v>10.164</v>
      </c>
      <c r="AO1610" s="22">
        <v>27.048350000000003</v>
      </c>
      <c r="AP1610" s="22">
        <v>19.407240000000002</v>
      </c>
      <c r="AQ1610" s="22">
        <v>86.201700000000002</v>
      </c>
      <c r="AR1610" s="22">
        <v>1.65</v>
      </c>
      <c r="BI1610" s="27"/>
    </row>
    <row r="1611" spans="2:61" s="22" customFormat="1" x14ac:dyDescent="0.2">
      <c r="B1611" s="23">
        <f t="shared" si="157"/>
        <v>1984</v>
      </c>
      <c r="C1611" s="23">
        <f t="shared" si="158"/>
        <v>7</v>
      </c>
      <c r="D1611" s="24" t="s">
        <v>100</v>
      </c>
      <c r="E1611" s="25" t="s">
        <v>1089</v>
      </c>
      <c r="F1611" s="22">
        <v>6606238</v>
      </c>
      <c r="G1611" s="22">
        <v>661152</v>
      </c>
      <c r="H1611" s="26" t="s">
        <v>738</v>
      </c>
      <c r="J1611" s="22" t="str">
        <f t="shared" si="159"/>
        <v xml:space="preserve">Oxundaån </v>
      </c>
      <c r="K1611" s="22" t="s">
        <v>739</v>
      </c>
      <c r="L1611" s="22">
        <v>0.5</v>
      </c>
      <c r="M1611" s="22">
        <v>0.5</v>
      </c>
      <c r="O1611" s="22">
        <v>19.3</v>
      </c>
      <c r="P1611" s="22">
        <v>7.35</v>
      </c>
      <c r="R1611" s="22">
        <v>46.7</v>
      </c>
      <c r="T1611" s="22">
        <v>2.0609999999999999</v>
      </c>
      <c r="U1611" s="22">
        <v>19</v>
      </c>
      <c r="V1611" s="22">
        <f t="shared" si="156"/>
        <v>0.8217043132896058</v>
      </c>
      <c r="W1611" s="22">
        <v>6.3E-2</v>
      </c>
      <c r="X1611" s="22">
        <v>68</v>
      </c>
      <c r="AB1611" s="22">
        <v>8</v>
      </c>
      <c r="AC1611" s="22">
        <v>8.08</v>
      </c>
      <c r="AE1611" s="22">
        <v>5</v>
      </c>
      <c r="AI1611" s="22">
        <v>124</v>
      </c>
      <c r="AK1611" s="22">
        <v>55.8</v>
      </c>
      <c r="AM1611" s="22">
        <v>5.0048000000000004</v>
      </c>
      <c r="AN1611" s="22">
        <v>10.526999999999999</v>
      </c>
      <c r="AO1611" s="22">
        <v>28.891750000000002</v>
      </c>
      <c r="AP1611" s="22">
        <v>20.646000000000001</v>
      </c>
      <c r="AQ1611" s="22">
        <v>77.840999999999994</v>
      </c>
      <c r="AR1611" s="22">
        <v>0.3</v>
      </c>
      <c r="BI1611" s="27"/>
    </row>
    <row r="1612" spans="2:61" s="22" customFormat="1" x14ac:dyDescent="0.2">
      <c r="B1612" s="23">
        <f t="shared" si="157"/>
        <v>1985</v>
      </c>
      <c r="C1612" s="23">
        <f t="shared" si="158"/>
        <v>7</v>
      </c>
      <c r="D1612" s="24" t="s">
        <v>100</v>
      </c>
      <c r="E1612" s="25" t="s">
        <v>1090</v>
      </c>
      <c r="F1612" s="22">
        <v>6606238</v>
      </c>
      <c r="G1612" s="22">
        <v>661152</v>
      </c>
      <c r="H1612" s="26" t="s">
        <v>738</v>
      </c>
      <c r="J1612" s="22" t="str">
        <f t="shared" si="159"/>
        <v xml:space="preserve">Oxundaån </v>
      </c>
      <c r="K1612" s="22" t="s">
        <v>739</v>
      </c>
      <c r="L1612" s="22">
        <v>0.5</v>
      </c>
      <c r="M1612" s="22">
        <v>0.5</v>
      </c>
      <c r="O1612" s="22">
        <v>21.5</v>
      </c>
      <c r="P1612" s="22">
        <v>8.35</v>
      </c>
      <c r="R1612" s="22">
        <v>42.8</v>
      </c>
      <c r="T1612" s="22">
        <v>1.952</v>
      </c>
      <c r="U1612" s="22">
        <v>10</v>
      </c>
      <c r="V1612" s="22">
        <f t="shared" si="156"/>
        <v>0.99814055657633971</v>
      </c>
      <c r="W1612" s="22">
        <v>4.5999999999999999E-2</v>
      </c>
      <c r="X1612" s="22">
        <v>36</v>
      </c>
      <c r="AB1612" s="22">
        <v>20</v>
      </c>
      <c r="AC1612" s="22">
        <v>8.4</v>
      </c>
      <c r="AE1612" s="22">
        <v>8.1999999999999993</v>
      </c>
      <c r="AI1612" s="22">
        <v>112</v>
      </c>
      <c r="AK1612" s="22">
        <v>51.559999999999995</v>
      </c>
      <c r="AM1612" s="22">
        <v>4.5356000000000005</v>
      </c>
      <c r="AN1612" s="22">
        <v>9.752600000000001</v>
      </c>
      <c r="AO1612" s="22">
        <v>26.835650000000001</v>
      </c>
      <c r="AP1612" s="22">
        <v>18.168480000000002</v>
      </c>
      <c r="AQ1612" s="22">
        <v>66.78949999999999</v>
      </c>
      <c r="AR1612" s="22">
        <v>0.45</v>
      </c>
      <c r="BI1612" s="27"/>
    </row>
    <row r="1613" spans="2:61" s="22" customFormat="1" x14ac:dyDescent="0.2">
      <c r="B1613" s="23">
        <f t="shared" si="157"/>
        <v>1986</v>
      </c>
      <c r="C1613" s="23">
        <f t="shared" si="158"/>
        <v>7</v>
      </c>
      <c r="D1613" s="24" t="s">
        <v>100</v>
      </c>
      <c r="E1613" s="25" t="s">
        <v>1091</v>
      </c>
      <c r="F1613" s="22">
        <v>6606238</v>
      </c>
      <c r="G1613" s="22">
        <v>661152</v>
      </c>
      <c r="H1613" s="26" t="s">
        <v>738</v>
      </c>
      <c r="J1613" s="22" t="str">
        <f t="shared" si="159"/>
        <v xml:space="preserve">Oxundaån </v>
      </c>
      <c r="K1613" s="22" t="s">
        <v>739</v>
      </c>
      <c r="L1613" s="22">
        <v>0.5</v>
      </c>
      <c r="M1613" s="22">
        <v>0.5</v>
      </c>
      <c r="O1613" s="22">
        <v>18.2</v>
      </c>
      <c r="P1613" s="22">
        <v>7.14</v>
      </c>
      <c r="R1613" s="22">
        <v>42.3</v>
      </c>
      <c r="T1613" s="22">
        <v>2.1150000000000002</v>
      </c>
      <c r="U1613" s="22">
        <v>16</v>
      </c>
      <c r="V1613" s="22">
        <f t="shared" si="156"/>
        <v>0.58591797092054221</v>
      </c>
      <c r="W1613" s="22">
        <v>4.5999999999999999E-2</v>
      </c>
      <c r="X1613" s="22">
        <v>108</v>
      </c>
      <c r="AB1613" s="22">
        <v>38</v>
      </c>
      <c r="AC1613" s="22">
        <v>8.0399999999999991</v>
      </c>
      <c r="AE1613" s="22">
        <v>2.4</v>
      </c>
      <c r="AI1613" s="22">
        <v>150</v>
      </c>
      <c r="AK1613" s="22">
        <v>50</v>
      </c>
      <c r="AM1613" s="22">
        <v>4.6528999999999998</v>
      </c>
      <c r="AN1613" s="22">
        <v>8.9539999999999988</v>
      </c>
      <c r="AO1613" s="22">
        <v>28.005500000000005</v>
      </c>
      <c r="AP1613" s="22">
        <v>19.040199999999999</v>
      </c>
      <c r="AQ1613" s="22">
        <v>55.737999999999992</v>
      </c>
      <c r="AR1613" s="22">
        <v>0.8</v>
      </c>
      <c r="BI1613" s="27"/>
    </row>
    <row r="1614" spans="2:61" s="22" customFormat="1" x14ac:dyDescent="0.2">
      <c r="B1614" s="23">
        <f t="shared" si="157"/>
        <v>1987</v>
      </c>
      <c r="C1614" s="23">
        <f t="shared" si="158"/>
        <v>7</v>
      </c>
      <c r="D1614" s="24" t="s">
        <v>100</v>
      </c>
      <c r="E1614" s="25" t="s">
        <v>1092</v>
      </c>
      <c r="F1614" s="22">
        <v>6606238</v>
      </c>
      <c r="G1614" s="22">
        <v>661152</v>
      </c>
      <c r="H1614" s="26" t="s">
        <v>738</v>
      </c>
      <c r="J1614" s="22" t="str">
        <f t="shared" si="159"/>
        <v xml:space="preserve">Oxundaån </v>
      </c>
      <c r="K1614" s="22" t="s">
        <v>739</v>
      </c>
      <c r="L1614" s="22">
        <v>0.5</v>
      </c>
      <c r="M1614" s="22">
        <v>0.5</v>
      </c>
      <c r="O1614" s="22">
        <v>19.8</v>
      </c>
      <c r="P1614" s="22">
        <v>7.49</v>
      </c>
      <c r="R1614" s="22">
        <v>41</v>
      </c>
      <c r="T1614" s="22">
        <v>2.0529999999999999</v>
      </c>
      <c r="U1614" s="22">
        <v>14</v>
      </c>
      <c r="V1614" s="22">
        <f t="shared" si="156"/>
        <v>0.4498208736950976</v>
      </c>
      <c r="W1614" s="22">
        <v>4.3999999999999997E-2</v>
      </c>
      <c r="X1614" s="22">
        <v>38</v>
      </c>
      <c r="AB1614" s="22">
        <v>23</v>
      </c>
      <c r="AC1614" s="22">
        <v>7.93</v>
      </c>
      <c r="AE1614" s="22">
        <v>4</v>
      </c>
      <c r="AI1614" s="22">
        <v>98</v>
      </c>
      <c r="AJ1614" s="22">
        <v>880</v>
      </c>
      <c r="AK1614" s="22">
        <v>48.4</v>
      </c>
      <c r="AM1614" s="22">
        <v>4.6138000000000003</v>
      </c>
      <c r="AN1614" s="22">
        <v>8.5305</v>
      </c>
      <c r="AO1614" s="22">
        <v>25.559450000000002</v>
      </c>
      <c r="AP1614" s="22">
        <v>17.755560000000003</v>
      </c>
      <c r="AQ1614" s="22">
        <v>56.218499999999992</v>
      </c>
      <c r="AR1614" s="22">
        <v>0.7</v>
      </c>
      <c r="BI1614" s="27"/>
    </row>
    <row r="1615" spans="2:61" s="22" customFormat="1" x14ac:dyDescent="0.2">
      <c r="B1615" s="23">
        <f t="shared" si="157"/>
        <v>1988</v>
      </c>
      <c r="C1615" s="23">
        <f t="shared" si="158"/>
        <v>7</v>
      </c>
      <c r="D1615" s="24" t="s">
        <v>100</v>
      </c>
      <c r="E1615" s="25" t="s">
        <v>1093</v>
      </c>
      <c r="F1615" s="22">
        <v>6606238</v>
      </c>
      <c r="G1615" s="22">
        <v>661152</v>
      </c>
      <c r="H1615" s="26" t="s">
        <v>738</v>
      </c>
      <c r="J1615" s="22" t="str">
        <f t="shared" si="159"/>
        <v xml:space="preserve">Oxundaån </v>
      </c>
      <c r="K1615" s="22" t="s">
        <v>739</v>
      </c>
      <c r="L1615" s="22">
        <v>0.5</v>
      </c>
      <c r="M1615" s="22">
        <v>0.5</v>
      </c>
      <c r="O1615" s="22">
        <v>21.7</v>
      </c>
      <c r="P1615" s="22">
        <v>8.2799999999999994</v>
      </c>
      <c r="R1615" s="22">
        <v>37.6</v>
      </c>
      <c r="T1615" s="22">
        <v>1.8720000000000001</v>
      </c>
      <c r="U1615" s="22">
        <v>18</v>
      </c>
      <c r="V1615" s="22">
        <f t="shared" si="156"/>
        <v>2.0590134912226667</v>
      </c>
      <c r="W1615" s="22">
        <v>4.2999999999999997E-2</v>
      </c>
      <c r="X1615" s="22">
        <v>17</v>
      </c>
      <c r="AB1615" s="22">
        <v>14</v>
      </c>
      <c r="AC1615" s="22">
        <v>8.4600000000000009</v>
      </c>
      <c r="AE1615" s="22">
        <v>8</v>
      </c>
      <c r="AI1615" s="22">
        <v>73</v>
      </c>
      <c r="AJ1615" s="22">
        <v>1200</v>
      </c>
      <c r="AK1615" s="22">
        <v>43.2</v>
      </c>
      <c r="AM1615" s="22">
        <v>4.3792</v>
      </c>
      <c r="AN1615" s="22">
        <v>8.2885000000000009</v>
      </c>
      <c r="AO1615" s="22">
        <v>28.218200000000003</v>
      </c>
      <c r="AP1615" s="22">
        <v>18.76492</v>
      </c>
      <c r="AQ1615" s="22">
        <v>46.031899999999993</v>
      </c>
      <c r="AR1615" s="22">
        <v>0.8</v>
      </c>
      <c r="BI1615" s="27"/>
    </row>
    <row r="1616" spans="2:61" s="22" customFormat="1" x14ac:dyDescent="0.2">
      <c r="B1616" s="23">
        <f t="shared" si="157"/>
        <v>1989</v>
      </c>
      <c r="C1616" s="23">
        <f t="shared" si="158"/>
        <v>7</v>
      </c>
      <c r="D1616" s="24" t="s">
        <v>100</v>
      </c>
      <c r="E1616" s="25" t="s">
        <v>1094</v>
      </c>
      <c r="F1616" s="22">
        <v>6606238</v>
      </c>
      <c r="G1616" s="22">
        <v>661152</v>
      </c>
      <c r="H1616" s="26" t="s">
        <v>738</v>
      </c>
      <c r="J1616" s="22" t="str">
        <f t="shared" si="159"/>
        <v xml:space="preserve">Oxundaån </v>
      </c>
      <c r="K1616" s="22" t="s">
        <v>739</v>
      </c>
      <c r="L1616" s="22">
        <v>0.5</v>
      </c>
      <c r="M1616" s="22">
        <v>0.5</v>
      </c>
      <c r="O1616" s="22">
        <v>21.2</v>
      </c>
      <c r="P1616" s="22">
        <v>3.29</v>
      </c>
      <c r="R1616" s="22">
        <v>43.4</v>
      </c>
      <c r="T1616" s="22">
        <v>2.4289999999999998</v>
      </c>
      <c r="U1616" s="22">
        <v>135</v>
      </c>
      <c r="V1616" s="22">
        <f t="shared" si="156"/>
        <v>2.0844546668050281</v>
      </c>
      <c r="W1616" s="22">
        <v>5.0999999999999997E-2</v>
      </c>
      <c r="X1616" s="22">
        <v>104</v>
      </c>
      <c r="AB1616" s="22">
        <v>70</v>
      </c>
      <c r="AC1616" s="22">
        <v>7.56</v>
      </c>
      <c r="AE1616" s="22">
        <v>4.9000000000000004</v>
      </c>
      <c r="AI1616" s="22">
        <v>256</v>
      </c>
      <c r="AJ1616" s="22">
        <v>900</v>
      </c>
      <c r="AK1616" s="22">
        <v>52.199999999999996</v>
      </c>
      <c r="AM1616" s="22">
        <v>4.6138000000000003</v>
      </c>
      <c r="AN1616" s="22">
        <v>8.6514999999999986</v>
      </c>
      <c r="AO1616" s="22">
        <v>28.714500000000005</v>
      </c>
      <c r="AP1616" s="22">
        <v>21.219500000000004</v>
      </c>
      <c r="AQ1616" s="22">
        <v>48.530499999999996</v>
      </c>
      <c r="AR1616" s="22">
        <v>1.2</v>
      </c>
      <c r="BI1616" s="27"/>
    </row>
    <row r="1617" spans="2:61" s="22" customFormat="1" x14ac:dyDescent="0.2">
      <c r="B1617" s="23">
        <f t="shared" si="157"/>
        <v>1990</v>
      </c>
      <c r="C1617" s="23">
        <f t="shared" si="158"/>
        <v>7</v>
      </c>
      <c r="D1617" s="24" t="s">
        <v>100</v>
      </c>
      <c r="E1617" s="25" t="s">
        <v>1095</v>
      </c>
      <c r="F1617" s="22">
        <v>6606238</v>
      </c>
      <c r="G1617" s="22">
        <v>661152</v>
      </c>
      <c r="H1617" s="26" t="s">
        <v>738</v>
      </c>
      <c r="J1617" s="22" t="str">
        <f t="shared" si="159"/>
        <v xml:space="preserve">Oxundaån </v>
      </c>
      <c r="K1617" s="22" t="s">
        <v>739</v>
      </c>
      <c r="L1617" s="22">
        <v>0.5</v>
      </c>
      <c r="M1617" s="22">
        <v>0.5</v>
      </c>
      <c r="O1617" s="22">
        <v>18</v>
      </c>
      <c r="P1617" s="22">
        <v>6.76</v>
      </c>
      <c r="R1617" s="22">
        <v>50.9</v>
      </c>
      <c r="T1617" s="22">
        <v>2.12</v>
      </c>
      <c r="U1617" s="22">
        <v>12</v>
      </c>
      <c r="V1617" s="22">
        <f t="shared" si="156"/>
        <v>0.24200041903466324</v>
      </c>
      <c r="W1617" s="22">
        <v>4.5999999999999999E-2</v>
      </c>
      <c r="X1617" s="22">
        <v>50</v>
      </c>
      <c r="AB1617" s="22">
        <v>7</v>
      </c>
      <c r="AC1617" s="22">
        <v>7.78</v>
      </c>
      <c r="AE1617" s="22">
        <v>10.7</v>
      </c>
      <c r="AI1617" s="22">
        <v>194</v>
      </c>
      <c r="AJ1617" s="22">
        <v>1012</v>
      </c>
      <c r="AK1617" s="22">
        <v>62.32</v>
      </c>
      <c r="AM1617" s="22">
        <v>5.3176000000000005</v>
      </c>
      <c r="AN1617" s="22">
        <v>11.567599999999999</v>
      </c>
      <c r="AO1617" s="22">
        <v>33.181200000000004</v>
      </c>
      <c r="AP1617" s="22">
        <v>23.903480000000002</v>
      </c>
      <c r="AQ1617" s="22">
        <v>88.267849999999996</v>
      </c>
      <c r="AR1617" s="22">
        <v>0.5</v>
      </c>
      <c r="BI1617" s="27"/>
    </row>
    <row r="1618" spans="2:61" s="22" customFormat="1" x14ac:dyDescent="0.2">
      <c r="B1618" s="23">
        <f t="shared" si="157"/>
        <v>1991</v>
      </c>
      <c r="C1618" s="23">
        <f t="shared" si="158"/>
        <v>7</v>
      </c>
      <c r="D1618" s="24" t="s">
        <v>100</v>
      </c>
      <c r="E1618" s="25" t="s">
        <v>1096</v>
      </c>
      <c r="F1618" s="22">
        <v>6606238</v>
      </c>
      <c r="G1618" s="22">
        <v>661152</v>
      </c>
      <c r="H1618" s="26" t="s">
        <v>738</v>
      </c>
      <c r="J1618" s="22" t="str">
        <f t="shared" si="159"/>
        <v xml:space="preserve">Oxundaån </v>
      </c>
      <c r="K1618" s="22" t="s">
        <v>739</v>
      </c>
      <c r="L1618" s="22">
        <v>0.5</v>
      </c>
      <c r="M1618" s="22">
        <v>0.5</v>
      </c>
      <c r="O1618" s="22">
        <v>20.5</v>
      </c>
      <c r="P1618" s="22">
        <v>7.98</v>
      </c>
      <c r="R1618" s="22">
        <v>47.7</v>
      </c>
      <c r="T1618" s="22">
        <v>2.2410000000000001</v>
      </c>
      <c r="U1618" s="22">
        <v>13</v>
      </c>
      <c r="V1618" s="22">
        <f t="shared" si="156"/>
        <v>0.46912632267915838</v>
      </c>
      <c r="W1618" s="22">
        <v>4.9000000000000002E-2</v>
      </c>
      <c r="X1618" s="22">
        <v>17</v>
      </c>
      <c r="AB1618" s="22">
        <v>73</v>
      </c>
      <c r="AC1618" s="22">
        <v>7.96</v>
      </c>
      <c r="AE1618" s="22">
        <v>5.4</v>
      </c>
      <c r="AI1618" s="22">
        <v>75</v>
      </c>
      <c r="AJ1618" s="22">
        <v>860</v>
      </c>
      <c r="AK1618" s="22">
        <v>59.080000000000005</v>
      </c>
      <c r="AM1618" s="22">
        <v>5.3567000000000009</v>
      </c>
      <c r="AN1618" s="22">
        <v>10.805299999999999</v>
      </c>
      <c r="AO1618" s="22">
        <v>30.026150000000001</v>
      </c>
      <c r="AP1618" s="22">
        <v>21.586539999999999</v>
      </c>
      <c r="AQ1618" s="22">
        <v>78.129299999999986</v>
      </c>
      <c r="AR1618" s="22">
        <v>0.55000000000000004</v>
      </c>
      <c r="BI1618" s="27"/>
    </row>
    <row r="1619" spans="2:61" s="22" customFormat="1" x14ac:dyDescent="0.2">
      <c r="B1619" s="23">
        <f t="shared" si="157"/>
        <v>1992</v>
      </c>
      <c r="C1619" s="23">
        <f t="shared" si="158"/>
        <v>7</v>
      </c>
      <c r="D1619" s="24" t="s">
        <v>100</v>
      </c>
      <c r="E1619" s="25" t="s">
        <v>1097</v>
      </c>
      <c r="F1619" s="22">
        <v>6606238</v>
      </c>
      <c r="G1619" s="22">
        <v>661152</v>
      </c>
      <c r="H1619" s="26" t="s">
        <v>738</v>
      </c>
      <c r="J1619" s="22" t="str">
        <f t="shared" si="159"/>
        <v xml:space="preserve">Oxundaån </v>
      </c>
      <c r="K1619" s="22" t="s">
        <v>739</v>
      </c>
      <c r="L1619" s="22">
        <v>0.5</v>
      </c>
      <c r="M1619" s="22">
        <v>0.5</v>
      </c>
      <c r="O1619" s="22">
        <v>20</v>
      </c>
      <c r="P1619" s="22">
        <v>8.2100000000000009</v>
      </c>
      <c r="R1619" s="22">
        <v>45</v>
      </c>
      <c r="T1619" s="22">
        <v>2.2000000000000002</v>
      </c>
      <c r="U1619" s="22">
        <v>15</v>
      </c>
      <c r="V1619" s="22">
        <f t="shared" si="156"/>
        <v>1.0295834930167034</v>
      </c>
      <c r="W1619" s="22">
        <v>5.7000000000000002E-2</v>
      </c>
      <c r="X1619" s="22">
        <v>27</v>
      </c>
      <c r="AB1619" s="22">
        <v>5</v>
      </c>
      <c r="AC1619" s="22">
        <v>8.27</v>
      </c>
      <c r="AE1619" s="22">
        <v>6.4</v>
      </c>
      <c r="AI1619" s="22">
        <v>100</v>
      </c>
      <c r="AJ1619" s="22">
        <v>2338</v>
      </c>
      <c r="AK1619" s="22">
        <v>53.96</v>
      </c>
      <c r="AM1619" s="22">
        <v>5.5130999999999997</v>
      </c>
      <c r="AN1619" s="22">
        <v>11.373999999999999</v>
      </c>
      <c r="AO1619" s="22">
        <v>31.727750000000004</v>
      </c>
      <c r="AP1619" s="22">
        <v>23.100579999999997</v>
      </c>
      <c r="AQ1619" s="22">
        <v>64.675300000000007</v>
      </c>
      <c r="AR1619" s="22">
        <v>1.2</v>
      </c>
      <c r="BI1619" s="27"/>
    </row>
    <row r="1620" spans="2:61" s="22" customFormat="1" x14ac:dyDescent="0.2">
      <c r="B1620" s="23">
        <f t="shared" si="157"/>
        <v>1993</v>
      </c>
      <c r="C1620" s="23">
        <f t="shared" si="158"/>
        <v>7</v>
      </c>
      <c r="D1620" s="24" t="s">
        <v>100</v>
      </c>
      <c r="E1620" s="25" t="s">
        <v>1098</v>
      </c>
      <c r="F1620" s="22">
        <v>6606238</v>
      </c>
      <c r="G1620" s="22">
        <v>661152</v>
      </c>
      <c r="H1620" s="26" t="s">
        <v>738</v>
      </c>
      <c r="J1620" s="22" t="str">
        <f t="shared" si="159"/>
        <v xml:space="preserve">Oxundaån </v>
      </c>
      <c r="K1620" s="22" t="s">
        <v>739</v>
      </c>
      <c r="L1620" s="22">
        <v>0.5</v>
      </c>
      <c r="M1620" s="22">
        <v>0.5</v>
      </c>
      <c r="O1620" s="22">
        <v>18.3</v>
      </c>
      <c r="P1620" s="22">
        <v>6.78</v>
      </c>
      <c r="R1620" s="22">
        <v>49.7</v>
      </c>
      <c r="T1620" s="22">
        <v>2.3809999999999998</v>
      </c>
      <c r="U1620" s="22">
        <v>102</v>
      </c>
      <c r="V1620" s="22">
        <f t="shared" si="156"/>
        <v>1.7154113341487933</v>
      </c>
      <c r="W1620" s="22">
        <v>3.7999999999999999E-2</v>
      </c>
      <c r="X1620" s="22">
        <v>13</v>
      </c>
      <c r="AB1620" s="22">
        <v>50</v>
      </c>
      <c r="AC1620" s="22">
        <v>7.69</v>
      </c>
      <c r="AE1620" s="22">
        <v>5.7</v>
      </c>
      <c r="AI1620" s="22">
        <v>84</v>
      </c>
      <c r="AJ1620" s="22">
        <v>1188</v>
      </c>
      <c r="AK1620" s="22">
        <v>63.4</v>
      </c>
      <c r="AM1620" s="22">
        <v>5.7085999999999997</v>
      </c>
      <c r="AN1620" s="22">
        <v>11.216699999999999</v>
      </c>
      <c r="AO1620" s="22">
        <v>31.585950000000004</v>
      </c>
      <c r="AP1620" s="22">
        <v>25.371640000000003</v>
      </c>
      <c r="AQ1620" s="22">
        <v>64.867500000000007</v>
      </c>
      <c r="AR1620" s="22">
        <v>0.9</v>
      </c>
      <c r="BI1620" s="27"/>
    </row>
    <row r="1621" spans="2:61" s="22" customFormat="1" x14ac:dyDescent="0.2">
      <c r="B1621" s="23">
        <f t="shared" si="157"/>
        <v>1994</v>
      </c>
      <c r="C1621" s="23">
        <f t="shared" si="158"/>
        <v>7</v>
      </c>
      <c r="D1621" s="24" t="s">
        <v>100</v>
      </c>
      <c r="E1621" s="25" t="s">
        <v>1099</v>
      </c>
      <c r="F1621" s="22">
        <v>6606238</v>
      </c>
      <c r="G1621" s="22">
        <v>661152</v>
      </c>
      <c r="H1621" s="26" t="s">
        <v>738</v>
      </c>
      <c r="J1621" s="22" t="str">
        <f t="shared" si="159"/>
        <v xml:space="preserve">Oxundaån </v>
      </c>
      <c r="K1621" s="22" t="s">
        <v>739</v>
      </c>
      <c r="L1621" s="22">
        <v>0.5</v>
      </c>
      <c r="M1621" s="22">
        <v>0.5</v>
      </c>
      <c r="O1621" s="22">
        <v>24.5</v>
      </c>
      <c r="P1621" s="22">
        <v>12.16</v>
      </c>
      <c r="R1621" s="22">
        <v>43.1</v>
      </c>
      <c r="T1621" s="22">
        <v>2.0779999999999998</v>
      </c>
      <c r="U1621" s="22">
        <v>14</v>
      </c>
      <c r="V1621" s="22">
        <f t="shared" si="156"/>
        <v>3.6555202735069745</v>
      </c>
      <c r="W1621" s="22">
        <v>5.8000000000000003E-2</v>
      </c>
      <c r="X1621" s="22">
        <v>8</v>
      </c>
      <c r="AB1621" s="22">
        <v>13</v>
      </c>
      <c r="AC1621" s="22">
        <v>8.81</v>
      </c>
      <c r="AE1621" s="22">
        <v>4.0999999999999996</v>
      </c>
      <c r="AI1621" s="22">
        <v>48</v>
      </c>
      <c r="AJ1621" s="22">
        <v>1034</v>
      </c>
      <c r="AK1621" s="22">
        <v>49.519999999999996</v>
      </c>
      <c r="AM1621" s="22">
        <v>5.3567000000000009</v>
      </c>
      <c r="AN1621" s="22">
        <v>9.9945999999999984</v>
      </c>
      <c r="AO1621" s="22">
        <v>32.01135</v>
      </c>
      <c r="AP1621" s="22">
        <v>23.0547</v>
      </c>
      <c r="AQ1621" s="22">
        <v>53.623800000000003</v>
      </c>
      <c r="AR1621" s="22">
        <v>0.9</v>
      </c>
      <c r="BI1621" s="27"/>
    </row>
    <row r="1622" spans="2:61" s="22" customFormat="1" x14ac:dyDescent="0.2">
      <c r="B1622" s="23">
        <f t="shared" si="157"/>
        <v>1995</v>
      </c>
      <c r="C1622" s="23">
        <f t="shared" si="158"/>
        <v>7</v>
      </c>
      <c r="D1622" s="24" t="s">
        <v>100</v>
      </c>
      <c r="E1622" s="25" t="s">
        <v>1100</v>
      </c>
      <c r="F1622" s="22">
        <v>6606238</v>
      </c>
      <c r="G1622" s="22">
        <v>661152</v>
      </c>
      <c r="H1622" s="26" t="s">
        <v>738</v>
      </c>
      <c r="J1622" s="22" t="str">
        <f t="shared" si="159"/>
        <v xml:space="preserve">Oxundaån </v>
      </c>
      <c r="K1622" s="22" t="s">
        <v>739</v>
      </c>
      <c r="L1622" s="22">
        <v>0.5</v>
      </c>
      <c r="M1622" s="22">
        <v>0.5</v>
      </c>
      <c r="O1622" s="22">
        <v>19.7</v>
      </c>
      <c r="P1622" s="22">
        <v>7.66</v>
      </c>
      <c r="R1622" s="22">
        <v>41.8</v>
      </c>
      <c r="T1622" s="22">
        <v>2.129</v>
      </c>
      <c r="U1622" s="22">
        <v>20</v>
      </c>
      <c r="V1622" s="22">
        <f t="shared" si="156"/>
        <v>0.65243725441512401</v>
      </c>
      <c r="W1622" s="22">
        <v>0.06</v>
      </c>
      <c r="X1622" s="22">
        <v>17</v>
      </c>
      <c r="AB1622" s="22">
        <v>23</v>
      </c>
      <c r="AC1622" s="22">
        <v>7.94</v>
      </c>
      <c r="AE1622" s="22">
        <v>9.5</v>
      </c>
      <c r="AI1622" s="22">
        <v>60</v>
      </c>
      <c r="AJ1622" s="22">
        <v>910</v>
      </c>
      <c r="AK1622" s="22">
        <v>51.04</v>
      </c>
      <c r="AM1622" s="22">
        <v>4.6138000000000003</v>
      </c>
      <c r="AN1622" s="22">
        <v>8.6514999999999986</v>
      </c>
      <c r="AO1622" s="22">
        <v>29.67165</v>
      </c>
      <c r="AP1622" s="22">
        <v>20.118380000000002</v>
      </c>
      <c r="AQ1622" s="22">
        <v>43.725499999999997</v>
      </c>
      <c r="AR1622" s="22">
        <v>0.81</v>
      </c>
      <c r="BI1622" s="27"/>
    </row>
    <row r="1623" spans="2:61" s="22" customFormat="1" x14ac:dyDescent="0.2">
      <c r="B1623" s="23">
        <f t="shared" si="157"/>
        <v>1997</v>
      </c>
      <c r="C1623" s="23">
        <f t="shared" si="158"/>
        <v>7</v>
      </c>
      <c r="D1623" s="24" t="s">
        <v>100</v>
      </c>
      <c r="E1623" s="25" t="s">
        <v>1101</v>
      </c>
      <c r="F1623" s="22">
        <v>6606238</v>
      </c>
      <c r="G1623" s="22">
        <v>661152</v>
      </c>
      <c r="H1623" s="26" t="s">
        <v>738</v>
      </c>
      <c r="J1623" s="22" t="str">
        <f t="shared" si="159"/>
        <v xml:space="preserve">Oxundaån </v>
      </c>
      <c r="K1623" s="22" t="s">
        <v>739</v>
      </c>
      <c r="L1623" s="22">
        <v>0.5</v>
      </c>
      <c r="M1623" s="22">
        <v>0.5</v>
      </c>
      <c r="O1623" s="22">
        <v>22</v>
      </c>
      <c r="R1623" s="22">
        <v>48.5</v>
      </c>
      <c r="T1623" s="22">
        <v>2.077</v>
      </c>
      <c r="U1623" s="22">
        <v>31</v>
      </c>
      <c r="V1623" s="22">
        <f t="shared" si="156"/>
        <v>1.9654835398994275</v>
      </c>
      <c r="W1623" s="22">
        <v>4.5999999999999999E-2</v>
      </c>
      <c r="X1623" s="22">
        <v>3</v>
      </c>
      <c r="AB1623" s="22">
        <v>17</v>
      </c>
      <c r="AC1623" s="22">
        <v>8.17</v>
      </c>
      <c r="AE1623" s="22">
        <v>5.4</v>
      </c>
      <c r="AG1623" s="22">
        <v>8.8000000000000007</v>
      </c>
      <c r="AI1623" s="22">
        <v>9</v>
      </c>
      <c r="AJ1623" s="22">
        <v>1114</v>
      </c>
      <c r="AK1623" s="22">
        <v>57.599999999999994</v>
      </c>
      <c r="AM1623" s="22">
        <v>5.7477</v>
      </c>
      <c r="AN1623" s="22">
        <v>11.107800000000001</v>
      </c>
      <c r="AO1623" s="22">
        <v>39.52675</v>
      </c>
      <c r="AP1623" s="22">
        <v>26.151599999999998</v>
      </c>
      <c r="AQ1623" s="22">
        <v>76.735849999999999</v>
      </c>
      <c r="AR1623" s="22">
        <v>0.14000000000000001</v>
      </c>
      <c r="BI1623" s="27"/>
    </row>
    <row r="1624" spans="2:61" s="22" customFormat="1" x14ac:dyDescent="0.2">
      <c r="B1624" s="23">
        <f t="shared" si="157"/>
        <v>1997</v>
      </c>
      <c r="C1624" s="23">
        <f t="shared" si="158"/>
        <v>7</v>
      </c>
      <c r="D1624" s="24" t="s">
        <v>100</v>
      </c>
      <c r="E1624" s="25" t="s">
        <v>1102</v>
      </c>
      <c r="F1624" s="22">
        <v>6606238</v>
      </c>
      <c r="G1624" s="22">
        <v>661152</v>
      </c>
      <c r="H1624" s="26" t="s">
        <v>738</v>
      </c>
      <c r="J1624" s="22" t="str">
        <f t="shared" si="159"/>
        <v xml:space="preserve">Oxundaån </v>
      </c>
      <c r="K1624" s="22" t="s">
        <v>739</v>
      </c>
      <c r="L1624" s="22">
        <v>0.5</v>
      </c>
      <c r="M1624" s="22">
        <v>0.5</v>
      </c>
      <c r="O1624" s="22">
        <v>21</v>
      </c>
      <c r="R1624" s="22">
        <v>46.5</v>
      </c>
      <c r="T1624" s="22">
        <v>2.073</v>
      </c>
      <c r="U1624" s="22">
        <v>106</v>
      </c>
      <c r="V1624" s="22">
        <f t="shared" si="156"/>
        <v>1.37638677888161</v>
      </c>
      <c r="W1624" s="22">
        <v>0.05</v>
      </c>
      <c r="X1624" s="22">
        <v>66</v>
      </c>
      <c r="AB1624" s="22">
        <v>25</v>
      </c>
      <c r="AC1624" s="22">
        <v>7.49</v>
      </c>
      <c r="AE1624" s="22">
        <v>2.4</v>
      </c>
      <c r="AG1624" s="22">
        <v>10.199999999999999</v>
      </c>
      <c r="AI1624" s="22">
        <v>107</v>
      </c>
      <c r="AJ1624" s="22">
        <v>951</v>
      </c>
      <c r="AK1624" s="22">
        <v>56.28</v>
      </c>
      <c r="AM1624" s="22">
        <v>5.2003000000000004</v>
      </c>
      <c r="AN1624" s="22">
        <v>11.0715</v>
      </c>
      <c r="AO1624" s="22">
        <v>35.48545</v>
      </c>
      <c r="AP1624" s="22">
        <v>25.394580000000001</v>
      </c>
      <c r="AQ1624" s="22">
        <v>66.40509999999999</v>
      </c>
      <c r="AR1624" s="22">
        <v>1.08</v>
      </c>
      <c r="BI1624" s="27"/>
    </row>
    <row r="1625" spans="2:61" s="22" customFormat="1" x14ac:dyDescent="0.2">
      <c r="B1625" s="23">
        <f t="shared" si="157"/>
        <v>1998</v>
      </c>
      <c r="C1625" s="23">
        <f t="shared" si="158"/>
        <v>7</v>
      </c>
      <c r="D1625" s="24" t="s">
        <v>100</v>
      </c>
      <c r="E1625" s="25" t="s">
        <v>1103</v>
      </c>
      <c r="F1625" s="22">
        <v>6606238</v>
      </c>
      <c r="G1625" s="22">
        <v>661152</v>
      </c>
      <c r="H1625" s="26" t="s">
        <v>738</v>
      </c>
      <c r="J1625" s="22" t="str">
        <f t="shared" si="159"/>
        <v xml:space="preserve">Oxundaån </v>
      </c>
      <c r="K1625" s="22" t="s">
        <v>739</v>
      </c>
      <c r="L1625" s="22">
        <v>0.5</v>
      </c>
      <c r="M1625" s="22">
        <v>0.5</v>
      </c>
      <c r="O1625" s="22">
        <v>19.5</v>
      </c>
      <c r="R1625" s="22">
        <v>45.7</v>
      </c>
      <c r="T1625" s="22">
        <v>2.1819999999999999</v>
      </c>
      <c r="U1625" s="22">
        <v>143</v>
      </c>
      <c r="V1625" s="22">
        <f t="shared" si="156"/>
        <v>2.3426331537880571</v>
      </c>
      <c r="W1625" s="22">
        <v>6.0999999999999999E-2</v>
      </c>
      <c r="X1625" s="22">
        <v>63</v>
      </c>
      <c r="AB1625" s="22">
        <v>57</v>
      </c>
      <c r="AC1625" s="22">
        <v>7.64</v>
      </c>
      <c r="AE1625" s="22">
        <v>3</v>
      </c>
      <c r="AG1625" s="22">
        <v>10</v>
      </c>
      <c r="AI1625" s="22">
        <v>89</v>
      </c>
      <c r="AJ1625" s="22">
        <v>1473</v>
      </c>
      <c r="AK1625" s="22">
        <v>54.6</v>
      </c>
      <c r="AM1625" s="22">
        <v>4.8093000000000004</v>
      </c>
      <c r="AN1625" s="22">
        <v>9.6195000000000004</v>
      </c>
      <c r="AO1625" s="22">
        <v>39.101350000000004</v>
      </c>
      <c r="AP1625" s="22">
        <v>23.513500000000001</v>
      </c>
      <c r="AQ1625" s="22">
        <v>59.149549999999998</v>
      </c>
      <c r="AR1625" s="22">
        <v>1.58</v>
      </c>
      <c r="BI1625" s="27"/>
    </row>
    <row r="1626" spans="2:61" s="22" customFormat="1" x14ac:dyDescent="0.2">
      <c r="B1626" s="23">
        <f t="shared" si="157"/>
        <v>1999</v>
      </c>
      <c r="C1626" s="23">
        <f t="shared" si="158"/>
        <v>7</v>
      </c>
      <c r="D1626" s="24" t="s">
        <v>100</v>
      </c>
      <c r="E1626" s="25" t="s">
        <v>1104</v>
      </c>
      <c r="F1626" s="22">
        <v>6606238</v>
      </c>
      <c r="G1626" s="22">
        <v>661152</v>
      </c>
      <c r="H1626" s="26" t="s">
        <v>738</v>
      </c>
      <c r="J1626" s="22" t="str">
        <f t="shared" si="159"/>
        <v xml:space="preserve">Oxundaån </v>
      </c>
      <c r="K1626" s="22" t="s">
        <v>739</v>
      </c>
      <c r="L1626" s="22">
        <v>0.5</v>
      </c>
      <c r="M1626" s="22">
        <v>0.5</v>
      </c>
      <c r="O1626" s="22">
        <v>21.2</v>
      </c>
      <c r="R1626" s="22">
        <v>43.4</v>
      </c>
      <c r="T1626" s="22">
        <v>2.395</v>
      </c>
      <c r="U1626" s="22">
        <v>52</v>
      </c>
      <c r="V1626" s="22">
        <f t="shared" si="156"/>
        <v>1.3795661819041003</v>
      </c>
      <c r="W1626" s="22">
        <v>8.7999999999999995E-2</v>
      </c>
      <c r="X1626" s="22">
        <v>53</v>
      </c>
      <c r="AB1626" s="22">
        <v>29</v>
      </c>
      <c r="AC1626" s="22">
        <v>7.8</v>
      </c>
      <c r="AE1626" s="22">
        <v>6.2</v>
      </c>
      <c r="AG1626" s="22">
        <v>11.1</v>
      </c>
      <c r="AI1626" s="22">
        <v>103</v>
      </c>
      <c r="AJ1626" s="22">
        <v>931</v>
      </c>
      <c r="AK1626" s="22">
        <v>52.68</v>
      </c>
      <c r="AM1626" s="22">
        <v>4.9657</v>
      </c>
      <c r="AN1626" s="22">
        <v>8.5909999999999993</v>
      </c>
      <c r="AO1626" s="22">
        <v>30.451550000000001</v>
      </c>
      <c r="AP1626" s="22">
        <v>21.953579999999999</v>
      </c>
      <c r="AQ1626" s="22">
        <v>41.467149999999997</v>
      </c>
      <c r="AR1626" s="22">
        <v>0.35</v>
      </c>
      <c r="BI1626" s="27"/>
    </row>
    <row r="1627" spans="2:61" s="22" customFormat="1" x14ac:dyDescent="0.2">
      <c r="B1627" s="23">
        <f t="shared" si="157"/>
        <v>2001</v>
      </c>
      <c r="C1627" s="23">
        <f t="shared" si="158"/>
        <v>7</v>
      </c>
      <c r="D1627" s="24" t="s">
        <v>100</v>
      </c>
      <c r="E1627" s="25" t="s">
        <v>1105</v>
      </c>
      <c r="F1627" s="22">
        <v>6606238</v>
      </c>
      <c r="G1627" s="22">
        <v>661152</v>
      </c>
      <c r="H1627" s="26" t="s">
        <v>738</v>
      </c>
      <c r="J1627" s="22" t="str">
        <f t="shared" si="159"/>
        <v xml:space="preserve">Oxundaån </v>
      </c>
      <c r="K1627" s="22" t="s">
        <v>739</v>
      </c>
      <c r="L1627" s="22">
        <v>0.1</v>
      </c>
      <c r="M1627" s="22">
        <v>0.1</v>
      </c>
      <c r="O1627" s="22">
        <v>21.4</v>
      </c>
      <c r="R1627" s="22">
        <v>42.8</v>
      </c>
      <c r="T1627" s="22">
        <v>1.8460000000000001</v>
      </c>
      <c r="U1627" s="22">
        <v>153</v>
      </c>
      <c r="V1627" s="22">
        <f t="shared" si="156"/>
        <v>2.6235766903014528</v>
      </c>
      <c r="W1627" s="22">
        <v>4.8000000000000001E-2</v>
      </c>
      <c r="X1627" s="22">
        <v>41</v>
      </c>
      <c r="AB1627" s="22">
        <v>37</v>
      </c>
      <c r="AC1627" s="22">
        <v>7.6</v>
      </c>
      <c r="AE1627" s="22">
        <v>5.9</v>
      </c>
      <c r="AG1627" s="22">
        <v>8.6</v>
      </c>
      <c r="AI1627" s="22">
        <v>85</v>
      </c>
      <c r="AJ1627" s="22">
        <v>798</v>
      </c>
      <c r="AK1627" s="22">
        <v>52.14</v>
      </c>
      <c r="AM1627" s="22">
        <v>4.7702</v>
      </c>
      <c r="AN1627" s="22">
        <v>9.3653999999999993</v>
      </c>
      <c r="AO1627" s="22">
        <v>30.770600000000002</v>
      </c>
      <c r="AP1627" s="22">
        <v>24.33934</v>
      </c>
      <c r="AQ1627" s="22">
        <v>54.825049999999997</v>
      </c>
      <c r="AR1627" s="22">
        <v>1.23</v>
      </c>
      <c r="BI1627" s="27"/>
    </row>
    <row r="1628" spans="2:61" s="22" customFormat="1" x14ac:dyDescent="0.2">
      <c r="B1628" s="23">
        <f t="shared" si="157"/>
        <v>2002</v>
      </c>
      <c r="C1628" s="23">
        <f t="shared" si="158"/>
        <v>7</v>
      </c>
      <c r="D1628" s="24" t="s">
        <v>100</v>
      </c>
      <c r="E1628" s="25" t="s">
        <v>1106</v>
      </c>
      <c r="F1628" s="22">
        <v>6606238</v>
      </c>
      <c r="G1628" s="22">
        <v>661152</v>
      </c>
      <c r="H1628" s="26" t="s">
        <v>738</v>
      </c>
      <c r="J1628" s="22" t="str">
        <f t="shared" si="159"/>
        <v xml:space="preserve">Oxundaån </v>
      </c>
      <c r="K1628" s="22" t="s">
        <v>739</v>
      </c>
      <c r="L1628" s="22">
        <v>0.5</v>
      </c>
      <c r="M1628" s="22">
        <v>0.5</v>
      </c>
      <c r="O1628" s="22">
        <v>23.4</v>
      </c>
      <c r="R1628" s="22">
        <v>42.1</v>
      </c>
      <c r="T1628" s="22">
        <v>2.2930000000000001</v>
      </c>
      <c r="U1628" s="22">
        <v>71</v>
      </c>
      <c r="V1628" s="22">
        <f t="shared" si="156"/>
        <v>3.8989656395482299</v>
      </c>
      <c r="W1628" s="22">
        <v>6.2E-2</v>
      </c>
      <c r="X1628" s="22">
        <v>48</v>
      </c>
      <c r="AB1628" s="22">
        <v>16</v>
      </c>
      <c r="AC1628" s="22">
        <v>8.06</v>
      </c>
      <c r="AE1628" s="22">
        <v>4</v>
      </c>
      <c r="AG1628" s="22">
        <v>15.1</v>
      </c>
      <c r="AI1628" s="22">
        <v>92</v>
      </c>
      <c r="AJ1628" s="22">
        <v>910</v>
      </c>
      <c r="AK1628" s="22">
        <v>49.92</v>
      </c>
      <c r="AM1628" s="22">
        <v>5.0048000000000004</v>
      </c>
      <c r="AN1628" s="22">
        <v>8.3247999999999998</v>
      </c>
      <c r="AO1628" s="22">
        <v>36.903449999999999</v>
      </c>
      <c r="AP1628" s="22">
        <v>24.79814</v>
      </c>
      <c r="AQ1628" s="22">
        <v>39.833449999999999</v>
      </c>
      <c r="AR1628" s="22">
        <v>1.76</v>
      </c>
      <c r="BI1628" s="27"/>
    </row>
    <row r="1629" spans="2:61" s="22" customFormat="1" x14ac:dyDescent="0.2">
      <c r="B1629" s="23">
        <f t="shared" si="157"/>
        <v>2003</v>
      </c>
      <c r="C1629" s="23">
        <f t="shared" si="158"/>
        <v>7</v>
      </c>
      <c r="D1629" s="24" t="s">
        <v>100</v>
      </c>
      <c r="E1629" s="25" t="s">
        <v>1107</v>
      </c>
      <c r="F1629" s="22">
        <v>6606238</v>
      </c>
      <c r="G1629" s="22">
        <v>661152</v>
      </c>
      <c r="H1629" s="26" t="s">
        <v>738</v>
      </c>
      <c r="J1629" s="22" t="str">
        <f t="shared" si="159"/>
        <v xml:space="preserve">Oxundaån </v>
      </c>
      <c r="K1629" s="22" t="s">
        <v>739</v>
      </c>
      <c r="L1629" s="22">
        <v>0.5</v>
      </c>
      <c r="M1629" s="22">
        <v>0.5</v>
      </c>
      <c r="O1629" s="22">
        <v>22.7</v>
      </c>
      <c r="R1629" s="22">
        <v>49.6</v>
      </c>
      <c r="T1629" s="22">
        <v>2.4769999999999999</v>
      </c>
      <c r="U1629" s="22">
        <v>99</v>
      </c>
      <c r="V1629" s="22">
        <f t="shared" si="156"/>
        <v>2.08370373240292</v>
      </c>
      <c r="W1629" s="22">
        <v>3.9E-2</v>
      </c>
      <c r="X1629" s="22">
        <v>61</v>
      </c>
      <c r="AB1629" s="22">
        <v>32</v>
      </c>
      <c r="AC1629" s="22">
        <v>7.65</v>
      </c>
      <c r="AE1629" s="22">
        <v>4.8</v>
      </c>
      <c r="AG1629" s="22">
        <v>8.4</v>
      </c>
      <c r="AI1629" s="22">
        <v>77</v>
      </c>
      <c r="AJ1629" s="22">
        <v>854</v>
      </c>
      <c r="AK1629" s="22">
        <v>54.44</v>
      </c>
      <c r="AL1629" s="22">
        <v>0.12</v>
      </c>
      <c r="AM1629" s="22">
        <v>6.0996000000000006</v>
      </c>
      <c r="AN1629" s="22">
        <v>10.4665</v>
      </c>
      <c r="AO1629" s="22">
        <v>50.090850000000003</v>
      </c>
      <c r="AP1629" s="22">
        <v>30.785480000000003</v>
      </c>
      <c r="AQ1629" s="22">
        <v>58.044399999999996</v>
      </c>
      <c r="AR1629" s="22">
        <v>0.46</v>
      </c>
      <c r="AV1629" s="28">
        <v>1.4E-2</v>
      </c>
      <c r="AX1629" s="28">
        <v>1.0900000000000001</v>
      </c>
      <c r="AY1629" s="28">
        <v>2.2999999999999998</v>
      </c>
      <c r="BC1629" s="28">
        <v>4.1100000000000003</v>
      </c>
      <c r="BE1629" s="28">
        <v>0.82</v>
      </c>
      <c r="BH1629" s="28">
        <v>3.4</v>
      </c>
      <c r="BI1629" s="27"/>
    </row>
    <row r="1630" spans="2:61" s="22" customFormat="1" x14ac:dyDescent="0.2">
      <c r="B1630" s="23">
        <f t="shared" si="157"/>
        <v>2004</v>
      </c>
      <c r="C1630" s="23">
        <f t="shared" si="158"/>
        <v>7</v>
      </c>
      <c r="D1630" s="24" t="s">
        <v>100</v>
      </c>
      <c r="E1630" s="25" t="s">
        <v>1108</v>
      </c>
      <c r="F1630" s="22">
        <v>6606238</v>
      </c>
      <c r="G1630" s="22">
        <v>661152</v>
      </c>
      <c r="H1630" s="26" t="s">
        <v>738</v>
      </c>
      <c r="J1630" s="22" t="str">
        <f t="shared" si="159"/>
        <v xml:space="preserve">Oxundaån </v>
      </c>
      <c r="K1630" s="22" t="s">
        <v>739</v>
      </c>
      <c r="L1630" s="22">
        <v>0.5</v>
      </c>
      <c r="M1630" s="22">
        <v>0.5</v>
      </c>
      <c r="O1630" s="22">
        <v>21.4</v>
      </c>
      <c r="R1630" s="22">
        <v>48.1</v>
      </c>
      <c r="T1630" s="22">
        <v>2.3109999999999999</v>
      </c>
      <c r="U1630" s="22">
        <v>61</v>
      </c>
      <c r="V1630" s="22">
        <f t="shared" si="156"/>
        <v>1.9626412928517685</v>
      </c>
      <c r="W1630" s="22">
        <v>6.0999999999999999E-2</v>
      </c>
      <c r="X1630" s="22">
        <v>28</v>
      </c>
      <c r="AB1630" s="22">
        <v>17</v>
      </c>
      <c r="AC1630" s="22">
        <v>7.88</v>
      </c>
      <c r="AE1630" s="22">
        <v>6</v>
      </c>
      <c r="AG1630" s="22">
        <v>9.1</v>
      </c>
      <c r="AI1630" s="22">
        <v>99</v>
      </c>
      <c r="AJ1630" s="22">
        <v>664</v>
      </c>
      <c r="AK1630" s="22">
        <v>52.480000000000004</v>
      </c>
      <c r="AL1630" s="22">
        <v>0.125</v>
      </c>
      <c r="AM1630" s="22">
        <v>5.5522</v>
      </c>
      <c r="AN1630" s="22">
        <v>9.7042000000000002</v>
      </c>
      <c r="AO1630" s="22">
        <v>40.732050000000001</v>
      </c>
      <c r="AP1630" s="22">
        <v>28.353840000000002</v>
      </c>
      <c r="AQ1630" s="22">
        <v>64.915549999999996</v>
      </c>
      <c r="AR1630" s="22">
        <v>2.54</v>
      </c>
      <c r="AV1630" s="28">
        <v>1.9E-2</v>
      </c>
      <c r="AX1630" s="28">
        <v>1.45</v>
      </c>
      <c r="AY1630" s="28">
        <v>5.0999999999999996</v>
      </c>
      <c r="BC1630" s="28">
        <v>5.0999999999999996</v>
      </c>
      <c r="BE1630" s="28">
        <v>0.72</v>
      </c>
      <c r="BH1630" s="28">
        <v>7.2</v>
      </c>
      <c r="BI1630" s="27"/>
    </row>
    <row r="1631" spans="2:61" s="22" customFormat="1" x14ac:dyDescent="0.2">
      <c r="B1631" s="23">
        <f t="shared" si="157"/>
        <v>2005</v>
      </c>
      <c r="C1631" s="23">
        <f t="shared" si="158"/>
        <v>7</v>
      </c>
      <c r="D1631" s="24" t="s">
        <v>100</v>
      </c>
      <c r="E1631" s="25" t="s">
        <v>1109</v>
      </c>
      <c r="F1631" s="22">
        <v>6606238</v>
      </c>
      <c r="G1631" s="22">
        <v>661152</v>
      </c>
      <c r="H1631" s="26" t="s">
        <v>738</v>
      </c>
      <c r="J1631" s="22" t="str">
        <f t="shared" si="159"/>
        <v xml:space="preserve">Oxundaån </v>
      </c>
      <c r="K1631" s="22" t="s">
        <v>739</v>
      </c>
      <c r="L1631" s="22">
        <v>0.5</v>
      </c>
      <c r="M1631" s="22">
        <v>0.5</v>
      </c>
      <c r="O1631" s="22">
        <v>20.3</v>
      </c>
      <c r="R1631" s="22">
        <v>49.7</v>
      </c>
      <c r="T1631" s="22">
        <v>2.399</v>
      </c>
      <c r="U1631" s="22">
        <v>35</v>
      </c>
      <c r="V1631" s="22">
        <f t="shared" si="156"/>
        <v>1.3019006596273566</v>
      </c>
      <c r="W1631" s="22">
        <v>4.4999999999999998E-2</v>
      </c>
      <c r="X1631" s="22">
        <v>62</v>
      </c>
      <c r="AB1631" s="22">
        <v>13</v>
      </c>
      <c r="AC1631" s="22">
        <v>7.98</v>
      </c>
      <c r="AE1631" s="22">
        <v>3.7</v>
      </c>
      <c r="AG1631" s="22">
        <v>9.1</v>
      </c>
      <c r="AI1631" s="22">
        <v>103</v>
      </c>
      <c r="AJ1631" s="22">
        <v>548</v>
      </c>
      <c r="AK1631" s="22">
        <v>57.42</v>
      </c>
      <c r="AL1631" s="22">
        <v>9.5000000000000001E-2</v>
      </c>
      <c r="AM1631" s="22">
        <v>5.9040999999999997</v>
      </c>
      <c r="AN1631" s="22">
        <v>11.0352</v>
      </c>
      <c r="AO1631" s="22">
        <v>43.178100000000001</v>
      </c>
      <c r="AP1631" s="22">
        <v>29.684360000000002</v>
      </c>
      <c r="AQ1631" s="22">
        <v>70.056899999999999</v>
      </c>
      <c r="AR1631" s="22">
        <v>0.2</v>
      </c>
      <c r="AV1631" s="28">
        <v>0.01</v>
      </c>
      <c r="AX1631" s="28">
        <v>1.57</v>
      </c>
      <c r="AY1631" s="28">
        <v>4</v>
      </c>
      <c r="BC1631" s="28">
        <v>4.09</v>
      </c>
      <c r="BE1631" s="28">
        <v>0.79</v>
      </c>
      <c r="BH1631" s="28">
        <v>17</v>
      </c>
      <c r="BI1631" s="27"/>
    </row>
    <row r="1632" spans="2:61" s="22" customFormat="1" x14ac:dyDescent="0.2">
      <c r="B1632" s="23">
        <f t="shared" si="157"/>
        <v>2006</v>
      </c>
      <c r="C1632" s="23">
        <f t="shared" si="158"/>
        <v>7</v>
      </c>
      <c r="D1632" s="24" t="s">
        <v>100</v>
      </c>
      <c r="E1632" s="25" t="s">
        <v>1110</v>
      </c>
      <c r="F1632" s="22">
        <v>6606238</v>
      </c>
      <c r="G1632" s="22">
        <v>661152</v>
      </c>
      <c r="H1632" s="26" t="s">
        <v>738</v>
      </c>
      <c r="J1632" s="22" t="str">
        <f t="shared" si="159"/>
        <v xml:space="preserve">Oxundaån </v>
      </c>
      <c r="K1632" s="22" t="s">
        <v>739</v>
      </c>
      <c r="L1632" s="22">
        <v>0.5</v>
      </c>
      <c r="M1632" s="22">
        <v>0.5</v>
      </c>
      <c r="O1632" s="22">
        <v>21</v>
      </c>
      <c r="R1632" s="22">
        <v>51</v>
      </c>
      <c r="T1632" s="22">
        <v>2.4830000000000001</v>
      </c>
      <c r="U1632" s="22">
        <v>113</v>
      </c>
      <c r="V1632" s="22">
        <f t="shared" si="156"/>
        <v>2.4694103532723242</v>
      </c>
      <c r="W1632" s="22">
        <v>4.7E-2</v>
      </c>
      <c r="X1632" s="22">
        <v>93</v>
      </c>
      <c r="AB1632" s="22">
        <v>8</v>
      </c>
      <c r="AC1632" s="22">
        <v>7.72</v>
      </c>
      <c r="AE1632" s="22">
        <v>2.6</v>
      </c>
      <c r="AG1632" s="22">
        <v>9.6</v>
      </c>
      <c r="AI1632" s="22">
        <v>137</v>
      </c>
      <c r="AJ1632" s="22">
        <v>825</v>
      </c>
      <c r="AK1632" s="22">
        <v>59.54</v>
      </c>
      <c r="AL1632" s="22">
        <v>7.8E-2</v>
      </c>
      <c r="AM1632" s="22">
        <v>6.6470000000000011</v>
      </c>
      <c r="AN1632" s="22">
        <v>11.083600000000001</v>
      </c>
      <c r="AO1632" s="22">
        <v>47.113050000000001</v>
      </c>
      <c r="AP1632" s="22">
        <v>32.070120000000003</v>
      </c>
      <c r="AQ1632" s="22">
        <v>62.753299999999996</v>
      </c>
      <c r="AR1632" s="22">
        <v>1.26</v>
      </c>
      <c r="AV1632" s="28">
        <v>7.0000000000000001E-3</v>
      </c>
      <c r="AX1632" s="28">
        <v>2.1</v>
      </c>
      <c r="AY1632" s="28">
        <v>3.2</v>
      </c>
      <c r="BC1632" s="28">
        <v>4.7</v>
      </c>
      <c r="BE1632" s="28">
        <v>0.44</v>
      </c>
      <c r="BH1632" s="28">
        <v>5.2</v>
      </c>
      <c r="BI1632" s="27"/>
    </row>
    <row r="1633" spans="1:74" s="22" customFormat="1" x14ac:dyDescent="0.2">
      <c r="B1633" s="23">
        <f t="shared" si="157"/>
        <v>2007</v>
      </c>
      <c r="C1633" s="23">
        <f t="shared" si="158"/>
        <v>7</v>
      </c>
      <c r="D1633" s="24" t="s">
        <v>100</v>
      </c>
      <c r="E1633" s="25" t="s">
        <v>1111</v>
      </c>
      <c r="F1633" s="22">
        <v>6606238</v>
      </c>
      <c r="G1633" s="22">
        <v>661152</v>
      </c>
      <c r="H1633" s="26" t="s">
        <v>738</v>
      </c>
      <c r="J1633" s="22" t="str">
        <f t="shared" si="159"/>
        <v xml:space="preserve">Oxundaån </v>
      </c>
      <c r="K1633" s="22" t="s">
        <v>739</v>
      </c>
      <c r="L1633" s="22">
        <v>0.5</v>
      </c>
      <c r="M1633" s="22">
        <v>0.5</v>
      </c>
      <c r="O1633" s="22">
        <v>21</v>
      </c>
      <c r="R1633" s="22">
        <v>48.7</v>
      </c>
      <c r="T1633" s="22">
        <v>2.3679999999999999</v>
      </c>
      <c r="U1633" s="22">
        <v>33</v>
      </c>
      <c r="V1633" s="22">
        <f t="shared" si="156"/>
        <v>0.94410159384048897</v>
      </c>
      <c r="W1633" s="22">
        <v>3.5999999999999997E-2</v>
      </c>
      <c r="X1633" s="22">
        <v>27</v>
      </c>
      <c r="AB1633" s="22">
        <v>1</v>
      </c>
      <c r="AC1633" s="22">
        <v>7.84</v>
      </c>
      <c r="AE1633" s="22">
        <v>6.5</v>
      </c>
      <c r="AG1633" s="22">
        <v>9.1999999999999993</v>
      </c>
      <c r="AI1633" s="22">
        <v>51</v>
      </c>
      <c r="AJ1633" s="22">
        <v>682</v>
      </c>
      <c r="AK1633" s="22">
        <v>54.44</v>
      </c>
      <c r="AL1633" s="22">
        <v>0.14000000000000001</v>
      </c>
      <c r="AM1633" s="22">
        <v>5.8258999999999999</v>
      </c>
      <c r="AN1633" s="22">
        <v>10.042999999999999</v>
      </c>
      <c r="AO1633" s="22">
        <v>40.873850000000004</v>
      </c>
      <c r="AP1633" s="22">
        <v>26.79392</v>
      </c>
      <c r="AQ1633" s="22">
        <v>63.570149999999991</v>
      </c>
      <c r="AR1633" s="22">
        <v>1.63</v>
      </c>
      <c r="AV1633" s="28">
        <v>1.7000000000000001E-2</v>
      </c>
      <c r="AX1633" s="28">
        <v>0.52</v>
      </c>
      <c r="AY1633" s="28">
        <v>3.4</v>
      </c>
      <c r="BC1633" s="28">
        <v>5.8</v>
      </c>
      <c r="BE1633" s="28">
        <v>0.7</v>
      </c>
      <c r="BH1633" s="28">
        <v>5.6</v>
      </c>
      <c r="BI1633" s="27"/>
    </row>
    <row r="1634" spans="1:74" s="22" customFormat="1" x14ac:dyDescent="0.2">
      <c r="B1634" s="23">
        <f t="shared" si="157"/>
        <v>2008</v>
      </c>
      <c r="C1634" s="23">
        <f t="shared" si="158"/>
        <v>7</v>
      </c>
      <c r="D1634" s="24" t="s">
        <v>100</v>
      </c>
      <c r="E1634" s="25" t="s">
        <v>1112</v>
      </c>
      <c r="F1634" s="22">
        <v>6606238</v>
      </c>
      <c r="G1634" s="22">
        <v>661152</v>
      </c>
      <c r="H1634" s="26" t="s">
        <v>738</v>
      </c>
      <c r="J1634" s="22" t="str">
        <f t="shared" si="159"/>
        <v xml:space="preserve">Oxundaån </v>
      </c>
      <c r="K1634" s="22" t="s">
        <v>739</v>
      </c>
      <c r="L1634" s="22">
        <v>0.5</v>
      </c>
      <c r="M1634" s="22">
        <v>0.5</v>
      </c>
      <c r="O1634" s="22">
        <v>22</v>
      </c>
      <c r="R1634" s="22">
        <v>50.6</v>
      </c>
      <c r="T1634" s="22">
        <v>2.488</v>
      </c>
      <c r="U1634" s="22">
        <v>155</v>
      </c>
      <c r="V1634" s="22">
        <f t="shared" si="156"/>
        <v>2.5335478322742779</v>
      </c>
      <c r="W1634" s="22">
        <v>3.7999999999999999E-2</v>
      </c>
      <c r="X1634" s="22">
        <v>69</v>
      </c>
      <c r="AB1634" s="22">
        <v>35</v>
      </c>
      <c r="AC1634" s="22">
        <v>7.56</v>
      </c>
      <c r="AG1634" s="22">
        <v>11.1</v>
      </c>
      <c r="AI1634" s="22">
        <v>84</v>
      </c>
      <c r="AJ1634" s="22">
        <v>844</v>
      </c>
      <c r="AK1634" s="22">
        <v>59.720000000000006</v>
      </c>
      <c r="AM1634" s="22">
        <v>5.8258999999999999</v>
      </c>
      <c r="AN1634" s="22">
        <v>11.652299999999999</v>
      </c>
      <c r="AO1634" s="22">
        <v>37.151600000000002</v>
      </c>
      <c r="AP1634" s="22">
        <v>29.386140000000001</v>
      </c>
      <c r="AQ1634" s="22">
        <v>75.006049999999988</v>
      </c>
      <c r="AR1634" s="22">
        <v>0.69</v>
      </c>
      <c r="BI1634" s="27"/>
    </row>
    <row r="1635" spans="1:74" s="22" customFormat="1" x14ac:dyDescent="0.2">
      <c r="B1635" s="23">
        <f t="shared" si="157"/>
        <v>2009</v>
      </c>
      <c r="C1635" s="23">
        <f t="shared" si="158"/>
        <v>7</v>
      </c>
      <c r="D1635" s="24" t="s">
        <v>100</v>
      </c>
      <c r="E1635" s="25" t="s">
        <v>1113</v>
      </c>
      <c r="F1635" s="22">
        <v>6606238</v>
      </c>
      <c r="G1635" s="22">
        <v>661152</v>
      </c>
      <c r="H1635" s="26" t="s">
        <v>738</v>
      </c>
      <c r="J1635" s="22" t="str">
        <f t="shared" si="159"/>
        <v xml:space="preserve">Oxundaån </v>
      </c>
      <c r="K1635" s="22" t="s">
        <v>739</v>
      </c>
      <c r="L1635" s="22">
        <v>0.5</v>
      </c>
      <c r="M1635" s="22">
        <v>0.5</v>
      </c>
      <c r="O1635" s="22">
        <v>20.2</v>
      </c>
      <c r="R1635" s="22">
        <v>45</v>
      </c>
      <c r="T1635" s="22">
        <v>2.403</v>
      </c>
      <c r="U1635" s="22">
        <v>48</v>
      </c>
      <c r="V1635" s="22">
        <f t="shared" si="156"/>
        <v>1.1862457443808114</v>
      </c>
      <c r="W1635" s="22">
        <v>4.5999999999999999E-2</v>
      </c>
      <c r="X1635" s="22">
        <v>32</v>
      </c>
      <c r="AB1635" s="22">
        <v>13</v>
      </c>
      <c r="AC1635" s="22">
        <v>7.8</v>
      </c>
      <c r="AG1635" s="22">
        <v>14</v>
      </c>
      <c r="AI1635" s="22">
        <v>63</v>
      </c>
      <c r="AJ1635" s="22">
        <v>755</v>
      </c>
      <c r="AK1635" s="22">
        <v>54.44</v>
      </c>
      <c r="AM1635" s="22">
        <v>5.6303999999999998</v>
      </c>
      <c r="AN1635" s="22">
        <v>9.9824999999999999</v>
      </c>
      <c r="AO1635" s="22">
        <v>37.896050000000002</v>
      </c>
      <c r="AP1635" s="22">
        <v>27.20684</v>
      </c>
      <c r="AQ1635" s="22">
        <v>51.605699999999999</v>
      </c>
      <c r="AR1635" s="22">
        <v>0.74</v>
      </c>
      <c r="BI1635" s="27"/>
    </row>
    <row r="1636" spans="1:74" s="22" customFormat="1" x14ac:dyDescent="0.2">
      <c r="B1636" s="23">
        <f t="shared" si="157"/>
        <v>2010</v>
      </c>
      <c r="C1636" s="23">
        <f t="shared" si="158"/>
        <v>7</v>
      </c>
      <c r="D1636" s="24" t="s">
        <v>100</v>
      </c>
      <c r="E1636" s="25" t="s">
        <v>1114</v>
      </c>
      <c r="F1636" s="22">
        <v>6606238</v>
      </c>
      <c r="G1636" s="22">
        <v>661152</v>
      </c>
      <c r="H1636" s="26" t="s">
        <v>738</v>
      </c>
      <c r="J1636" s="22" t="str">
        <f t="shared" si="159"/>
        <v xml:space="preserve">Oxundaån </v>
      </c>
      <c r="K1636" s="22" t="s">
        <v>739</v>
      </c>
      <c r="L1636" s="22">
        <v>0.5</v>
      </c>
      <c r="M1636" s="22">
        <v>0.5</v>
      </c>
      <c r="O1636" s="22">
        <v>24</v>
      </c>
      <c r="R1636" s="22">
        <v>47.6</v>
      </c>
      <c r="T1636" s="22">
        <v>2.4980000000000002</v>
      </c>
      <c r="U1636" s="22">
        <v>90</v>
      </c>
      <c r="V1636" s="22">
        <f t="shared" si="156"/>
        <v>2.0283856710958905</v>
      </c>
      <c r="W1636" s="22">
        <v>3.7999999999999999E-2</v>
      </c>
      <c r="X1636" s="22">
        <v>73</v>
      </c>
      <c r="Y1636" s="22">
        <v>2.8</v>
      </c>
      <c r="AB1636" s="22">
        <v>20</v>
      </c>
      <c r="AC1636" s="22">
        <v>7.64</v>
      </c>
      <c r="AE1636" s="22">
        <v>2.2999999999999998</v>
      </c>
      <c r="AG1636" s="22">
        <v>10.5</v>
      </c>
      <c r="AI1636" s="22">
        <v>95</v>
      </c>
      <c r="AJ1636" s="22">
        <v>790</v>
      </c>
      <c r="AK1636" s="22">
        <v>50.14</v>
      </c>
      <c r="AM1636" s="22">
        <v>5.3958000000000004</v>
      </c>
      <c r="AN1636" s="22">
        <v>9.1355000000000004</v>
      </c>
      <c r="AO1636" s="22">
        <v>40.2712</v>
      </c>
      <c r="AP1636" s="22">
        <v>26.036900000000003</v>
      </c>
      <c r="AQ1636" s="22">
        <v>51.173249999999996</v>
      </c>
      <c r="AR1636" s="22">
        <v>1.26</v>
      </c>
      <c r="BI1636" s="27"/>
    </row>
    <row r="1637" spans="1:74" s="22" customFormat="1" x14ac:dyDescent="0.2">
      <c r="B1637" s="23">
        <f t="shared" si="157"/>
        <v>2011</v>
      </c>
      <c r="C1637" s="23">
        <f t="shared" si="158"/>
        <v>7</v>
      </c>
      <c r="D1637" s="24" t="s">
        <v>100</v>
      </c>
      <c r="E1637" s="25" t="s">
        <v>1115</v>
      </c>
      <c r="F1637" s="22">
        <v>6606238</v>
      </c>
      <c r="G1637" s="22">
        <v>661152</v>
      </c>
      <c r="H1637" s="26" t="s">
        <v>738</v>
      </c>
      <c r="J1637" s="22" t="str">
        <f t="shared" si="159"/>
        <v xml:space="preserve">Oxundaån </v>
      </c>
      <c r="K1637" s="22" t="s">
        <v>739</v>
      </c>
      <c r="L1637" s="22">
        <v>0.5</v>
      </c>
      <c r="M1637" s="22">
        <v>0.5</v>
      </c>
      <c r="O1637" s="22">
        <v>22.5</v>
      </c>
      <c r="R1637" s="22">
        <v>44.6</v>
      </c>
      <c r="T1637" s="22">
        <v>2.4649999999999999</v>
      </c>
      <c r="U1637" s="22">
        <v>108</v>
      </c>
      <c r="V1637" s="22">
        <f t="shared" si="156"/>
        <v>1.9136242996836268</v>
      </c>
      <c r="W1637" s="22">
        <v>4.7E-2</v>
      </c>
      <c r="X1637" s="22">
        <v>69</v>
      </c>
      <c r="Y1637" s="22">
        <v>3.1</v>
      </c>
      <c r="Z1637" s="22">
        <v>7.8</v>
      </c>
      <c r="AB1637" s="22">
        <v>25</v>
      </c>
      <c r="AC1637" s="22">
        <v>7.58</v>
      </c>
      <c r="AE1637" s="22">
        <v>3.4</v>
      </c>
      <c r="AG1637" s="22">
        <v>12.8</v>
      </c>
      <c r="AI1637" s="22">
        <v>104</v>
      </c>
      <c r="AJ1637" s="22">
        <v>936</v>
      </c>
      <c r="AK1637" s="22">
        <v>51.4</v>
      </c>
      <c r="AL1637" s="22">
        <v>7.5999999999999998E-2</v>
      </c>
      <c r="AM1637" s="22">
        <v>5.1221000000000005</v>
      </c>
      <c r="AN1637" s="22">
        <v>8.7845999999999993</v>
      </c>
      <c r="AO1637" s="22">
        <v>38.995000000000005</v>
      </c>
      <c r="AP1637" s="22">
        <v>25.784560000000003</v>
      </c>
      <c r="AQ1637" s="22">
        <v>45.647499999999994</v>
      </c>
      <c r="AR1637" s="22">
        <v>1.07</v>
      </c>
      <c r="BI1637" s="27"/>
    </row>
    <row r="1638" spans="1:74" s="22" customFormat="1" x14ac:dyDescent="0.2">
      <c r="B1638" s="23">
        <f t="shared" si="157"/>
        <v>2012</v>
      </c>
      <c r="C1638" s="23">
        <f t="shared" si="158"/>
        <v>7</v>
      </c>
      <c r="D1638" s="24" t="s">
        <v>100</v>
      </c>
      <c r="E1638" s="25" t="s">
        <v>1116</v>
      </c>
      <c r="F1638" s="22">
        <v>6606238</v>
      </c>
      <c r="G1638" s="22">
        <v>661152</v>
      </c>
      <c r="H1638" s="26" t="s">
        <v>738</v>
      </c>
      <c r="J1638" s="22" t="str">
        <f t="shared" si="159"/>
        <v xml:space="preserve">Oxundaån </v>
      </c>
      <c r="K1638" s="22" t="s">
        <v>739</v>
      </c>
      <c r="L1638" s="22">
        <v>0.5</v>
      </c>
      <c r="M1638" s="22">
        <v>0.5</v>
      </c>
      <c r="O1638" s="22">
        <v>19.7</v>
      </c>
      <c r="R1638" s="22">
        <v>46.6</v>
      </c>
      <c r="T1638" s="22">
        <v>2.4089999999999998</v>
      </c>
      <c r="U1638" s="22">
        <v>59</v>
      </c>
      <c r="V1638" s="22">
        <f t="shared" si="156"/>
        <v>1.0030387856590639</v>
      </c>
      <c r="W1638" s="22">
        <v>4.5999999999999999E-2</v>
      </c>
      <c r="X1638" s="22">
        <v>34</v>
      </c>
      <c r="Y1638" s="22">
        <v>3</v>
      </c>
      <c r="Z1638" s="22">
        <v>8.5</v>
      </c>
      <c r="AB1638" s="22">
        <v>12</v>
      </c>
      <c r="AC1638" s="22">
        <v>7.65</v>
      </c>
      <c r="AE1638" s="22">
        <v>3.6</v>
      </c>
      <c r="AG1638" s="22">
        <v>10.8</v>
      </c>
      <c r="AI1638" s="22">
        <v>66</v>
      </c>
      <c r="AJ1638" s="22">
        <v>762</v>
      </c>
      <c r="AK1638" s="22">
        <v>49.960000000000008</v>
      </c>
      <c r="AL1638" s="22">
        <v>8.5000000000000006E-2</v>
      </c>
      <c r="AM1638" s="22">
        <v>4.8483999999999998</v>
      </c>
      <c r="AN1638" s="22">
        <v>8.5909999999999993</v>
      </c>
      <c r="AO1638" s="22">
        <v>37.257950000000001</v>
      </c>
      <c r="AP1638" s="22">
        <v>25.348700000000001</v>
      </c>
      <c r="AQ1638" s="22">
        <v>42.572299999999998</v>
      </c>
      <c r="AR1638" s="22">
        <v>0.32</v>
      </c>
      <c r="BI1638" s="27"/>
    </row>
    <row r="1639" spans="1:74" s="22" customFormat="1" x14ac:dyDescent="0.2">
      <c r="A1639" s="22">
        <v>23098</v>
      </c>
      <c r="B1639" s="23">
        <f t="shared" si="157"/>
        <v>2013</v>
      </c>
      <c r="C1639" s="23">
        <f t="shared" si="158"/>
        <v>7</v>
      </c>
      <c r="D1639" s="24" t="s">
        <v>100</v>
      </c>
      <c r="E1639" s="25">
        <v>41466</v>
      </c>
      <c r="F1639" s="22">
        <v>6600935</v>
      </c>
      <c r="G1639" s="22">
        <v>1626764</v>
      </c>
      <c r="H1639" s="22" t="s">
        <v>94</v>
      </c>
      <c r="I1639" s="22" t="s">
        <v>780</v>
      </c>
      <c r="J1639" s="22" t="str">
        <f t="shared" si="159"/>
        <v>Vallentunasjön Va2</v>
      </c>
      <c r="K1639" s="22" t="s">
        <v>739</v>
      </c>
      <c r="L1639" s="22">
        <v>0.5</v>
      </c>
      <c r="M1639" s="22">
        <v>0.5</v>
      </c>
      <c r="N1639" s="22">
        <v>0.5</v>
      </c>
      <c r="O1639" s="22">
        <v>19.7</v>
      </c>
      <c r="P1639" s="22">
        <v>9.3000000000000007</v>
      </c>
      <c r="Q1639" s="22">
        <v>101</v>
      </c>
      <c r="BI1639" s="27"/>
    </row>
    <row r="1640" spans="1:74" s="22" customFormat="1" x14ac:dyDescent="0.2">
      <c r="A1640" s="22">
        <v>23099</v>
      </c>
      <c r="B1640" s="23">
        <f t="shared" si="157"/>
        <v>2013</v>
      </c>
      <c r="C1640" s="23">
        <f t="shared" si="158"/>
        <v>7</v>
      </c>
      <c r="D1640" s="24" t="s">
        <v>100</v>
      </c>
      <c r="E1640" s="25">
        <v>41466</v>
      </c>
      <c r="F1640" s="22">
        <v>6600935</v>
      </c>
      <c r="G1640" s="22">
        <v>1626764</v>
      </c>
      <c r="H1640" s="22" t="s">
        <v>94</v>
      </c>
      <c r="I1640" s="22" t="s">
        <v>780</v>
      </c>
      <c r="J1640" s="22" t="str">
        <f t="shared" si="159"/>
        <v>Vallentunasjön Va2</v>
      </c>
      <c r="K1640" s="22" t="s">
        <v>781</v>
      </c>
      <c r="L1640" s="22">
        <v>1</v>
      </c>
      <c r="M1640" s="22">
        <v>1</v>
      </c>
      <c r="O1640" s="22">
        <v>19.7</v>
      </c>
      <c r="P1640" s="22">
        <v>9.1999999999999993</v>
      </c>
      <c r="Q1640" s="22">
        <v>101</v>
      </c>
      <c r="BI1640" s="27"/>
    </row>
    <row r="1641" spans="1:74" s="22" customFormat="1" x14ac:dyDescent="0.2">
      <c r="A1641" s="22">
        <v>23100</v>
      </c>
      <c r="B1641" s="23">
        <f t="shared" si="157"/>
        <v>2013</v>
      </c>
      <c r="C1641" s="23">
        <f t="shared" si="158"/>
        <v>7</v>
      </c>
      <c r="D1641" s="24" t="s">
        <v>100</v>
      </c>
      <c r="E1641" s="25">
        <v>41466</v>
      </c>
      <c r="F1641" s="22">
        <v>6600935</v>
      </c>
      <c r="G1641" s="22">
        <v>1626764</v>
      </c>
      <c r="H1641" s="22" t="s">
        <v>94</v>
      </c>
      <c r="I1641" s="22" t="s">
        <v>780</v>
      </c>
      <c r="J1641" s="22" t="str">
        <f t="shared" si="159"/>
        <v>Vallentunasjön Va2</v>
      </c>
      <c r="K1641" s="22" t="s">
        <v>782</v>
      </c>
      <c r="L1641" s="22">
        <v>2</v>
      </c>
      <c r="M1641" s="22">
        <v>2</v>
      </c>
      <c r="O1641" s="22">
        <v>19.600000000000001</v>
      </c>
      <c r="P1641" s="22">
        <v>8.9</v>
      </c>
      <c r="Q1641" s="22">
        <v>97</v>
      </c>
      <c r="BI1641" s="27"/>
    </row>
    <row r="1642" spans="1:74" s="22" customFormat="1" x14ac:dyDescent="0.2">
      <c r="A1642" s="22">
        <v>23101</v>
      </c>
      <c r="B1642" s="23">
        <f t="shared" si="157"/>
        <v>2013</v>
      </c>
      <c r="C1642" s="23">
        <f t="shared" si="158"/>
        <v>7</v>
      </c>
      <c r="D1642" s="24" t="s">
        <v>100</v>
      </c>
      <c r="E1642" s="25">
        <v>41466</v>
      </c>
      <c r="F1642" s="22">
        <v>6600935</v>
      </c>
      <c r="G1642" s="22">
        <v>1626764</v>
      </c>
      <c r="H1642" s="22" t="s">
        <v>94</v>
      </c>
      <c r="I1642" s="22" t="s">
        <v>780</v>
      </c>
      <c r="J1642" s="22" t="str">
        <f t="shared" si="159"/>
        <v>Vallentunasjön Va2</v>
      </c>
      <c r="K1642" s="22" t="s">
        <v>783</v>
      </c>
      <c r="L1642" s="22">
        <v>3</v>
      </c>
      <c r="M1642" s="22">
        <v>3</v>
      </c>
      <c r="O1642" s="22">
        <v>19.600000000000001</v>
      </c>
      <c r="P1642" s="22">
        <v>8.8000000000000007</v>
      </c>
      <c r="Q1642" s="22">
        <v>95</v>
      </c>
      <c r="BI1642" s="27"/>
    </row>
    <row r="1643" spans="1:74" s="22" customFormat="1" x14ac:dyDescent="0.2">
      <c r="A1643" s="22">
        <v>23102</v>
      </c>
      <c r="B1643" s="23">
        <f t="shared" si="157"/>
        <v>2013</v>
      </c>
      <c r="C1643" s="23">
        <f t="shared" si="158"/>
        <v>7</v>
      </c>
      <c r="D1643" s="24" t="s">
        <v>100</v>
      </c>
      <c r="E1643" s="25">
        <v>41466</v>
      </c>
      <c r="F1643" s="22">
        <v>6600935</v>
      </c>
      <c r="G1643" s="22">
        <v>1626764</v>
      </c>
      <c r="H1643" s="22" t="s">
        <v>94</v>
      </c>
      <c r="I1643" s="22" t="s">
        <v>780</v>
      </c>
      <c r="J1643" s="22" t="str">
        <f t="shared" si="159"/>
        <v>Vallentunasjön Va2</v>
      </c>
      <c r="K1643" s="22" t="s">
        <v>784</v>
      </c>
      <c r="L1643" s="22">
        <v>4</v>
      </c>
      <c r="M1643" s="22">
        <v>4</v>
      </c>
      <c r="O1643" s="22">
        <v>19.600000000000001</v>
      </c>
      <c r="P1643" s="22">
        <v>8.6</v>
      </c>
      <c r="Q1643" s="22">
        <v>94</v>
      </c>
      <c r="BI1643" s="27"/>
    </row>
    <row r="1644" spans="1:74" s="22" customFormat="1" x14ac:dyDescent="0.2">
      <c r="A1644" s="22">
        <v>23103</v>
      </c>
      <c r="B1644" s="23">
        <f t="shared" si="157"/>
        <v>2013</v>
      </c>
      <c r="C1644" s="23">
        <f t="shared" si="158"/>
        <v>7</v>
      </c>
      <c r="D1644" s="24" t="s">
        <v>100</v>
      </c>
      <c r="E1644" s="25">
        <v>41466</v>
      </c>
      <c r="F1644" s="22">
        <v>6600935</v>
      </c>
      <c r="G1644" s="22">
        <v>1626764</v>
      </c>
      <c r="H1644" s="22" t="s">
        <v>94</v>
      </c>
      <c r="I1644" s="22" t="s">
        <v>780</v>
      </c>
      <c r="J1644" s="22" t="str">
        <f t="shared" si="159"/>
        <v>Vallentunasjön Va2</v>
      </c>
      <c r="K1644" s="22" t="s">
        <v>785</v>
      </c>
      <c r="O1644" s="22">
        <v>19.5</v>
      </c>
      <c r="P1644" s="22">
        <v>8.5</v>
      </c>
      <c r="Q1644" s="22">
        <v>93</v>
      </c>
      <c r="BI1644" s="27"/>
    </row>
    <row r="1645" spans="1:74" s="22" customFormat="1" x14ac:dyDescent="0.2">
      <c r="A1645" s="22">
        <v>23104</v>
      </c>
      <c r="B1645" s="23">
        <f t="shared" si="157"/>
        <v>2013</v>
      </c>
      <c r="C1645" s="23">
        <f t="shared" si="158"/>
        <v>7</v>
      </c>
      <c r="D1645" s="24" t="s">
        <v>100</v>
      </c>
      <c r="E1645" s="25">
        <v>41466</v>
      </c>
      <c r="H1645" s="22" t="s">
        <v>94</v>
      </c>
      <c r="I1645" s="22" t="s">
        <v>786</v>
      </c>
      <c r="J1645" s="22" t="str">
        <f t="shared" si="159"/>
        <v>Vallentunasjön Blandprov</v>
      </c>
      <c r="K1645" s="22" t="s">
        <v>739</v>
      </c>
      <c r="U1645" s="22">
        <v>3.7679999999999998</v>
      </c>
      <c r="X1645" s="22">
        <v>9.67</v>
      </c>
      <c r="Z1645" s="22">
        <v>70.329599999999999</v>
      </c>
      <c r="AB1645" s="30">
        <v>0</v>
      </c>
      <c r="AE1645" s="22">
        <v>31.000000000000199</v>
      </c>
      <c r="AI1645" s="22">
        <v>103.67</v>
      </c>
      <c r="AJ1645" s="22">
        <v>1688.681</v>
      </c>
      <c r="BI1645" s="27"/>
    </row>
    <row r="1646" spans="1:74" s="22" customFormat="1" x14ac:dyDescent="0.2">
      <c r="B1646" s="23">
        <f t="shared" si="157"/>
        <v>2013</v>
      </c>
      <c r="C1646" s="23">
        <f t="shared" si="158"/>
        <v>7</v>
      </c>
      <c r="D1646" s="24" t="s">
        <v>100</v>
      </c>
      <c r="E1646" s="25" t="s">
        <v>1117</v>
      </c>
      <c r="F1646" s="22">
        <v>6606238</v>
      </c>
      <c r="G1646" s="22">
        <v>661152</v>
      </c>
      <c r="H1646" s="26" t="s">
        <v>738</v>
      </c>
      <c r="J1646" s="22" t="str">
        <f t="shared" si="159"/>
        <v xml:space="preserve">Oxundaån </v>
      </c>
      <c r="K1646" s="22" t="s">
        <v>739</v>
      </c>
      <c r="L1646" s="22">
        <v>0.5</v>
      </c>
      <c r="M1646" s="22">
        <v>0.5</v>
      </c>
      <c r="O1646" s="22">
        <v>20</v>
      </c>
      <c r="R1646" s="22">
        <v>44.5</v>
      </c>
      <c r="T1646" s="22">
        <v>2.5099999999999998</v>
      </c>
      <c r="U1646" s="22">
        <v>128</v>
      </c>
      <c r="V1646" s="22">
        <f t="shared" ref="V1646" si="160">U1646 * (1/((10^((0.0901821 + (2729.92 /(273.15 + O1646)))-AC1646)+1)))</f>
        <v>2.0775683404284866</v>
      </c>
      <c r="W1646" s="22">
        <v>5.0999999999999997E-2</v>
      </c>
      <c r="X1646" s="22">
        <v>72</v>
      </c>
      <c r="Y1646" s="22">
        <v>2.2999999999999998</v>
      </c>
      <c r="Z1646" s="22">
        <v>5.3</v>
      </c>
      <c r="AB1646" s="22">
        <v>31</v>
      </c>
      <c r="AC1646" s="22">
        <v>7.62</v>
      </c>
      <c r="AE1646" s="22">
        <v>3.1</v>
      </c>
      <c r="AG1646" s="22">
        <v>11.4</v>
      </c>
      <c r="AI1646" s="22">
        <v>97</v>
      </c>
      <c r="AJ1646" s="22">
        <v>840</v>
      </c>
      <c r="AK1646" s="22">
        <v>47</v>
      </c>
      <c r="AM1646" s="22">
        <v>5.0830000000000002</v>
      </c>
      <c r="AN1646" s="22">
        <v>7.9497</v>
      </c>
      <c r="AO1646" s="22">
        <v>37.009800000000006</v>
      </c>
      <c r="AP1646" s="22">
        <v>25.004600000000003</v>
      </c>
      <c r="AQ1646" s="22">
        <v>34.403799999999997</v>
      </c>
      <c r="AR1646" s="22">
        <v>0.78</v>
      </c>
      <c r="BI1646" s="27"/>
      <c r="BV1646" s="22">
        <v>5.0000000000000001E-3</v>
      </c>
    </row>
    <row r="1647" spans="1:74" s="22" customFormat="1" x14ac:dyDescent="0.2">
      <c r="A1647" s="22">
        <v>23156</v>
      </c>
      <c r="B1647" s="23">
        <f t="shared" si="157"/>
        <v>2013</v>
      </c>
      <c r="C1647" s="23">
        <f t="shared" si="158"/>
        <v>7</v>
      </c>
      <c r="D1647" s="24" t="s">
        <v>100</v>
      </c>
      <c r="E1647" s="25">
        <v>41472</v>
      </c>
      <c r="F1647" s="22">
        <v>6600935</v>
      </c>
      <c r="G1647" s="22">
        <v>1626764</v>
      </c>
      <c r="H1647" s="22" t="s">
        <v>94</v>
      </c>
      <c r="I1647" s="22" t="s">
        <v>780</v>
      </c>
      <c r="J1647" s="22" t="str">
        <f t="shared" si="159"/>
        <v>Vallentunasjön Va2</v>
      </c>
      <c r="K1647" s="22" t="s">
        <v>739</v>
      </c>
      <c r="L1647" s="22">
        <v>0.5</v>
      </c>
      <c r="M1647" s="22">
        <v>0.5</v>
      </c>
      <c r="N1647" s="22">
        <v>0.5</v>
      </c>
      <c r="O1647" s="22">
        <v>20.6</v>
      </c>
      <c r="P1647" s="22">
        <v>11.1</v>
      </c>
      <c r="Q1647" s="22">
        <v>123</v>
      </c>
      <c r="BI1647" s="27"/>
    </row>
    <row r="1648" spans="1:74" s="22" customFormat="1" x14ac:dyDescent="0.2">
      <c r="A1648" s="22">
        <v>23157</v>
      </c>
      <c r="B1648" s="23">
        <f t="shared" si="157"/>
        <v>2013</v>
      </c>
      <c r="C1648" s="23">
        <f t="shared" si="158"/>
        <v>7</v>
      </c>
      <c r="D1648" s="24" t="s">
        <v>100</v>
      </c>
      <c r="E1648" s="25">
        <v>41472</v>
      </c>
      <c r="F1648" s="22">
        <v>6600935</v>
      </c>
      <c r="G1648" s="22">
        <v>1626764</v>
      </c>
      <c r="H1648" s="22" t="s">
        <v>94</v>
      </c>
      <c r="I1648" s="22" t="s">
        <v>780</v>
      </c>
      <c r="J1648" s="22" t="str">
        <f t="shared" si="159"/>
        <v>Vallentunasjön Va2</v>
      </c>
      <c r="K1648" s="22" t="s">
        <v>781</v>
      </c>
      <c r="L1648" s="22">
        <v>1</v>
      </c>
      <c r="M1648" s="22">
        <v>1</v>
      </c>
      <c r="O1648" s="22">
        <v>20.3</v>
      </c>
      <c r="P1648" s="22">
        <v>10</v>
      </c>
      <c r="Q1648" s="22">
        <v>111</v>
      </c>
      <c r="BI1648" s="27"/>
    </row>
    <row r="1649" spans="1:61" s="22" customFormat="1" x14ac:dyDescent="0.2">
      <c r="A1649" s="22">
        <v>23158</v>
      </c>
      <c r="B1649" s="23">
        <f t="shared" si="157"/>
        <v>2013</v>
      </c>
      <c r="C1649" s="23">
        <f t="shared" si="158"/>
        <v>7</v>
      </c>
      <c r="D1649" s="24" t="s">
        <v>100</v>
      </c>
      <c r="E1649" s="25">
        <v>41472</v>
      </c>
      <c r="F1649" s="22">
        <v>6600935</v>
      </c>
      <c r="G1649" s="22">
        <v>1626764</v>
      </c>
      <c r="H1649" s="22" t="s">
        <v>94</v>
      </c>
      <c r="I1649" s="22" t="s">
        <v>780</v>
      </c>
      <c r="J1649" s="22" t="str">
        <f t="shared" si="159"/>
        <v>Vallentunasjön Va2</v>
      </c>
      <c r="K1649" s="22" t="s">
        <v>782</v>
      </c>
      <c r="L1649" s="22">
        <v>2</v>
      </c>
      <c r="M1649" s="22">
        <v>2</v>
      </c>
      <c r="O1649" s="22">
        <v>20</v>
      </c>
      <c r="P1649" s="22">
        <v>8.6999999999999993</v>
      </c>
      <c r="Q1649" s="22">
        <v>95</v>
      </c>
      <c r="BI1649" s="27"/>
    </row>
    <row r="1650" spans="1:61" s="22" customFormat="1" x14ac:dyDescent="0.2">
      <c r="A1650" s="22">
        <v>23159</v>
      </c>
      <c r="B1650" s="23">
        <f t="shared" si="157"/>
        <v>2013</v>
      </c>
      <c r="C1650" s="23">
        <f t="shared" si="158"/>
        <v>7</v>
      </c>
      <c r="D1650" s="24" t="s">
        <v>100</v>
      </c>
      <c r="E1650" s="25">
        <v>41472</v>
      </c>
      <c r="F1650" s="22">
        <v>6600935</v>
      </c>
      <c r="G1650" s="22">
        <v>1626764</v>
      </c>
      <c r="H1650" s="22" t="s">
        <v>94</v>
      </c>
      <c r="I1650" s="22" t="s">
        <v>780</v>
      </c>
      <c r="J1650" s="22" t="str">
        <f t="shared" si="159"/>
        <v>Vallentunasjön Va2</v>
      </c>
      <c r="K1650" s="22" t="s">
        <v>783</v>
      </c>
      <c r="L1650" s="22">
        <v>3</v>
      </c>
      <c r="M1650" s="22">
        <v>3</v>
      </c>
      <c r="O1650" s="22">
        <v>19.899999999999999</v>
      </c>
      <c r="P1650" s="22">
        <v>8.5</v>
      </c>
      <c r="Q1650" s="22">
        <v>93</v>
      </c>
      <c r="BI1650" s="27"/>
    </row>
    <row r="1651" spans="1:61" s="22" customFormat="1" x14ac:dyDescent="0.2">
      <c r="A1651" s="22">
        <v>23160</v>
      </c>
      <c r="B1651" s="23">
        <f t="shared" si="157"/>
        <v>2013</v>
      </c>
      <c r="C1651" s="23">
        <f t="shared" si="158"/>
        <v>7</v>
      </c>
      <c r="D1651" s="24" t="s">
        <v>100</v>
      </c>
      <c r="E1651" s="25">
        <v>41472</v>
      </c>
      <c r="F1651" s="22">
        <v>6600935</v>
      </c>
      <c r="G1651" s="22">
        <v>1626764</v>
      </c>
      <c r="H1651" s="22" t="s">
        <v>94</v>
      </c>
      <c r="I1651" s="22" t="s">
        <v>780</v>
      </c>
      <c r="J1651" s="22" t="str">
        <f t="shared" si="159"/>
        <v>Vallentunasjön Va2</v>
      </c>
      <c r="K1651" s="22" t="s">
        <v>784</v>
      </c>
      <c r="L1651" s="22">
        <v>4</v>
      </c>
      <c r="M1651" s="22">
        <v>4</v>
      </c>
      <c r="O1651" s="22">
        <v>19.8</v>
      </c>
      <c r="P1651" s="22">
        <v>7.4</v>
      </c>
      <c r="Q1651" s="22">
        <v>81</v>
      </c>
      <c r="BI1651" s="27"/>
    </row>
    <row r="1652" spans="1:61" s="22" customFormat="1" x14ac:dyDescent="0.2">
      <c r="A1652" s="22">
        <v>23161</v>
      </c>
      <c r="B1652" s="23">
        <f t="shared" si="157"/>
        <v>2013</v>
      </c>
      <c r="C1652" s="23">
        <f t="shared" si="158"/>
        <v>7</v>
      </c>
      <c r="D1652" s="24" t="s">
        <v>100</v>
      </c>
      <c r="E1652" s="25">
        <v>41472</v>
      </c>
      <c r="F1652" s="22">
        <v>6600935</v>
      </c>
      <c r="G1652" s="22">
        <v>1626764</v>
      </c>
      <c r="H1652" s="22" t="s">
        <v>94</v>
      </c>
      <c r="I1652" s="22" t="s">
        <v>780</v>
      </c>
      <c r="J1652" s="22" t="str">
        <f t="shared" si="159"/>
        <v>Vallentunasjön Va2</v>
      </c>
      <c r="K1652" s="22" t="s">
        <v>785</v>
      </c>
      <c r="L1652" s="22">
        <v>4.3</v>
      </c>
      <c r="M1652" s="22">
        <v>4.3</v>
      </c>
      <c r="O1652" s="22">
        <v>19.600000000000001</v>
      </c>
      <c r="P1652" s="22">
        <v>4.8</v>
      </c>
      <c r="Q1652" s="22">
        <v>52</v>
      </c>
      <c r="BI1652" s="27"/>
    </row>
    <row r="1653" spans="1:61" s="22" customFormat="1" x14ac:dyDescent="0.2">
      <c r="A1653" s="22">
        <v>23162</v>
      </c>
      <c r="B1653" s="23">
        <f t="shared" si="157"/>
        <v>2013</v>
      </c>
      <c r="C1653" s="23">
        <f t="shared" si="158"/>
        <v>7</v>
      </c>
      <c r="D1653" s="24" t="s">
        <v>100</v>
      </c>
      <c r="E1653" s="25">
        <v>41472</v>
      </c>
      <c r="H1653" s="22" t="s">
        <v>94</v>
      </c>
      <c r="I1653" s="22" t="s">
        <v>786</v>
      </c>
      <c r="J1653" s="22" t="str">
        <f t="shared" si="159"/>
        <v>Vallentunasjön Blandprov</v>
      </c>
      <c r="K1653" s="22" t="s">
        <v>739</v>
      </c>
      <c r="U1653" s="22">
        <v>3.8519999999999999</v>
      </c>
      <c r="X1653" s="22">
        <v>6.52</v>
      </c>
      <c r="Z1653" s="22">
        <v>56.436160000000001</v>
      </c>
      <c r="AB1653" s="30">
        <v>0</v>
      </c>
      <c r="AE1653" s="22">
        <v>29.999999999999702</v>
      </c>
      <c r="AI1653" s="22">
        <v>96.06</v>
      </c>
      <c r="AJ1653" s="22">
        <v>2390.3330000000001</v>
      </c>
      <c r="BI1653" s="27"/>
    </row>
    <row r="1654" spans="1:61" s="22" customFormat="1" x14ac:dyDescent="0.2">
      <c r="A1654" s="22">
        <v>23381</v>
      </c>
      <c r="B1654" s="23">
        <f t="shared" si="157"/>
        <v>2013</v>
      </c>
      <c r="C1654" s="23">
        <f t="shared" si="158"/>
        <v>7</v>
      </c>
      <c r="D1654" s="24" t="s">
        <v>100</v>
      </c>
      <c r="E1654" s="25">
        <v>41485</v>
      </c>
      <c r="F1654" s="22">
        <v>6600935</v>
      </c>
      <c r="G1654" s="22">
        <v>1626764</v>
      </c>
      <c r="H1654" s="22" t="s">
        <v>94</v>
      </c>
      <c r="I1654" s="22" t="s">
        <v>780</v>
      </c>
      <c r="J1654" s="22" t="str">
        <f t="shared" si="159"/>
        <v>Vallentunasjön Va2</v>
      </c>
      <c r="K1654" s="22" t="s">
        <v>739</v>
      </c>
      <c r="L1654" s="22">
        <v>0.5</v>
      </c>
      <c r="M1654" s="22">
        <v>0.5</v>
      </c>
      <c r="N1654" s="22">
        <v>0.4</v>
      </c>
      <c r="O1654" s="22">
        <v>21.5</v>
      </c>
      <c r="P1654" s="22">
        <v>8.6</v>
      </c>
      <c r="Q1654" s="22">
        <v>98</v>
      </c>
      <c r="BI1654" s="27"/>
    </row>
    <row r="1655" spans="1:61" s="22" customFormat="1" x14ac:dyDescent="0.2">
      <c r="A1655" s="22">
        <v>23382</v>
      </c>
      <c r="B1655" s="23">
        <f t="shared" si="157"/>
        <v>2013</v>
      </c>
      <c r="C1655" s="23">
        <f t="shared" si="158"/>
        <v>7</v>
      </c>
      <c r="D1655" s="24" t="s">
        <v>100</v>
      </c>
      <c r="E1655" s="25">
        <v>41485</v>
      </c>
      <c r="F1655" s="22">
        <v>6600935</v>
      </c>
      <c r="G1655" s="22">
        <v>1626764</v>
      </c>
      <c r="H1655" s="22" t="s">
        <v>94</v>
      </c>
      <c r="I1655" s="22" t="s">
        <v>780</v>
      </c>
      <c r="J1655" s="22" t="str">
        <f t="shared" si="159"/>
        <v>Vallentunasjön Va2</v>
      </c>
      <c r="K1655" s="22" t="s">
        <v>781</v>
      </c>
      <c r="L1655" s="22">
        <v>1</v>
      </c>
      <c r="M1655" s="22">
        <v>1</v>
      </c>
      <c r="O1655" s="22">
        <v>21.5</v>
      </c>
      <c r="P1655" s="22">
        <v>8.5</v>
      </c>
      <c r="Q1655" s="22">
        <v>101</v>
      </c>
      <c r="BI1655" s="27"/>
    </row>
    <row r="1656" spans="1:61" s="22" customFormat="1" x14ac:dyDescent="0.2">
      <c r="A1656" s="22">
        <v>23383</v>
      </c>
      <c r="B1656" s="23">
        <f t="shared" si="157"/>
        <v>2013</v>
      </c>
      <c r="C1656" s="23">
        <f t="shared" si="158"/>
        <v>7</v>
      </c>
      <c r="D1656" s="24" t="s">
        <v>100</v>
      </c>
      <c r="E1656" s="25">
        <v>41485</v>
      </c>
      <c r="F1656" s="22">
        <v>6600935</v>
      </c>
      <c r="G1656" s="22">
        <v>1626764</v>
      </c>
      <c r="H1656" s="22" t="s">
        <v>94</v>
      </c>
      <c r="I1656" s="22" t="s">
        <v>780</v>
      </c>
      <c r="J1656" s="22" t="str">
        <f t="shared" si="159"/>
        <v>Vallentunasjön Va2</v>
      </c>
      <c r="K1656" s="22" t="s">
        <v>782</v>
      </c>
      <c r="L1656" s="22">
        <v>2</v>
      </c>
      <c r="M1656" s="22">
        <v>2</v>
      </c>
      <c r="O1656" s="22">
        <v>20</v>
      </c>
      <c r="P1656" s="22">
        <v>6.2</v>
      </c>
      <c r="Q1656" s="22">
        <v>71</v>
      </c>
      <c r="BI1656" s="27"/>
    </row>
    <row r="1657" spans="1:61" s="22" customFormat="1" x14ac:dyDescent="0.2">
      <c r="A1657" s="22">
        <v>23384</v>
      </c>
      <c r="B1657" s="23">
        <f t="shared" si="157"/>
        <v>2013</v>
      </c>
      <c r="C1657" s="23">
        <f t="shared" si="158"/>
        <v>7</v>
      </c>
      <c r="D1657" s="24" t="s">
        <v>100</v>
      </c>
      <c r="E1657" s="25">
        <v>41485</v>
      </c>
      <c r="F1657" s="22">
        <v>6600935</v>
      </c>
      <c r="G1657" s="22">
        <v>1626764</v>
      </c>
      <c r="H1657" s="22" t="s">
        <v>94</v>
      </c>
      <c r="I1657" s="22" t="s">
        <v>780</v>
      </c>
      <c r="J1657" s="22" t="str">
        <f t="shared" si="159"/>
        <v>Vallentunasjön Va2</v>
      </c>
      <c r="K1657" s="22" t="s">
        <v>783</v>
      </c>
      <c r="L1657" s="22">
        <v>3</v>
      </c>
      <c r="M1657" s="22">
        <v>3</v>
      </c>
      <c r="O1657" s="22">
        <v>20</v>
      </c>
      <c r="P1657" s="22">
        <v>1.7</v>
      </c>
      <c r="Q1657" s="22">
        <v>19</v>
      </c>
      <c r="BI1657" s="27"/>
    </row>
    <row r="1658" spans="1:61" s="22" customFormat="1" x14ac:dyDescent="0.2">
      <c r="A1658" s="22">
        <v>23385</v>
      </c>
      <c r="B1658" s="23">
        <f t="shared" si="157"/>
        <v>2013</v>
      </c>
      <c r="C1658" s="23">
        <f t="shared" si="158"/>
        <v>7</v>
      </c>
      <c r="D1658" s="24" t="s">
        <v>100</v>
      </c>
      <c r="E1658" s="25">
        <v>41485</v>
      </c>
      <c r="F1658" s="22">
        <v>6600935</v>
      </c>
      <c r="G1658" s="22">
        <v>1626764</v>
      </c>
      <c r="H1658" s="22" t="s">
        <v>94</v>
      </c>
      <c r="I1658" s="22" t="s">
        <v>780</v>
      </c>
      <c r="J1658" s="22" t="str">
        <f t="shared" si="159"/>
        <v>Vallentunasjön Va2</v>
      </c>
      <c r="K1658" s="22" t="s">
        <v>784</v>
      </c>
      <c r="L1658" s="22">
        <v>4</v>
      </c>
      <c r="M1658" s="22">
        <v>4</v>
      </c>
      <c r="O1658" s="22">
        <v>19</v>
      </c>
      <c r="P1658" s="22">
        <v>0.1</v>
      </c>
      <c r="Q1658" s="22">
        <v>1</v>
      </c>
      <c r="BI1658" s="27"/>
    </row>
    <row r="1659" spans="1:61" s="22" customFormat="1" x14ac:dyDescent="0.2">
      <c r="A1659" s="22">
        <v>23386</v>
      </c>
      <c r="B1659" s="23">
        <f t="shared" si="157"/>
        <v>2013</v>
      </c>
      <c r="C1659" s="23">
        <f t="shared" si="158"/>
        <v>7</v>
      </c>
      <c r="D1659" s="24" t="s">
        <v>100</v>
      </c>
      <c r="E1659" s="25">
        <v>41485</v>
      </c>
      <c r="F1659" s="22">
        <v>6600935</v>
      </c>
      <c r="G1659" s="22">
        <v>1626764</v>
      </c>
      <c r="H1659" s="22" t="s">
        <v>94</v>
      </c>
      <c r="I1659" s="22" t="s">
        <v>780</v>
      </c>
      <c r="J1659" s="22" t="str">
        <f t="shared" si="159"/>
        <v>Vallentunasjön Va2</v>
      </c>
      <c r="K1659" s="22" t="s">
        <v>785</v>
      </c>
      <c r="L1659" s="22">
        <v>4.3</v>
      </c>
      <c r="M1659" s="22">
        <v>4.3</v>
      </c>
      <c r="O1659" s="22">
        <v>19</v>
      </c>
      <c r="P1659" s="22">
        <v>0.1</v>
      </c>
      <c r="Q1659" s="22">
        <v>1</v>
      </c>
      <c r="BI1659" s="27"/>
    </row>
    <row r="1660" spans="1:61" s="22" customFormat="1" x14ac:dyDescent="0.2">
      <c r="A1660" s="22">
        <v>23387</v>
      </c>
      <c r="B1660" s="23">
        <f t="shared" si="157"/>
        <v>2013</v>
      </c>
      <c r="C1660" s="23">
        <f t="shared" si="158"/>
        <v>7</v>
      </c>
      <c r="D1660" s="24" t="s">
        <v>100</v>
      </c>
      <c r="E1660" s="25">
        <v>41485</v>
      </c>
      <c r="H1660" s="22" t="s">
        <v>94</v>
      </c>
      <c r="I1660" s="22" t="s">
        <v>786</v>
      </c>
      <c r="J1660" s="22" t="str">
        <f t="shared" si="159"/>
        <v>Vallentunasjön Blandprov</v>
      </c>
      <c r="K1660" s="22" t="s">
        <v>739</v>
      </c>
      <c r="U1660" s="22">
        <v>5.9139999999999997</v>
      </c>
      <c r="X1660" s="22">
        <v>7.14</v>
      </c>
      <c r="Z1660" s="22">
        <v>43.5658125</v>
      </c>
      <c r="AB1660" s="30">
        <v>0</v>
      </c>
      <c r="AE1660" s="22">
        <v>34.000000000000099</v>
      </c>
      <c r="AI1660" s="22">
        <v>85.88</v>
      </c>
      <c r="AJ1660" s="22">
        <v>1640.8</v>
      </c>
      <c r="BI1660" s="27"/>
    </row>
    <row r="1661" spans="1:61" s="22" customFormat="1" x14ac:dyDescent="0.2">
      <c r="B1661" s="23">
        <f t="shared" si="157"/>
        <v>2014</v>
      </c>
      <c r="C1661" s="23">
        <f t="shared" si="158"/>
        <v>7</v>
      </c>
      <c r="D1661" s="24" t="s">
        <v>100</v>
      </c>
      <c r="E1661" s="25" t="s">
        <v>1118</v>
      </c>
      <c r="F1661" s="22">
        <v>6606238</v>
      </c>
      <c r="G1661" s="22">
        <v>661152</v>
      </c>
      <c r="H1661" s="26" t="s">
        <v>738</v>
      </c>
      <c r="J1661" s="22" t="str">
        <f t="shared" si="159"/>
        <v xml:space="preserve">Oxundaån </v>
      </c>
      <c r="K1661" s="22" t="s">
        <v>739</v>
      </c>
      <c r="O1661" s="22">
        <v>21.3</v>
      </c>
      <c r="R1661" s="22">
        <v>48.4</v>
      </c>
      <c r="T1661" s="22">
        <v>2.548</v>
      </c>
      <c r="U1661" s="22">
        <v>61</v>
      </c>
      <c r="V1661" s="22">
        <f t="shared" ref="V1661" si="161">U1661 * (1/((10^((0.0901821 + (2729.92 /(273.15 + O1661)))-AC1661)+1)))</f>
        <v>0.948613827563621</v>
      </c>
      <c r="W1661" s="22">
        <v>0.04</v>
      </c>
      <c r="X1661" s="22">
        <v>21</v>
      </c>
      <c r="Y1661" s="22">
        <v>2.6</v>
      </c>
      <c r="Z1661" s="22">
        <v>3.7</v>
      </c>
      <c r="AB1661" s="22">
        <v>11</v>
      </c>
      <c r="AC1661" s="22">
        <v>7.56</v>
      </c>
      <c r="AG1661" s="22">
        <v>12.2</v>
      </c>
      <c r="AI1661" s="22">
        <v>65.400000000000006</v>
      </c>
      <c r="AJ1661" s="22">
        <v>758</v>
      </c>
      <c r="AK1661" s="22">
        <v>56.2</v>
      </c>
      <c r="AM1661" s="22">
        <v>5.3958000000000004</v>
      </c>
      <c r="AN1661" s="22">
        <v>9.4621999999999993</v>
      </c>
      <c r="AO1661" s="22">
        <v>39.845800000000004</v>
      </c>
      <c r="AP1661" s="22">
        <v>27.986800000000002</v>
      </c>
      <c r="AQ1661" s="22">
        <v>52.326449999999994</v>
      </c>
      <c r="AR1661" s="22">
        <v>0.82</v>
      </c>
      <c r="BI1661" s="27"/>
    </row>
    <row r="1662" spans="1:61" s="22" customFormat="1" x14ac:dyDescent="0.2">
      <c r="A1662" s="22">
        <v>31975</v>
      </c>
      <c r="B1662" s="23">
        <f t="shared" si="157"/>
        <v>2014</v>
      </c>
      <c r="C1662" s="23">
        <f t="shared" si="158"/>
        <v>7</v>
      </c>
      <c r="D1662" s="24" t="s">
        <v>100</v>
      </c>
      <c r="E1662" s="25">
        <v>41837</v>
      </c>
      <c r="F1662" s="22">
        <v>6600935</v>
      </c>
      <c r="G1662" s="22">
        <v>1626764</v>
      </c>
      <c r="H1662" s="22" t="s">
        <v>94</v>
      </c>
      <c r="I1662" s="22" t="s">
        <v>780</v>
      </c>
      <c r="J1662" s="22" t="str">
        <f t="shared" si="159"/>
        <v>Vallentunasjön Va2</v>
      </c>
      <c r="K1662" s="22" t="s">
        <v>739</v>
      </c>
      <c r="L1662" s="22">
        <v>0.5</v>
      </c>
      <c r="M1662" s="22">
        <v>0.5</v>
      </c>
      <c r="N1662" s="22">
        <v>0.7</v>
      </c>
      <c r="O1662" s="22">
        <v>23.3</v>
      </c>
      <c r="P1662" s="22">
        <v>11.4</v>
      </c>
      <c r="Q1662" s="22">
        <v>132</v>
      </c>
      <c r="BI1662" s="27"/>
    </row>
    <row r="1663" spans="1:61" s="22" customFormat="1" x14ac:dyDescent="0.2">
      <c r="A1663" s="22">
        <v>31976</v>
      </c>
      <c r="B1663" s="23">
        <f t="shared" si="157"/>
        <v>2014</v>
      </c>
      <c r="C1663" s="23">
        <f t="shared" si="158"/>
        <v>7</v>
      </c>
      <c r="D1663" s="24" t="s">
        <v>100</v>
      </c>
      <c r="E1663" s="25">
        <v>41837</v>
      </c>
      <c r="F1663" s="22">
        <v>6600935</v>
      </c>
      <c r="G1663" s="22">
        <v>1626764</v>
      </c>
      <c r="H1663" s="22" t="s">
        <v>94</v>
      </c>
      <c r="I1663" s="22" t="s">
        <v>780</v>
      </c>
      <c r="J1663" s="22" t="str">
        <f t="shared" si="159"/>
        <v>Vallentunasjön Va2</v>
      </c>
      <c r="K1663" s="22" t="s">
        <v>781</v>
      </c>
      <c r="L1663" s="22">
        <v>1</v>
      </c>
      <c r="M1663" s="22">
        <v>1</v>
      </c>
      <c r="O1663" s="22">
        <v>23</v>
      </c>
      <c r="P1663" s="22">
        <v>11.3</v>
      </c>
      <c r="Q1663" s="22">
        <v>131</v>
      </c>
      <c r="BI1663" s="27"/>
    </row>
    <row r="1664" spans="1:61" s="22" customFormat="1" x14ac:dyDescent="0.2">
      <c r="A1664" s="22">
        <v>31977</v>
      </c>
      <c r="B1664" s="23">
        <f t="shared" si="157"/>
        <v>2014</v>
      </c>
      <c r="C1664" s="23">
        <f t="shared" si="158"/>
        <v>7</v>
      </c>
      <c r="D1664" s="24" t="s">
        <v>100</v>
      </c>
      <c r="E1664" s="25">
        <v>41837</v>
      </c>
      <c r="F1664" s="22">
        <v>6600935</v>
      </c>
      <c r="G1664" s="22">
        <v>1626764</v>
      </c>
      <c r="H1664" s="22" t="s">
        <v>94</v>
      </c>
      <c r="I1664" s="22" t="s">
        <v>780</v>
      </c>
      <c r="J1664" s="22" t="str">
        <f t="shared" si="159"/>
        <v>Vallentunasjön Va2</v>
      </c>
      <c r="K1664" s="22" t="s">
        <v>782</v>
      </c>
      <c r="L1664" s="22">
        <v>2</v>
      </c>
      <c r="M1664" s="22">
        <v>2</v>
      </c>
      <c r="O1664" s="22">
        <v>22.6</v>
      </c>
      <c r="P1664" s="22">
        <v>11</v>
      </c>
      <c r="Q1664" s="22">
        <v>126</v>
      </c>
      <c r="BI1664" s="27"/>
    </row>
    <row r="1665" spans="1:61" s="22" customFormat="1" x14ac:dyDescent="0.2">
      <c r="A1665" s="22">
        <v>31978</v>
      </c>
      <c r="B1665" s="23">
        <f t="shared" si="157"/>
        <v>2014</v>
      </c>
      <c r="C1665" s="23">
        <f t="shared" si="158"/>
        <v>7</v>
      </c>
      <c r="D1665" s="24" t="s">
        <v>100</v>
      </c>
      <c r="E1665" s="25">
        <v>41837</v>
      </c>
      <c r="F1665" s="22">
        <v>6600935</v>
      </c>
      <c r="G1665" s="22">
        <v>1626764</v>
      </c>
      <c r="H1665" s="22" t="s">
        <v>94</v>
      </c>
      <c r="I1665" s="22" t="s">
        <v>780</v>
      </c>
      <c r="J1665" s="22" t="str">
        <f t="shared" si="159"/>
        <v>Vallentunasjön Va2</v>
      </c>
      <c r="K1665" s="22" t="s">
        <v>783</v>
      </c>
      <c r="L1665" s="22">
        <v>3</v>
      </c>
      <c r="M1665" s="22">
        <v>3</v>
      </c>
      <c r="O1665" s="22">
        <v>21.8</v>
      </c>
      <c r="P1665" s="22">
        <v>9.3000000000000007</v>
      </c>
      <c r="Q1665" s="22">
        <v>104</v>
      </c>
      <c r="BI1665" s="27"/>
    </row>
    <row r="1666" spans="1:61" s="22" customFormat="1" x14ac:dyDescent="0.2">
      <c r="A1666" s="22">
        <v>31979</v>
      </c>
      <c r="B1666" s="23">
        <f t="shared" ref="B1666:B1729" si="162">YEAR(E1666)</f>
        <v>2014</v>
      </c>
      <c r="C1666" s="23">
        <f t="shared" ref="C1666:C1729" si="163">MONTH(E1666)</f>
        <v>7</v>
      </c>
      <c r="D1666" s="24" t="s">
        <v>100</v>
      </c>
      <c r="E1666" s="25">
        <v>41837</v>
      </c>
      <c r="F1666" s="22">
        <v>6600935</v>
      </c>
      <c r="G1666" s="22">
        <v>1626764</v>
      </c>
      <c r="H1666" s="22" t="s">
        <v>94</v>
      </c>
      <c r="I1666" s="22" t="s">
        <v>780</v>
      </c>
      <c r="J1666" s="22" t="str">
        <f t="shared" si="159"/>
        <v>Vallentunasjön Va2</v>
      </c>
      <c r="K1666" s="22" t="s">
        <v>784</v>
      </c>
      <c r="L1666" s="22">
        <v>4</v>
      </c>
      <c r="M1666" s="22">
        <v>4</v>
      </c>
      <c r="O1666" s="22">
        <v>21.6</v>
      </c>
      <c r="P1666" s="22">
        <v>8.3000000000000007</v>
      </c>
      <c r="Q1666" s="22">
        <v>94</v>
      </c>
      <c r="BI1666" s="27"/>
    </row>
    <row r="1667" spans="1:61" s="22" customFormat="1" x14ac:dyDescent="0.2">
      <c r="A1667" s="22">
        <v>31980</v>
      </c>
      <c r="B1667" s="23">
        <f t="shared" si="162"/>
        <v>2014</v>
      </c>
      <c r="C1667" s="23">
        <f t="shared" si="163"/>
        <v>7</v>
      </c>
      <c r="D1667" s="24" t="s">
        <v>100</v>
      </c>
      <c r="E1667" s="25">
        <v>41837</v>
      </c>
      <c r="F1667" s="22">
        <v>6600935</v>
      </c>
      <c r="G1667" s="22">
        <v>1626764</v>
      </c>
      <c r="H1667" s="22" t="s">
        <v>94</v>
      </c>
      <c r="I1667" s="22" t="s">
        <v>780</v>
      </c>
      <c r="J1667" s="22" t="str">
        <f t="shared" ref="J1667:J1730" si="164">CONCATENATE(H1667," ",I1667)</f>
        <v>Vallentunasjön Va2</v>
      </c>
      <c r="K1667" s="22" t="s">
        <v>785</v>
      </c>
      <c r="L1667" s="22">
        <v>4.5</v>
      </c>
      <c r="M1667" s="22">
        <v>4.5</v>
      </c>
      <c r="O1667" s="22">
        <v>21.4</v>
      </c>
      <c r="P1667" s="22">
        <v>7.5</v>
      </c>
      <c r="Q1667" s="22">
        <v>85</v>
      </c>
      <c r="BI1667" s="27"/>
    </row>
    <row r="1668" spans="1:61" s="22" customFormat="1" x14ac:dyDescent="0.2">
      <c r="A1668" s="22">
        <v>31981</v>
      </c>
      <c r="B1668" s="23">
        <f t="shared" si="162"/>
        <v>2014</v>
      </c>
      <c r="C1668" s="23">
        <f t="shared" si="163"/>
        <v>7</v>
      </c>
      <c r="D1668" s="24" t="s">
        <v>100</v>
      </c>
      <c r="E1668" s="25">
        <v>41837</v>
      </c>
      <c r="H1668" s="22" t="s">
        <v>94</v>
      </c>
      <c r="I1668" s="22" t="s">
        <v>786</v>
      </c>
      <c r="J1668" s="22" t="str">
        <f t="shared" si="164"/>
        <v>Vallentunasjön Blandprov</v>
      </c>
      <c r="K1668" s="22" t="s">
        <v>739</v>
      </c>
      <c r="L1668" s="22">
        <v>4</v>
      </c>
      <c r="M1668" s="22">
        <v>0</v>
      </c>
      <c r="U1668" s="22">
        <v>6.3733000000000004</v>
      </c>
      <c r="X1668" s="30">
        <v>0</v>
      </c>
      <c r="Z1668" s="22">
        <v>43.004387755000003</v>
      </c>
      <c r="AB1668" s="30">
        <v>0</v>
      </c>
      <c r="AE1668" s="22">
        <v>57.647058823999998</v>
      </c>
      <c r="AI1668" s="22">
        <v>86.3</v>
      </c>
      <c r="AJ1668" s="22">
        <v>1527.44</v>
      </c>
      <c r="BI1668" s="27"/>
    </row>
    <row r="1669" spans="1:61" s="22" customFormat="1" x14ac:dyDescent="0.2">
      <c r="A1669" s="22">
        <v>32426</v>
      </c>
      <c r="B1669" s="23">
        <f t="shared" si="162"/>
        <v>2014</v>
      </c>
      <c r="C1669" s="23">
        <f t="shared" si="163"/>
        <v>7</v>
      </c>
      <c r="D1669" s="24" t="s">
        <v>100</v>
      </c>
      <c r="E1669" s="25">
        <v>41849</v>
      </c>
      <c r="F1669" s="22">
        <v>6600935</v>
      </c>
      <c r="G1669" s="22">
        <v>1626764</v>
      </c>
      <c r="H1669" s="22" t="s">
        <v>94</v>
      </c>
      <c r="I1669" s="22" t="s">
        <v>780</v>
      </c>
      <c r="J1669" s="22" t="str">
        <f t="shared" si="164"/>
        <v>Vallentunasjön Va2</v>
      </c>
      <c r="K1669" s="22" t="s">
        <v>739</v>
      </c>
      <c r="L1669" s="22">
        <v>0.5</v>
      </c>
      <c r="M1669" s="22">
        <v>0.5</v>
      </c>
      <c r="N1669" s="22">
        <v>0.6</v>
      </c>
      <c r="O1669" s="22">
        <v>26.7</v>
      </c>
      <c r="P1669" s="22">
        <v>10.8</v>
      </c>
      <c r="Q1669" s="22">
        <v>137</v>
      </c>
      <c r="BI1669" s="27"/>
    </row>
    <row r="1670" spans="1:61" s="22" customFormat="1" x14ac:dyDescent="0.2">
      <c r="A1670" s="22">
        <v>32427</v>
      </c>
      <c r="B1670" s="23">
        <f t="shared" si="162"/>
        <v>2014</v>
      </c>
      <c r="C1670" s="23">
        <f t="shared" si="163"/>
        <v>7</v>
      </c>
      <c r="D1670" s="24" t="s">
        <v>100</v>
      </c>
      <c r="E1670" s="25">
        <v>41849</v>
      </c>
      <c r="F1670" s="22">
        <v>6600935</v>
      </c>
      <c r="G1670" s="22">
        <v>1626764</v>
      </c>
      <c r="H1670" s="22" t="s">
        <v>94</v>
      </c>
      <c r="I1670" s="22" t="s">
        <v>780</v>
      </c>
      <c r="J1670" s="22" t="str">
        <f t="shared" si="164"/>
        <v>Vallentunasjön Va2</v>
      </c>
      <c r="K1670" s="22" t="s">
        <v>781</v>
      </c>
      <c r="L1670" s="22">
        <v>1</v>
      </c>
      <c r="M1670" s="22">
        <v>1</v>
      </c>
      <c r="O1670" s="22">
        <v>26.5</v>
      </c>
      <c r="P1670" s="22">
        <v>10.9</v>
      </c>
      <c r="Q1670" s="22">
        <v>138</v>
      </c>
      <c r="BI1670" s="27"/>
    </row>
    <row r="1671" spans="1:61" s="22" customFormat="1" x14ac:dyDescent="0.2">
      <c r="A1671" s="22">
        <v>32428</v>
      </c>
      <c r="B1671" s="23">
        <f t="shared" si="162"/>
        <v>2014</v>
      </c>
      <c r="C1671" s="23">
        <f t="shared" si="163"/>
        <v>7</v>
      </c>
      <c r="D1671" s="24" t="s">
        <v>100</v>
      </c>
      <c r="E1671" s="25">
        <v>41849</v>
      </c>
      <c r="F1671" s="22">
        <v>6600935</v>
      </c>
      <c r="G1671" s="22">
        <v>1626764</v>
      </c>
      <c r="H1671" s="22" t="s">
        <v>94</v>
      </c>
      <c r="I1671" s="22" t="s">
        <v>780</v>
      </c>
      <c r="J1671" s="22" t="str">
        <f t="shared" si="164"/>
        <v>Vallentunasjön Va2</v>
      </c>
      <c r="K1671" s="22" t="s">
        <v>782</v>
      </c>
      <c r="L1671" s="22">
        <v>2</v>
      </c>
      <c r="M1671" s="22">
        <v>2</v>
      </c>
      <c r="O1671" s="22">
        <v>26.4</v>
      </c>
      <c r="P1671" s="22">
        <v>11.1</v>
      </c>
      <c r="Q1671" s="22">
        <v>138</v>
      </c>
      <c r="BI1671" s="27"/>
    </row>
    <row r="1672" spans="1:61" s="22" customFormat="1" x14ac:dyDescent="0.2">
      <c r="A1672" s="22">
        <v>32429</v>
      </c>
      <c r="B1672" s="23">
        <f t="shared" si="162"/>
        <v>2014</v>
      </c>
      <c r="C1672" s="23">
        <f t="shared" si="163"/>
        <v>7</v>
      </c>
      <c r="D1672" s="24" t="s">
        <v>100</v>
      </c>
      <c r="E1672" s="25">
        <v>41849</v>
      </c>
      <c r="F1672" s="22">
        <v>6600935</v>
      </c>
      <c r="G1672" s="22">
        <v>1626764</v>
      </c>
      <c r="H1672" s="22" t="s">
        <v>94</v>
      </c>
      <c r="I1672" s="22" t="s">
        <v>780</v>
      </c>
      <c r="J1672" s="22" t="str">
        <f t="shared" si="164"/>
        <v>Vallentunasjön Va2</v>
      </c>
      <c r="K1672" s="22" t="s">
        <v>783</v>
      </c>
      <c r="L1672" s="22">
        <v>3</v>
      </c>
      <c r="M1672" s="22">
        <v>3</v>
      </c>
      <c r="O1672" s="22">
        <v>22.6</v>
      </c>
      <c r="P1672" s="22">
        <v>0.2</v>
      </c>
      <c r="Q1672" s="22">
        <v>2</v>
      </c>
      <c r="BI1672" s="27"/>
    </row>
    <row r="1673" spans="1:61" s="22" customFormat="1" x14ac:dyDescent="0.2">
      <c r="A1673" s="22">
        <v>32430</v>
      </c>
      <c r="B1673" s="23">
        <f t="shared" si="162"/>
        <v>2014</v>
      </c>
      <c r="C1673" s="23">
        <f t="shared" si="163"/>
        <v>7</v>
      </c>
      <c r="D1673" s="24" t="s">
        <v>100</v>
      </c>
      <c r="E1673" s="25">
        <v>41849</v>
      </c>
      <c r="F1673" s="22">
        <v>6600935</v>
      </c>
      <c r="G1673" s="22">
        <v>1626764</v>
      </c>
      <c r="H1673" s="22" t="s">
        <v>94</v>
      </c>
      <c r="I1673" s="22" t="s">
        <v>780</v>
      </c>
      <c r="J1673" s="22" t="str">
        <f t="shared" si="164"/>
        <v>Vallentunasjön Va2</v>
      </c>
      <c r="K1673" s="22" t="s">
        <v>784</v>
      </c>
      <c r="L1673" s="22">
        <v>4</v>
      </c>
      <c r="M1673" s="22">
        <v>4</v>
      </c>
      <c r="O1673" s="22">
        <v>20.9</v>
      </c>
      <c r="P1673" s="22">
        <v>0.1</v>
      </c>
      <c r="Q1673" s="22">
        <v>1</v>
      </c>
      <c r="BI1673" s="27"/>
    </row>
    <row r="1674" spans="1:61" s="22" customFormat="1" x14ac:dyDescent="0.2">
      <c r="A1674" s="22">
        <v>32431</v>
      </c>
      <c r="B1674" s="23">
        <f t="shared" si="162"/>
        <v>2014</v>
      </c>
      <c r="C1674" s="23">
        <f t="shared" si="163"/>
        <v>7</v>
      </c>
      <c r="D1674" s="24" t="s">
        <v>100</v>
      </c>
      <c r="E1674" s="25">
        <v>41849</v>
      </c>
      <c r="F1674" s="22">
        <v>6600935</v>
      </c>
      <c r="G1674" s="22">
        <v>1626764</v>
      </c>
      <c r="H1674" s="22" t="s">
        <v>94</v>
      </c>
      <c r="I1674" s="22" t="s">
        <v>780</v>
      </c>
      <c r="J1674" s="22" t="str">
        <f t="shared" si="164"/>
        <v>Vallentunasjön Va2</v>
      </c>
      <c r="K1674" s="22" t="s">
        <v>1119</v>
      </c>
      <c r="L1674" s="22">
        <v>4.5</v>
      </c>
      <c r="M1674" s="22">
        <v>4.5</v>
      </c>
      <c r="O1674" s="22">
        <v>19.8</v>
      </c>
      <c r="P1674" s="22">
        <v>0.1</v>
      </c>
      <c r="Q1674" s="22">
        <v>1</v>
      </c>
      <c r="BI1674" s="27"/>
    </row>
    <row r="1675" spans="1:61" s="22" customFormat="1" x14ac:dyDescent="0.2">
      <c r="A1675" s="22">
        <v>32432</v>
      </c>
      <c r="B1675" s="23">
        <f t="shared" si="162"/>
        <v>2014</v>
      </c>
      <c r="C1675" s="23">
        <f t="shared" si="163"/>
        <v>7</v>
      </c>
      <c r="D1675" s="24" t="s">
        <v>100</v>
      </c>
      <c r="E1675" s="25">
        <v>41849</v>
      </c>
      <c r="H1675" s="22" t="s">
        <v>94</v>
      </c>
      <c r="I1675" s="22" t="s">
        <v>786</v>
      </c>
      <c r="J1675" s="22" t="str">
        <f t="shared" si="164"/>
        <v>Vallentunasjön Blandprov</v>
      </c>
      <c r="K1675" s="22" t="s">
        <v>739</v>
      </c>
      <c r="L1675" s="22">
        <v>4</v>
      </c>
      <c r="M1675" s="22">
        <v>0</v>
      </c>
      <c r="U1675" s="22">
        <v>9.4863</v>
      </c>
      <c r="X1675" s="22">
        <v>0.31</v>
      </c>
      <c r="Z1675" s="22">
        <v>38.703150000000001</v>
      </c>
      <c r="AB1675" s="22">
        <v>2.9699999999999998</v>
      </c>
      <c r="AE1675" s="22">
        <v>24.666666667000001</v>
      </c>
      <c r="AI1675" s="22">
        <v>106.58</v>
      </c>
      <c r="AJ1675" s="22">
        <v>1524.51</v>
      </c>
      <c r="BI1675" s="27"/>
    </row>
    <row r="1676" spans="1:61" s="22" customFormat="1" x14ac:dyDescent="0.2">
      <c r="A1676" s="22">
        <v>43148</v>
      </c>
      <c r="B1676" s="23">
        <f t="shared" si="162"/>
        <v>2015</v>
      </c>
      <c r="C1676" s="23">
        <f t="shared" si="163"/>
        <v>7</v>
      </c>
      <c r="D1676" s="24" t="s">
        <v>100</v>
      </c>
      <c r="E1676" s="25">
        <v>42187</v>
      </c>
      <c r="F1676" s="22">
        <v>6600935</v>
      </c>
      <c r="G1676" s="22">
        <v>1626764</v>
      </c>
      <c r="H1676" s="22" t="s">
        <v>94</v>
      </c>
      <c r="I1676" s="22" t="s">
        <v>780</v>
      </c>
      <c r="J1676" s="22" t="str">
        <f t="shared" si="164"/>
        <v>Vallentunasjön Va2</v>
      </c>
      <c r="K1676" s="22" t="s">
        <v>739</v>
      </c>
      <c r="L1676" s="22">
        <v>0.5</v>
      </c>
      <c r="M1676" s="22">
        <v>0.5</v>
      </c>
      <c r="N1676" s="22">
        <v>0.6</v>
      </c>
      <c r="O1676" s="22">
        <v>21.4</v>
      </c>
      <c r="P1676" s="22">
        <v>16.5</v>
      </c>
      <c r="Q1676" s="22">
        <v>184</v>
      </c>
      <c r="BI1676" s="27"/>
    </row>
    <row r="1677" spans="1:61" s="22" customFormat="1" x14ac:dyDescent="0.2">
      <c r="A1677" s="22">
        <v>43149</v>
      </c>
      <c r="B1677" s="23">
        <f t="shared" si="162"/>
        <v>2015</v>
      </c>
      <c r="C1677" s="23">
        <f t="shared" si="163"/>
        <v>7</v>
      </c>
      <c r="D1677" s="24" t="s">
        <v>100</v>
      </c>
      <c r="E1677" s="25">
        <v>42187</v>
      </c>
      <c r="F1677" s="22">
        <v>6600935</v>
      </c>
      <c r="G1677" s="22">
        <v>1626764</v>
      </c>
      <c r="H1677" s="22" t="s">
        <v>94</v>
      </c>
      <c r="I1677" s="22" t="s">
        <v>780</v>
      </c>
      <c r="J1677" s="22" t="str">
        <f t="shared" si="164"/>
        <v>Vallentunasjön Va2</v>
      </c>
      <c r="K1677" s="22" t="s">
        <v>781</v>
      </c>
      <c r="L1677" s="22">
        <v>1</v>
      </c>
      <c r="M1677" s="22">
        <v>1</v>
      </c>
      <c r="O1677" s="22">
        <v>21.3</v>
      </c>
      <c r="P1677" s="22">
        <v>16.3</v>
      </c>
      <c r="Q1677" s="22">
        <v>182</v>
      </c>
      <c r="BI1677" s="27"/>
    </row>
    <row r="1678" spans="1:61" s="22" customFormat="1" x14ac:dyDescent="0.2">
      <c r="A1678" s="22">
        <v>43150</v>
      </c>
      <c r="B1678" s="23">
        <f t="shared" si="162"/>
        <v>2015</v>
      </c>
      <c r="C1678" s="23">
        <f t="shared" si="163"/>
        <v>7</v>
      </c>
      <c r="D1678" s="24" t="s">
        <v>100</v>
      </c>
      <c r="E1678" s="25">
        <v>42187</v>
      </c>
      <c r="F1678" s="22">
        <v>6600935</v>
      </c>
      <c r="G1678" s="22">
        <v>1626764</v>
      </c>
      <c r="H1678" s="22" t="s">
        <v>94</v>
      </c>
      <c r="I1678" s="22" t="s">
        <v>780</v>
      </c>
      <c r="J1678" s="22" t="str">
        <f t="shared" si="164"/>
        <v>Vallentunasjön Va2</v>
      </c>
      <c r="K1678" s="22" t="s">
        <v>782</v>
      </c>
      <c r="L1678" s="22">
        <v>2</v>
      </c>
      <c r="M1678" s="22">
        <v>2</v>
      </c>
      <c r="O1678" s="22">
        <v>20.399999999999999</v>
      </c>
      <c r="P1678" s="22">
        <v>12.4</v>
      </c>
      <c r="Q1678" s="22">
        <v>127</v>
      </c>
      <c r="BI1678" s="27"/>
    </row>
    <row r="1679" spans="1:61" s="22" customFormat="1" x14ac:dyDescent="0.2">
      <c r="A1679" s="22">
        <v>43151</v>
      </c>
      <c r="B1679" s="23">
        <f t="shared" si="162"/>
        <v>2015</v>
      </c>
      <c r="C1679" s="23">
        <f t="shared" si="163"/>
        <v>7</v>
      </c>
      <c r="D1679" s="24" t="s">
        <v>100</v>
      </c>
      <c r="E1679" s="25">
        <v>42187</v>
      </c>
      <c r="F1679" s="22">
        <v>6600935</v>
      </c>
      <c r="G1679" s="22">
        <v>1626764</v>
      </c>
      <c r="H1679" s="22" t="s">
        <v>94</v>
      </c>
      <c r="I1679" s="22" t="s">
        <v>780</v>
      </c>
      <c r="J1679" s="22" t="str">
        <f t="shared" si="164"/>
        <v>Vallentunasjön Va2</v>
      </c>
      <c r="K1679" s="22" t="s">
        <v>783</v>
      </c>
      <c r="L1679" s="22">
        <v>3</v>
      </c>
      <c r="M1679" s="22">
        <v>3</v>
      </c>
      <c r="O1679" s="22">
        <v>20</v>
      </c>
      <c r="P1679" s="22">
        <v>11.8</v>
      </c>
      <c r="Q1679" s="22">
        <v>63</v>
      </c>
      <c r="BI1679" s="27"/>
    </row>
    <row r="1680" spans="1:61" s="22" customFormat="1" x14ac:dyDescent="0.2">
      <c r="A1680" s="22">
        <v>43152</v>
      </c>
      <c r="B1680" s="23">
        <f t="shared" si="162"/>
        <v>2015</v>
      </c>
      <c r="C1680" s="23">
        <f t="shared" si="163"/>
        <v>7</v>
      </c>
      <c r="D1680" s="24" t="s">
        <v>100</v>
      </c>
      <c r="E1680" s="25">
        <v>42187</v>
      </c>
      <c r="F1680" s="22">
        <v>6600935</v>
      </c>
      <c r="G1680" s="22">
        <v>1626764</v>
      </c>
      <c r="H1680" s="22" t="s">
        <v>94</v>
      </c>
      <c r="I1680" s="22" t="s">
        <v>780</v>
      </c>
      <c r="J1680" s="22" t="str">
        <f t="shared" si="164"/>
        <v>Vallentunasjön Va2</v>
      </c>
      <c r="K1680" s="22" t="s">
        <v>784</v>
      </c>
      <c r="L1680" s="22">
        <v>4</v>
      </c>
      <c r="M1680" s="22">
        <v>4</v>
      </c>
      <c r="O1680" s="22">
        <v>19.2</v>
      </c>
      <c r="P1680" s="22">
        <v>5.9</v>
      </c>
      <c r="Q1680" s="22">
        <v>39</v>
      </c>
      <c r="BI1680" s="27"/>
    </row>
    <row r="1681" spans="1:61" s="22" customFormat="1" x14ac:dyDescent="0.2">
      <c r="A1681" s="22">
        <v>43153</v>
      </c>
      <c r="B1681" s="23">
        <f t="shared" si="162"/>
        <v>2015</v>
      </c>
      <c r="C1681" s="23">
        <f t="shared" si="163"/>
        <v>7</v>
      </c>
      <c r="D1681" s="24" t="s">
        <v>100</v>
      </c>
      <c r="E1681" s="25">
        <v>42187</v>
      </c>
      <c r="F1681" s="22">
        <v>6600935</v>
      </c>
      <c r="G1681" s="22">
        <v>1626764</v>
      </c>
      <c r="H1681" s="22" t="s">
        <v>94</v>
      </c>
      <c r="I1681" s="22" t="s">
        <v>780</v>
      </c>
      <c r="J1681" s="22" t="str">
        <f t="shared" si="164"/>
        <v>Vallentunasjön Va2</v>
      </c>
      <c r="K1681" s="22" t="s">
        <v>785</v>
      </c>
      <c r="L1681" s="22">
        <v>4.5999999999999996</v>
      </c>
      <c r="M1681" s="22">
        <v>4.5999999999999996</v>
      </c>
      <c r="O1681" s="22">
        <v>19.100000000000001</v>
      </c>
      <c r="P1681" s="22">
        <v>3.7</v>
      </c>
      <c r="BI1681" s="27"/>
    </row>
    <row r="1682" spans="1:61" s="22" customFormat="1" x14ac:dyDescent="0.2">
      <c r="A1682" s="22">
        <v>43154</v>
      </c>
      <c r="B1682" s="23">
        <f t="shared" si="162"/>
        <v>2015</v>
      </c>
      <c r="C1682" s="23">
        <f t="shared" si="163"/>
        <v>7</v>
      </c>
      <c r="D1682" s="24" t="s">
        <v>100</v>
      </c>
      <c r="E1682" s="25">
        <v>42187</v>
      </c>
      <c r="H1682" s="22" t="s">
        <v>94</v>
      </c>
      <c r="I1682" s="22" t="s">
        <v>786</v>
      </c>
      <c r="J1682" s="22" t="str">
        <f t="shared" si="164"/>
        <v>Vallentunasjön Blandprov</v>
      </c>
      <c r="K1682" s="22" t="s">
        <v>739</v>
      </c>
      <c r="L1682" s="22">
        <v>4</v>
      </c>
      <c r="M1682" s="22">
        <v>0</v>
      </c>
      <c r="U1682" s="22">
        <v>10.250500000000001</v>
      </c>
      <c r="X1682" s="22">
        <v>7.92</v>
      </c>
      <c r="Z1682" s="22">
        <v>67.943700000000007</v>
      </c>
      <c r="AB1682" s="22">
        <v>3.24</v>
      </c>
      <c r="AE1682" s="22">
        <v>18.5</v>
      </c>
      <c r="AI1682" s="22">
        <v>79.91</v>
      </c>
      <c r="AJ1682" s="22">
        <v>1533.51</v>
      </c>
      <c r="BI1682" s="27"/>
    </row>
    <row r="1683" spans="1:61" s="22" customFormat="1" x14ac:dyDescent="0.2">
      <c r="A1683" s="22">
        <v>43764</v>
      </c>
      <c r="B1683" s="23">
        <f t="shared" si="162"/>
        <v>2015</v>
      </c>
      <c r="C1683" s="23">
        <f t="shared" si="163"/>
        <v>7</v>
      </c>
      <c r="D1683" s="24" t="s">
        <v>100</v>
      </c>
      <c r="E1683" s="25">
        <v>42198</v>
      </c>
      <c r="F1683" s="22">
        <v>6600935</v>
      </c>
      <c r="G1683" s="22">
        <v>1626764</v>
      </c>
      <c r="H1683" s="22" t="s">
        <v>94</v>
      </c>
      <c r="I1683" s="22" t="s">
        <v>780</v>
      </c>
      <c r="J1683" s="22" t="str">
        <f t="shared" si="164"/>
        <v>Vallentunasjön Va2</v>
      </c>
      <c r="K1683" s="22" t="s">
        <v>739</v>
      </c>
      <c r="L1683" s="22">
        <v>0.5</v>
      </c>
      <c r="M1683" s="22">
        <v>0.5</v>
      </c>
      <c r="N1683" s="22">
        <v>0.6</v>
      </c>
      <c r="O1683" s="22">
        <v>19.5</v>
      </c>
      <c r="P1683" s="22">
        <v>10.5</v>
      </c>
      <c r="Q1683" s="22">
        <v>115</v>
      </c>
      <c r="BI1683" s="27"/>
    </row>
    <row r="1684" spans="1:61" s="22" customFormat="1" x14ac:dyDescent="0.2">
      <c r="A1684" s="22">
        <v>43765</v>
      </c>
      <c r="B1684" s="23">
        <f t="shared" si="162"/>
        <v>2015</v>
      </c>
      <c r="C1684" s="23">
        <f t="shared" si="163"/>
        <v>7</v>
      </c>
      <c r="D1684" s="24" t="s">
        <v>100</v>
      </c>
      <c r="E1684" s="25">
        <v>42198</v>
      </c>
      <c r="F1684" s="22">
        <v>6600935</v>
      </c>
      <c r="G1684" s="22">
        <v>1626764</v>
      </c>
      <c r="H1684" s="22" t="s">
        <v>94</v>
      </c>
      <c r="I1684" s="22" t="s">
        <v>780</v>
      </c>
      <c r="J1684" s="22" t="str">
        <f t="shared" si="164"/>
        <v>Vallentunasjön Va2</v>
      </c>
      <c r="K1684" s="22" t="s">
        <v>781</v>
      </c>
      <c r="L1684" s="22">
        <v>1</v>
      </c>
      <c r="M1684" s="22">
        <v>1</v>
      </c>
      <c r="O1684" s="22">
        <v>19.399999999999999</v>
      </c>
      <c r="P1684" s="22">
        <v>10.199999999999999</v>
      </c>
      <c r="Q1684" s="22">
        <v>111</v>
      </c>
      <c r="BI1684" s="27"/>
    </row>
    <row r="1685" spans="1:61" s="22" customFormat="1" x14ac:dyDescent="0.2">
      <c r="A1685" s="22">
        <v>43766</v>
      </c>
      <c r="B1685" s="23">
        <f t="shared" si="162"/>
        <v>2015</v>
      </c>
      <c r="C1685" s="23">
        <f t="shared" si="163"/>
        <v>7</v>
      </c>
      <c r="D1685" s="24" t="s">
        <v>100</v>
      </c>
      <c r="E1685" s="25">
        <v>42198</v>
      </c>
      <c r="F1685" s="22">
        <v>6600935</v>
      </c>
      <c r="G1685" s="22">
        <v>1626764</v>
      </c>
      <c r="H1685" s="22" t="s">
        <v>94</v>
      </c>
      <c r="I1685" s="22" t="s">
        <v>780</v>
      </c>
      <c r="J1685" s="22" t="str">
        <f t="shared" si="164"/>
        <v>Vallentunasjön Va2</v>
      </c>
      <c r="K1685" s="22" t="s">
        <v>782</v>
      </c>
      <c r="L1685" s="22">
        <v>2</v>
      </c>
      <c r="M1685" s="22">
        <v>2</v>
      </c>
      <c r="O1685" s="22">
        <v>18.8</v>
      </c>
      <c r="P1685" s="22">
        <v>7.4</v>
      </c>
      <c r="Q1685" s="22">
        <v>80</v>
      </c>
      <c r="BI1685" s="27"/>
    </row>
    <row r="1686" spans="1:61" s="22" customFormat="1" x14ac:dyDescent="0.2">
      <c r="A1686" s="22">
        <v>43767</v>
      </c>
      <c r="B1686" s="23">
        <f t="shared" si="162"/>
        <v>2015</v>
      </c>
      <c r="C1686" s="23">
        <f t="shared" si="163"/>
        <v>7</v>
      </c>
      <c r="D1686" s="24" t="s">
        <v>100</v>
      </c>
      <c r="E1686" s="25">
        <v>42198</v>
      </c>
      <c r="F1686" s="22">
        <v>6600935</v>
      </c>
      <c r="G1686" s="22">
        <v>1626764</v>
      </c>
      <c r="H1686" s="22" t="s">
        <v>94</v>
      </c>
      <c r="I1686" s="22" t="s">
        <v>780</v>
      </c>
      <c r="J1686" s="22" t="str">
        <f t="shared" si="164"/>
        <v>Vallentunasjön Va2</v>
      </c>
      <c r="K1686" s="22" t="s">
        <v>783</v>
      </c>
      <c r="L1686" s="22">
        <v>3</v>
      </c>
      <c r="M1686" s="22">
        <v>3</v>
      </c>
      <c r="O1686" s="22">
        <v>18.8</v>
      </c>
      <c r="P1686" s="22">
        <v>7.2</v>
      </c>
      <c r="Q1686" s="22">
        <v>78</v>
      </c>
      <c r="BI1686" s="27"/>
    </row>
    <row r="1687" spans="1:61" s="22" customFormat="1" x14ac:dyDescent="0.2">
      <c r="A1687" s="22">
        <v>43768</v>
      </c>
      <c r="B1687" s="23">
        <f t="shared" si="162"/>
        <v>2015</v>
      </c>
      <c r="C1687" s="23">
        <f t="shared" si="163"/>
        <v>7</v>
      </c>
      <c r="D1687" s="24" t="s">
        <v>100</v>
      </c>
      <c r="E1687" s="25">
        <v>42198</v>
      </c>
      <c r="F1687" s="22">
        <v>6600935</v>
      </c>
      <c r="G1687" s="22">
        <v>1626764</v>
      </c>
      <c r="H1687" s="22" t="s">
        <v>94</v>
      </c>
      <c r="I1687" s="22" t="s">
        <v>780</v>
      </c>
      <c r="J1687" s="22" t="str">
        <f t="shared" si="164"/>
        <v>Vallentunasjön Va2</v>
      </c>
      <c r="K1687" s="22" t="s">
        <v>784</v>
      </c>
      <c r="L1687" s="22">
        <v>4</v>
      </c>
      <c r="M1687" s="22">
        <v>4</v>
      </c>
      <c r="O1687" s="22">
        <v>18.8</v>
      </c>
      <c r="P1687" s="22">
        <v>6.5</v>
      </c>
      <c r="Q1687" s="22">
        <v>71</v>
      </c>
      <c r="BI1687" s="27"/>
    </row>
    <row r="1688" spans="1:61" s="22" customFormat="1" x14ac:dyDescent="0.2">
      <c r="A1688" s="22">
        <v>43769</v>
      </c>
      <c r="B1688" s="23">
        <f t="shared" si="162"/>
        <v>2015</v>
      </c>
      <c r="C1688" s="23">
        <f t="shared" si="163"/>
        <v>7</v>
      </c>
      <c r="D1688" s="24" t="s">
        <v>100</v>
      </c>
      <c r="E1688" s="25">
        <v>42198</v>
      </c>
      <c r="F1688" s="22">
        <v>6600935</v>
      </c>
      <c r="G1688" s="22">
        <v>1626764</v>
      </c>
      <c r="H1688" s="22" t="s">
        <v>94</v>
      </c>
      <c r="I1688" s="22" t="s">
        <v>780</v>
      </c>
      <c r="J1688" s="22" t="str">
        <f t="shared" si="164"/>
        <v>Vallentunasjön Va2</v>
      </c>
      <c r="K1688" s="22" t="s">
        <v>785</v>
      </c>
      <c r="L1688" s="22">
        <v>4.5</v>
      </c>
      <c r="M1688" s="22">
        <v>4.5</v>
      </c>
      <c r="O1688" s="22">
        <v>18.7</v>
      </c>
      <c r="P1688" s="22">
        <v>5.5</v>
      </c>
      <c r="Q1688" s="22">
        <v>59</v>
      </c>
      <c r="BI1688" s="27"/>
    </row>
    <row r="1689" spans="1:61" s="22" customFormat="1" x14ac:dyDescent="0.2">
      <c r="A1689" s="22">
        <v>43770</v>
      </c>
      <c r="B1689" s="23">
        <f t="shared" si="162"/>
        <v>2015</v>
      </c>
      <c r="C1689" s="23">
        <f t="shared" si="163"/>
        <v>7</v>
      </c>
      <c r="D1689" s="24" t="s">
        <v>100</v>
      </c>
      <c r="E1689" s="25">
        <v>42198</v>
      </c>
      <c r="H1689" s="22" t="s">
        <v>94</v>
      </c>
      <c r="I1689" s="22" t="s">
        <v>786</v>
      </c>
      <c r="J1689" s="22" t="str">
        <f t="shared" si="164"/>
        <v>Vallentunasjön Blandprov</v>
      </c>
      <c r="K1689" s="22" t="s">
        <v>739</v>
      </c>
      <c r="L1689" s="22">
        <v>4</v>
      </c>
      <c r="M1689" s="22">
        <v>0</v>
      </c>
      <c r="U1689" s="22">
        <v>18.071300000000001</v>
      </c>
      <c r="X1689" s="22">
        <v>7.74</v>
      </c>
      <c r="Z1689" s="22">
        <v>59.812649999999998</v>
      </c>
      <c r="AB1689" s="22">
        <v>2.61</v>
      </c>
      <c r="AE1689" s="22">
        <v>21.5</v>
      </c>
      <c r="AI1689" s="22">
        <v>73.56</v>
      </c>
      <c r="AJ1689" s="22">
        <v>1391.49</v>
      </c>
      <c r="BI1689" s="27"/>
    </row>
    <row r="1690" spans="1:61" s="22" customFormat="1" x14ac:dyDescent="0.2">
      <c r="B1690" s="23">
        <f t="shared" si="162"/>
        <v>2015</v>
      </c>
      <c r="C1690" s="23">
        <f t="shared" si="163"/>
        <v>7</v>
      </c>
      <c r="D1690" s="24" t="s">
        <v>100</v>
      </c>
      <c r="E1690" s="25" t="s">
        <v>1120</v>
      </c>
      <c r="F1690" s="22">
        <v>6606238</v>
      </c>
      <c r="G1690" s="22">
        <v>661152</v>
      </c>
      <c r="H1690" s="26" t="s">
        <v>738</v>
      </c>
      <c r="J1690" s="22" t="str">
        <f t="shared" si="164"/>
        <v xml:space="preserve">Oxundaån </v>
      </c>
      <c r="K1690" s="22" t="s">
        <v>739</v>
      </c>
      <c r="L1690" s="22">
        <v>0.2</v>
      </c>
      <c r="M1690" s="22">
        <v>0.2</v>
      </c>
      <c r="O1690" s="22">
        <v>19.5</v>
      </c>
      <c r="R1690" s="22">
        <v>46.3</v>
      </c>
      <c r="T1690" s="22">
        <v>2.5289999999999999</v>
      </c>
      <c r="U1690" s="22">
        <v>131</v>
      </c>
      <c r="V1690" s="22">
        <f t="shared" ref="V1690" si="165">U1690 * (1/((10^((0.0901821 + (2729.92 /(273.15 + O1690)))-AC1690)+1)))</f>
        <v>2.7516524577344321</v>
      </c>
      <c r="W1690" s="22">
        <v>4.3999999999999997E-2</v>
      </c>
      <c r="X1690" s="22">
        <v>35</v>
      </c>
      <c r="Y1690" s="22">
        <v>2.6</v>
      </c>
      <c r="Z1690" s="22">
        <v>6.2</v>
      </c>
      <c r="AB1690" s="22">
        <v>16</v>
      </c>
      <c r="AC1690" s="22">
        <v>7.75</v>
      </c>
      <c r="AG1690" s="22">
        <v>10.3</v>
      </c>
      <c r="AI1690" s="22">
        <v>61.2</v>
      </c>
      <c r="AJ1690" s="22">
        <v>766</v>
      </c>
      <c r="AK1690" s="22">
        <v>53.4</v>
      </c>
      <c r="AM1690" s="22">
        <v>5.1612</v>
      </c>
      <c r="AN1690" s="22">
        <v>8.8451000000000004</v>
      </c>
      <c r="AO1690" s="22">
        <v>37.435200000000002</v>
      </c>
      <c r="AP1690" s="22">
        <v>26.381</v>
      </c>
      <c r="AQ1690" s="22">
        <v>45.791649999999997</v>
      </c>
      <c r="AR1690" s="22">
        <v>0.74</v>
      </c>
      <c r="BI1690" s="27"/>
    </row>
    <row r="1691" spans="1:61" s="22" customFormat="1" x14ac:dyDescent="0.2">
      <c r="A1691" s="22">
        <v>44354</v>
      </c>
      <c r="B1691" s="23">
        <f t="shared" si="162"/>
        <v>2015</v>
      </c>
      <c r="C1691" s="23">
        <f t="shared" si="163"/>
        <v>7</v>
      </c>
      <c r="D1691" s="24" t="s">
        <v>100</v>
      </c>
      <c r="E1691" s="25">
        <v>42212</v>
      </c>
      <c r="F1691" s="22">
        <v>6600935</v>
      </c>
      <c r="G1691" s="22">
        <v>1626764</v>
      </c>
      <c r="H1691" s="22" t="s">
        <v>94</v>
      </c>
      <c r="I1691" s="22" t="s">
        <v>780</v>
      </c>
      <c r="J1691" s="22" t="str">
        <f t="shared" si="164"/>
        <v>Vallentunasjön Va2</v>
      </c>
      <c r="K1691" s="22" t="s">
        <v>739</v>
      </c>
      <c r="L1691" s="22">
        <v>0.5</v>
      </c>
      <c r="M1691" s="22">
        <v>0.5</v>
      </c>
      <c r="N1691" s="22">
        <v>0.6</v>
      </c>
      <c r="O1691" s="22">
        <v>18.5</v>
      </c>
      <c r="P1691" s="22">
        <v>9.1999999999999993</v>
      </c>
      <c r="Q1691" s="22">
        <v>99</v>
      </c>
      <c r="BI1691" s="27"/>
    </row>
    <row r="1692" spans="1:61" s="22" customFormat="1" x14ac:dyDescent="0.2">
      <c r="A1692" s="22">
        <v>44355</v>
      </c>
      <c r="B1692" s="23">
        <f t="shared" si="162"/>
        <v>2015</v>
      </c>
      <c r="C1692" s="23">
        <f t="shared" si="163"/>
        <v>7</v>
      </c>
      <c r="D1692" s="24" t="s">
        <v>100</v>
      </c>
      <c r="E1692" s="25">
        <v>42212</v>
      </c>
      <c r="F1692" s="22">
        <v>6600935</v>
      </c>
      <c r="G1692" s="22">
        <v>1626764</v>
      </c>
      <c r="H1692" s="22" t="s">
        <v>94</v>
      </c>
      <c r="I1692" s="22" t="s">
        <v>780</v>
      </c>
      <c r="J1692" s="22" t="str">
        <f t="shared" si="164"/>
        <v>Vallentunasjön Va2</v>
      </c>
      <c r="K1692" s="22" t="s">
        <v>781</v>
      </c>
      <c r="L1692" s="22">
        <v>1</v>
      </c>
      <c r="M1692" s="22">
        <v>1</v>
      </c>
      <c r="O1692" s="22">
        <v>18.5</v>
      </c>
      <c r="P1692" s="22">
        <v>9.1</v>
      </c>
      <c r="Q1692" s="22">
        <v>98</v>
      </c>
      <c r="BI1692" s="27"/>
    </row>
    <row r="1693" spans="1:61" s="22" customFormat="1" x14ac:dyDescent="0.2">
      <c r="A1693" s="22">
        <v>44356</v>
      </c>
      <c r="B1693" s="23">
        <f t="shared" si="162"/>
        <v>2015</v>
      </c>
      <c r="C1693" s="23">
        <f t="shared" si="163"/>
        <v>7</v>
      </c>
      <c r="D1693" s="24" t="s">
        <v>100</v>
      </c>
      <c r="E1693" s="25">
        <v>42212</v>
      </c>
      <c r="F1693" s="22">
        <v>6600935</v>
      </c>
      <c r="G1693" s="22">
        <v>1626764</v>
      </c>
      <c r="H1693" s="22" t="s">
        <v>94</v>
      </c>
      <c r="I1693" s="22" t="s">
        <v>780</v>
      </c>
      <c r="J1693" s="22" t="str">
        <f t="shared" si="164"/>
        <v>Vallentunasjön Va2</v>
      </c>
      <c r="K1693" s="22" t="s">
        <v>782</v>
      </c>
      <c r="L1693" s="22">
        <v>2</v>
      </c>
      <c r="M1693" s="22">
        <v>2</v>
      </c>
      <c r="O1693" s="22">
        <v>18.5</v>
      </c>
      <c r="P1693" s="22">
        <v>9.1</v>
      </c>
      <c r="Q1693" s="22">
        <v>98</v>
      </c>
      <c r="BI1693" s="27"/>
    </row>
    <row r="1694" spans="1:61" s="22" customFormat="1" x14ac:dyDescent="0.2">
      <c r="A1694" s="22">
        <v>44357</v>
      </c>
      <c r="B1694" s="23">
        <f t="shared" si="162"/>
        <v>2015</v>
      </c>
      <c r="C1694" s="23">
        <f t="shared" si="163"/>
        <v>7</v>
      </c>
      <c r="D1694" s="24" t="s">
        <v>100</v>
      </c>
      <c r="E1694" s="25">
        <v>42212</v>
      </c>
      <c r="F1694" s="22">
        <v>6600935</v>
      </c>
      <c r="G1694" s="22">
        <v>1626764</v>
      </c>
      <c r="H1694" s="22" t="s">
        <v>94</v>
      </c>
      <c r="I1694" s="22" t="s">
        <v>780</v>
      </c>
      <c r="J1694" s="22" t="str">
        <f t="shared" si="164"/>
        <v>Vallentunasjön Va2</v>
      </c>
      <c r="K1694" s="22" t="s">
        <v>783</v>
      </c>
      <c r="L1694" s="22">
        <v>3</v>
      </c>
      <c r="M1694" s="22">
        <v>3</v>
      </c>
      <c r="O1694" s="22">
        <v>18.5</v>
      </c>
      <c r="P1694" s="22">
        <v>9</v>
      </c>
      <c r="Q1694" s="22">
        <v>97</v>
      </c>
      <c r="BI1694" s="27"/>
    </row>
    <row r="1695" spans="1:61" s="22" customFormat="1" x14ac:dyDescent="0.2">
      <c r="A1695" s="22">
        <v>44358</v>
      </c>
      <c r="B1695" s="23">
        <f t="shared" si="162"/>
        <v>2015</v>
      </c>
      <c r="C1695" s="23">
        <f t="shared" si="163"/>
        <v>7</v>
      </c>
      <c r="D1695" s="24" t="s">
        <v>100</v>
      </c>
      <c r="E1695" s="25">
        <v>42212</v>
      </c>
      <c r="F1695" s="22">
        <v>6600935</v>
      </c>
      <c r="G1695" s="22">
        <v>1626764</v>
      </c>
      <c r="H1695" s="22" t="s">
        <v>94</v>
      </c>
      <c r="I1695" s="22" t="s">
        <v>780</v>
      </c>
      <c r="J1695" s="22" t="str">
        <f t="shared" si="164"/>
        <v>Vallentunasjön Va2</v>
      </c>
      <c r="K1695" s="22" t="s">
        <v>784</v>
      </c>
      <c r="L1695" s="22">
        <v>4</v>
      </c>
      <c r="M1695" s="22">
        <v>4</v>
      </c>
      <c r="O1695" s="22">
        <v>18.5</v>
      </c>
      <c r="P1695" s="22">
        <v>8.9</v>
      </c>
      <c r="Q1695" s="22">
        <v>96</v>
      </c>
      <c r="BI1695" s="27"/>
    </row>
    <row r="1696" spans="1:61" s="22" customFormat="1" x14ac:dyDescent="0.2">
      <c r="A1696" s="22">
        <v>44359</v>
      </c>
      <c r="B1696" s="23">
        <f t="shared" si="162"/>
        <v>2015</v>
      </c>
      <c r="C1696" s="23">
        <f t="shared" si="163"/>
        <v>7</v>
      </c>
      <c r="D1696" s="24" t="s">
        <v>100</v>
      </c>
      <c r="E1696" s="25">
        <v>42212</v>
      </c>
      <c r="F1696" s="22">
        <v>6600935</v>
      </c>
      <c r="G1696" s="22">
        <v>1626764</v>
      </c>
      <c r="H1696" s="22" t="s">
        <v>94</v>
      </c>
      <c r="I1696" s="22" t="s">
        <v>780</v>
      </c>
      <c r="J1696" s="22" t="str">
        <f t="shared" si="164"/>
        <v>Vallentunasjön Va2</v>
      </c>
      <c r="K1696" s="22" t="s">
        <v>785</v>
      </c>
      <c r="L1696" s="22">
        <v>4.3</v>
      </c>
      <c r="M1696" s="22">
        <v>4.3</v>
      </c>
      <c r="O1696" s="22">
        <v>18.5</v>
      </c>
      <c r="P1696" s="22">
        <v>8.9</v>
      </c>
      <c r="Q1696" s="22">
        <v>96</v>
      </c>
      <c r="BI1696" s="27"/>
    </row>
    <row r="1697" spans="1:61" s="22" customFormat="1" x14ac:dyDescent="0.2">
      <c r="A1697" s="22">
        <v>44360</v>
      </c>
      <c r="B1697" s="23">
        <f t="shared" si="162"/>
        <v>2015</v>
      </c>
      <c r="C1697" s="23">
        <f t="shared" si="163"/>
        <v>7</v>
      </c>
      <c r="D1697" s="24" t="s">
        <v>100</v>
      </c>
      <c r="E1697" s="25">
        <v>42212</v>
      </c>
      <c r="H1697" s="22" t="s">
        <v>94</v>
      </c>
      <c r="I1697" s="22" t="s">
        <v>786</v>
      </c>
      <c r="J1697" s="22" t="str">
        <f t="shared" si="164"/>
        <v>Vallentunasjön Blandprov</v>
      </c>
      <c r="K1697" s="22" t="s">
        <v>739</v>
      </c>
      <c r="L1697" s="22">
        <v>4</v>
      </c>
      <c r="M1697" s="22">
        <v>0</v>
      </c>
      <c r="U1697" s="22">
        <v>6.4896000000000003</v>
      </c>
      <c r="X1697" s="22">
        <v>0</v>
      </c>
      <c r="Z1697" s="22">
        <v>39.404879999999999</v>
      </c>
      <c r="AB1697" s="22">
        <v>0</v>
      </c>
      <c r="AE1697" s="22">
        <v>23.333333332999999</v>
      </c>
      <c r="AI1697" s="22">
        <v>81.16</v>
      </c>
      <c r="AJ1697" s="22">
        <v>1342.35</v>
      </c>
      <c r="BI1697" s="27"/>
    </row>
    <row r="1698" spans="1:61" s="22" customFormat="1" x14ac:dyDescent="0.2">
      <c r="A1698" s="22">
        <v>52343</v>
      </c>
      <c r="B1698" s="23">
        <f t="shared" si="162"/>
        <v>2016</v>
      </c>
      <c r="C1698" s="23">
        <f t="shared" si="163"/>
        <v>7</v>
      </c>
      <c r="D1698" s="24" t="s">
        <v>100</v>
      </c>
      <c r="E1698" s="25">
        <v>42555</v>
      </c>
      <c r="F1698" s="22">
        <v>6600935</v>
      </c>
      <c r="G1698" s="22">
        <v>1626764</v>
      </c>
      <c r="H1698" s="22" t="s">
        <v>94</v>
      </c>
      <c r="I1698" s="22" t="s">
        <v>780</v>
      </c>
      <c r="J1698" s="22" t="str">
        <f t="shared" si="164"/>
        <v>Vallentunasjön Va2</v>
      </c>
      <c r="K1698" s="22" t="s">
        <v>739</v>
      </c>
      <c r="L1698" s="22">
        <v>0.5</v>
      </c>
      <c r="M1698" s="22">
        <v>0.5</v>
      </c>
      <c r="N1698" s="22">
        <v>0.8</v>
      </c>
      <c r="O1698" s="22">
        <v>20.9</v>
      </c>
      <c r="P1698" s="22">
        <v>8.9</v>
      </c>
      <c r="Q1698" s="22">
        <v>101</v>
      </c>
      <c r="R1698" s="22">
        <v>43.4</v>
      </c>
      <c r="BI1698" s="27"/>
    </row>
    <row r="1699" spans="1:61" s="22" customFormat="1" x14ac:dyDescent="0.2">
      <c r="A1699" s="22">
        <v>52344</v>
      </c>
      <c r="B1699" s="23">
        <f t="shared" si="162"/>
        <v>2016</v>
      </c>
      <c r="C1699" s="23">
        <f t="shared" si="163"/>
        <v>7</v>
      </c>
      <c r="D1699" s="24" t="s">
        <v>100</v>
      </c>
      <c r="E1699" s="25">
        <v>42555</v>
      </c>
      <c r="F1699" s="22">
        <v>6600935</v>
      </c>
      <c r="G1699" s="22">
        <v>1626764</v>
      </c>
      <c r="H1699" s="22" t="s">
        <v>94</v>
      </c>
      <c r="I1699" s="22" t="s">
        <v>780</v>
      </c>
      <c r="J1699" s="22" t="str">
        <f t="shared" si="164"/>
        <v>Vallentunasjön Va2</v>
      </c>
      <c r="K1699" s="22" t="s">
        <v>781</v>
      </c>
      <c r="L1699" s="22">
        <v>1</v>
      </c>
      <c r="M1699" s="22">
        <v>1</v>
      </c>
      <c r="O1699" s="22">
        <v>20.8</v>
      </c>
      <c r="P1699" s="22">
        <v>8.9</v>
      </c>
      <c r="Q1699" s="22">
        <v>100</v>
      </c>
      <c r="R1699" s="22">
        <v>43.4</v>
      </c>
      <c r="BI1699" s="27"/>
    </row>
    <row r="1700" spans="1:61" s="22" customFormat="1" x14ac:dyDescent="0.2">
      <c r="A1700" s="22">
        <v>52345</v>
      </c>
      <c r="B1700" s="23">
        <f t="shared" si="162"/>
        <v>2016</v>
      </c>
      <c r="C1700" s="23">
        <f t="shared" si="163"/>
        <v>7</v>
      </c>
      <c r="D1700" s="24" t="s">
        <v>100</v>
      </c>
      <c r="E1700" s="25">
        <v>42555</v>
      </c>
      <c r="F1700" s="22">
        <v>6600935</v>
      </c>
      <c r="G1700" s="22">
        <v>1626764</v>
      </c>
      <c r="H1700" s="22" t="s">
        <v>94</v>
      </c>
      <c r="I1700" s="22" t="s">
        <v>780</v>
      </c>
      <c r="J1700" s="22" t="str">
        <f t="shared" si="164"/>
        <v>Vallentunasjön Va2</v>
      </c>
      <c r="K1700" s="22" t="s">
        <v>782</v>
      </c>
      <c r="L1700" s="22">
        <v>2</v>
      </c>
      <c r="M1700" s="22">
        <v>2</v>
      </c>
      <c r="O1700" s="22">
        <v>20.8</v>
      </c>
      <c r="P1700" s="22">
        <v>8.9</v>
      </c>
      <c r="Q1700" s="22">
        <v>100</v>
      </c>
      <c r="R1700" s="22">
        <v>43.5</v>
      </c>
      <c r="BI1700" s="27"/>
    </row>
    <row r="1701" spans="1:61" s="22" customFormat="1" x14ac:dyDescent="0.2">
      <c r="A1701" s="22">
        <v>52346</v>
      </c>
      <c r="B1701" s="23">
        <f t="shared" si="162"/>
        <v>2016</v>
      </c>
      <c r="C1701" s="23">
        <f t="shared" si="163"/>
        <v>7</v>
      </c>
      <c r="D1701" s="24" t="s">
        <v>100</v>
      </c>
      <c r="E1701" s="25">
        <v>42555</v>
      </c>
      <c r="F1701" s="22">
        <v>6600935</v>
      </c>
      <c r="G1701" s="22">
        <v>1626764</v>
      </c>
      <c r="H1701" s="22" t="s">
        <v>94</v>
      </c>
      <c r="I1701" s="22" t="s">
        <v>780</v>
      </c>
      <c r="J1701" s="22" t="str">
        <f t="shared" si="164"/>
        <v>Vallentunasjön Va2</v>
      </c>
      <c r="K1701" s="22" t="s">
        <v>783</v>
      </c>
      <c r="L1701" s="22">
        <v>3</v>
      </c>
      <c r="M1701" s="22">
        <v>3</v>
      </c>
      <c r="O1701" s="22">
        <v>20.8</v>
      </c>
      <c r="P1701" s="22">
        <v>8.8000000000000007</v>
      </c>
      <c r="Q1701" s="22">
        <v>99</v>
      </c>
      <c r="R1701" s="22">
        <v>43.5</v>
      </c>
      <c r="BI1701" s="27"/>
    </row>
    <row r="1702" spans="1:61" s="22" customFormat="1" x14ac:dyDescent="0.2">
      <c r="A1702" s="22">
        <v>52347</v>
      </c>
      <c r="B1702" s="23">
        <f t="shared" si="162"/>
        <v>2016</v>
      </c>
      <c r="C1702" s="23">
        <f t="shared" si="163"/>
        <v>7</v>
      </c>
      <c r="D1702" s="24" t="s">
        <v>100</v>
      </c>
      <c r="E1702" s="25">
        <v>42555</v>
      </c>
      <c r="F1702" s="22">
        <v>6600935</v>
      </c>
      <c r="G1702" s="22">
        <v>1626764</v>
      </c>
      <c r="H1702" s="22" t="s">
        <v>94</v>
      </c>
      <c r="I1702" s="22" t="s">
        <v>780</v>
      </c>
      <c r="J1702" s="22" t="str">
        <f t="shared" si="164"/>
        <v>Vallentunasjön Va2</v>
      </c>
      <c r="K1702" s="22" t="s">
        <v>784</v>
      </c>
      <c r="L1702" s="22">
        <v>4</v>
      </c>
      <c r="M1702" s="22">
        <v>4</v>
      </c>
      <c r="O1702" s="22">
        <v>20.5</v>
      </c>
      <c r="P1702" s="22">
        <v>7.6</v>
      </c>
      <c r="Q1702" s="22">
        <v>84</v>
      </c>
      <c r="R1702" s="22">
        <v>43.7</v>
      </c>
      <c r="BI1702" s="27"/>
    </row>
    <row r="1703" spans="1:61" s="22" customFormat="1" x14ac:dyDescent="0.2">
      <c r="A1703" s="22">
        <v>52348</v>
      </c>
      <c r="B1703" s="23">
        <f t="shared" si="162"/>
        <v>2016</v>
      </c>
      <c r="C1703" s="23">
        <f t="shared" si="163"/>
        <v>7</v>
      </c>
      <c r="D1703" s="24" t="s">
        <v>100</v>
      </c>
      <c r="E1703" s="25">
        <v>42555</v>
      </c>
      <c r="F1703" s="22">
        <v>6600935</v>
      </c>
      <c r="G1703" s="22">
        <v>1626764</v>
      </c>
      <c r="H1703" s="22" t="s">
        <v>94</v>
      </c>
      <c r="I1703" s="22" t="s">
        <v>780</v>
      </c>
      <c r="J1703" s="22" t="str">
        <f t="shared" si="164"/>
        <v>Vallentunasjön Va2</v>
      </c>
      <c r="K1703" s="22" t="s">
        <v>785</v>
      </c>
      <c r="O1703" s="22">
        <v>20.5</v>
      </c>
      <c r="P1703" s="22">
        <v>6.3</v>
      </c>
      <c r="Q1703" s="22">
        <v>70</v>
      </c>
      <c r="R1703" s="22">
        <v>43.8</v>
      </c>
      <c r="BI1703" s="27"/>
    </row>
    <row r="1704" spans="1:61" s="22" customFormat="1" x14ac:dyDescent="0.2">
      <c r="A1704" s="22">
        <v>52349</v>
      </c>
      <c r="B1704" s="23">
        <f t="shared" si="162"/>
        <v>2016</v>
      </c>
      <c r="C1704" s="23">
        <f t="shared" si="163"/>
        <v>7</v>
      </c>
      <c r="D1704" s="24" t="s">
        <v>100</v>
      </c>
      <c r="E1704" s="25">
        <v>42555</v>
      </c>
      <c r="H1704" s="22" t="s">
        <v>94</v>
      </c>
      <c r="I1704" s="22" t="s">
        <v>786</v>
      </c>
      <c r="J1704" s="22" t="str">
        <f t="shared" si="164"/>
        <v>Vallentunasjön Blandprov</v>
      </c>
      <c r="K1704" s="22" t="s">
        <v>739</v>
      </c>
      <c r="L1704" s="22">
        <v>4</v>
      </c>
      <c r="M1704" s="22">
        <v>0</v>
      </c>
      <c r="U1704" s="22">
        <v>3.774</v>
      </c>
      <c r="X1704" s="22">
        <v>4.49</v>
      </c>
      <c r="Z1704" s="22">
        <v>25.656300000000002</v>
      </c>
      <c r="AB1704" s="22">
        <v>2.65</v>
      </c>
      <c r="AE1704" s="22">
        <v>18.5</v>
      </c>
      <c r="AI1704" s="22">
        <v>70.010000000000005</v>
      </c>
      <c r="AJ1704" s="22">
        <v>1197.96</v>
      </c>
      <c r="BI1704" s="27"/>
    </row>
    <row r="1705" spans="1:61" s="22" customFormat="1" x14ac:dyDescent="0.2">
      <c r="B1705" s="23">
        <f t="shared" si="162"/>
        <v>2016</v>
      </c>
      <c r="C1705" s="23">
        <f t="shared" si="163"/>
        <v>7</v>
      </c>
      <c r="D1705" s="24" t="s">
        <v>100</v>
      </c>
      <c r="E1705" s="25" t="s">
        <v>1121</v>
      </c>
      <c r="F1705" s="22">
        <v>6606238</v>
      </c>
      <c r="G1705" s="22">
        <v>661152</v>
      </c>
      <c r="H1705" s="26" t="s">
        <v>738</v>
      </c>
      <c r="J1705" s="22" t="str">
        <f t="shared" si="164"/>
        <v xml:space="preserve">Oxundaån </v>
      </c>
      <c r="K1705" s="22" t="s">
        <v>739</v>
      </c>
      <c r="L1705" s="22">
        <v>0.2</v>
      </c>
      <c r="M1705" s="22">
        <v>0.2</v>
      </c>
      <c r="O1705" s="22">
        <v>20.7</v>
      </c>
      <c r="R1705" s="22">
        <v>47.6</v>
      </c>
      <c r="T1705" s="22">
        <v>2.673</v>
      </c>
      <c r="U1705" s="22">
        <v>32</v>
      </c>
      <c r="V1705" s="22">
        <f t="shared" ref="V1705" si="166">U1705 * (1/((10^((0.0901821 + (2729.92 /(273.15 + O1705)))-AC1705)+1)))</f>
        <v>0.89628895166635214</v>
      </c>
      <c r="W1705" s="22">
        <v>3.9E-2</v>
      </c>
      <c r="X1705" s="22">
        <v>36</v>
      </c>
      <c r="Y1705" s="22">
        <v>3.6</v>
      </c>
      <c r="Z1705" s="22">
        <v>6.6</v>
      </c>
      <c r="AB1705" s="22">
        <v>4</v>
      </c>
      <c r="AC1705" s="22">
        <v>7.84</v>
      </c>
      <c r="AG1705" s="22">
        <v>10.4</v>
      </c>
      <c r="AI1705" s="22">
        <v>63.4</v>
      </c>
      <c r="AJ1705" s="22">
        <v>703</v>
      </c>
      <c r="AK1705" s="22">
        <v>56</v>
      </c>
      <c r="AM1705" s="22">
        <v>5.4740000000000011</v>
      </c>
      <c r="AN1705" s="22">
        <v>9.3170000000000002</v>
      </c>
      <c r="AO1705" s="22">
        <v>38.995000000000005</v>
      </c>
      <c r="AP1705" s="22">
        <v>27.528000000000002</v>
      </c>
      <c r="AQ1705" s="22">
        <v>46.608499999999999</v>
      </c>
      <c r="AR1705" s="22">
        <v>1.1000000000000001</v>
      </c>
      <c r="BI1705" s="27"/>
    </row>
    <row r="1706" spans="1:61" s="22" customFormat="1" x14ac:dyDescent="0.2">
      <c r="A1706" s="22">
        <v>52764</v>
      </c>
      <c r="B1706" s="23">
        <f t="shared" si="162"/>
        <v>2016</v>
      </c>
      <c r="C1706" s="23">
        <f t="shared" si="163"/>
        <v>7</v>
      </c>
      <c r="D1706" s="24" t="s">
        <v>100</v>
      </c>
      <c r="E1706" s="25">
        <v>42577</v>
      </c>
      <c r="F1706" s="22">
        <v>6600935</v>
      </c>
      <c r="G1706" s="22">
        <v>1626764</v>
      </c>
      <c r="H1706" s="22" t="s">
        <v>94</v>
      </c>
      <c r="I1706" s="22" t="s">
        <v>780</v>
      </c>
      <c r="J1706" s="22" t="str">
        <f t="shared" si="164"/>
        <v>Vallentunasjön Va2</v>
      </c>
      <c r="K1706" s="22" t="s">
        <v>739</v>
      </c>
      <c r="L1706" s="22">
        <v>0.5</v>
      </c>
      <c r="M1706" s="22">
        <v>0.5</v>
      </c>
      <c r="N1706" s="22">
        <v>0.8</v>
      </c>
      <c r="O1706" s="22">
        <v>23.3</v>
      </c>
      <c r="P1706" s="22">
        <v>9.9</v>
      </c>
      <c r="Q1706" s="22">
        <v>115</v>
      </c>
      <c r="BI1706" s="27"/>
    </row>
    <row r="1707" spans="1:61" s="22" customFormat="1" x14ac:dyDescent="0.2">
      <c r="A1707" s="22">
        <v>52765</v>
      </c>
      <c r="B1707" s="23">
        <f t="shared" si="162"/>
        <v>2016</v>
      </c>
      <c r="C1707" s="23">
        <f t="shared" si="163"/>
        <v>7</v>
      </c>
      <c r="D1707" s="24" t="s">
        <v>100</v>
      </c>
      <c r="E1707" s="25">
        <v>42577</v>
      </c>
      <c r="F1707" s="22">
        <v>6600935</v>
      </c>
      <c r="G1707" s="22">
        <v>1626764</v>
      </c>
      <c r="H1707" s="22" t="s">
        <v>94</v>
      </c>
      <c r="I1707" s="22" t="s">
        <v>780</v>
      </c>
      <c r="J1707" s="22" t="str">
        <f t="shared" si="164"/>
        <v>Vallentunasjön Va2</v>
      </c>
      <c r="K1707" s="22" t="s">
        <v>781</v>
      </c>
      <c r="L1707" s="22">
        <v>1</v>
      </c>
      <c r="M1707" s="22">
        <v>1</v>
      </c>
      <c r="O1707" s="22">
        <v>23.2</v>
      </c>
      <c r="P1707" s="22">
        <v>10.1</v>
      </c>
      <c r="Q1707" s="22">
        <v>117</v>
      </c>
      <c r="BI1707" s="27"/>
    </row>
    <row r="1708" spans="1:61" s="22" customFormat="1" x14ac:dyDescent="0.2">
      <c r="A1708" s="22">
        <v>52766</v>
      </c>
      <c r="B1708" s="23">
        <f t="shared" si="162"/>
        <v>2016</v>
      </c>
      <c r="C1708" s="23">
        <f t="shared" si="163"/>
        <v>7</v>
      </c>
      <c r="D1708" s="24" t="s">
        <v>100</v>
      </c>
      <c r="E1708" s="25">
        <v>42577</v>
      </c>
      <c r="F1708" s="22">
        <v>6600935</v>
      </c>
      <c r="G1708" s="22">
        <v>1626764</v>
      </c>
      <c r="H1708" s="22" t="s">
        <v>94</v>
      </c>
      <c r="I1708" s="22" t="s">
        <v>780</v>
      </c>
      <c r="J1708" s="22" t="str">
        <f t="shared" si="164"/>
        <v>Vallentunasjön Va2</v>
      </c>
      <c r="K1708" s="22" t="s">
        <v>782</v>
      </c>
      <c r="L1708" s="22">
        <v>2</v>
      </c>
      <c r="M1708" s="22">
        <v>2</v>
      </c>
      <c r="O1708" s="22">
        <v>23.1</v>
      </c>
      <c r="P1708" s="22">
        <v>10</v>
      </c>
      <c r="Q1708" s="22">
        <v>116</v>
      </c>
      <c r="BI1708" s="27"/>
    </row>
    <row r="1709" spans="1:61" s="22" customFormat="1" x14ac:dyDescent="0.2">
      <c r="A1709" s="22">
        <v>52767</v>
      </c>
      <c r="B1709" s="23">
        <f t="shared" si="162"/>
        <v>2016</v>
      </c>
      <c r="C1709" s="23">
        <f t="shared" si="163"/>
        <v>7</v>
      </c>
      <c r="D1709" s="24" t="s">
        <v>100</v>
      </c>
      <c r="E1709" s="25">
        <v>42577</v>
      </c>
      <c r="F1709" s="22">
        <v>6600935</v>
      </c>
      <c r="G1709" s="22">
        <v>1626764</v>
      </c>
      <c r="H1709" s="22" t="s">
        <v>94</v>
      </c>
      <c r="I1709" s="22" t="s">
        <v>780</v>
      </c>
      <c r="J1709" s="22" t="str">
        <f t="shared" si="164"/>
        <v>Vallentunasjön Va2</v>
      </c>
      <c r="K1709" s="22" t="s">
        <v>783</v>
      </c>
      <c r="L1709" s="22">
        <v>3</v>
      </c>
      <c r="M1709" s="22">
        <v>3</v>
      </c>
      <c r="O1709" s="22">
        <v>23</v>
      </c>
      <c r="P1709" s="22">
        <v>9.5</v>
      </c>
      <c r="Q1709" s="22">
        <v>110</v>
      </c>
      <c r="BI1709" s="27"/>
    </row>
    <row r="1710" spans="1:61" s="22" customFormat="1" x14ac:dyDescent="0.2">
      <c r="A1710" s="22">
        <v>52768</v>
      </c>
      <c r="B1710" s="23">
        <f t="shared" si="162"/>
        <v>2016</v>
      </c>
      <c r="C1710" s="23">
        <f t="shared" si="163"/>
        <v>7</v>
      </c>
      <c r="D1710" s="24" t="s">
        <v>100</v>
      </c>
      <c r="E1710" s="25">
        <v>42577</v>
      </c>
      <c r="F1710" s="22">
        <v>6600935</v>
      </c>
      <c r="G1710" s="22">
        <v>1626764</v>
      </c>
      <c r="H1710" s="22" t="s">
        <v>94</v>
      </c>
      <c r="I1710" s="22" t="s">
        <v>780</v>
      </c>
      <c r="J1710" s="22" t="str">
        <f t="shared" si="164"/>
        <v>Vallentunasjön Va2</v>
      </c>
      <c r="K1710" s="22" t="s">
        <v>784</v>
      </c>
      <c r="L1710" s="22">
        <v>4</v>
      </c>
      <c r="M1710" s="22">
        <v>4</v>
      </c>
      <c r="O1710" s="22">
        <v>20.8</v>
      </c>
      <c r="P1710" s="22">
        <v>0.1</v>
      </c>
      <c r="Q1710" s="22">
        <v>1</v>
      </c>
      <c r="BI1710" s="27"/>
    </row>
    <row r="1711" spans="1:61" s="22" customFormat="1" x14ac:dyDescent="0.2">
      <c r="A1711" s="22">
        <v>52769</v>
      </c>
      <c r="B1711" s="23">
        <f t="shared" si="162"/>
        <v>2016</v>
      </c>
      <c r="C1711" s="23">
        <f t="shared" si="163"/>
        <v>7</v>
      </c>
      <c r="D1711" s="24" t="s">
        <v>100</v>
      </c>
      <c r="E1711" s="25">
        <v>42577</v>
      </c>
      <c r="F1711" s="22">
        <v>6600935</v>
      </c>
      <c r="G1711" s="22">
        <v>1626764</v>
      </c>
      <c r="H1711" s="22" t="s">
        <v>94</v>
      </c>
      <c r="I1711" s="22" t="s">
        <v>780</v>
      </c>
      <c r="J1711" s="22" t="str">
        <f t="shared" si="164"/>
        <v>Vallentunasjön Va2</v>
      </c>
      <c r="K1711" s="22" t="s">
        <v>785</v>
      </c>
      <c r="O1711" s="22">
        <v>20.7</v>
      </c>
      <c r="P1711" s="22">
        <v>0.1</v>
      </c>
      <c r="Q1711" s="22">
        <v>1</v>
      </c>
      <c r="BI1711" s="27"/>
    </row>
    <row r="1712" spans="1:61" s="22" customFormat="1" x14ac:dyDescent="0.2">
      <c r="A1712" s="22">
        <v>52770</v>
      </c>
      <c r="B1712" s="23">
        <f t="shared" si="162"/>
        <v>2016</v>
      </c>
      <c r="C1712" s="23">
        <f t="shared" si="163"/>
        <v>7</v>
      </c>
      <c r="D1712" s="24" t="s">
        <v>100</v>
      </c>
      <c r="E1712" s="25">
        <v>42577</v>
      </c>
      <c r="H1712" s="22" t="s">
        <v>94</v>
      </c>
      <c r="I1712" s="22" t="s">
        <v>786</v>
      </c>
      <c r="J1712" s="22" t="str">
        <f t="shared" si="164"/>
        <v>Vallentunasjön Blandprov</v>
      </c>
      <c r="K1712" s="22" t="s">
        <v>739</v>
      </c>
      <c r="L1712" s="22">
        <v>4</v>
      </c>
      <c r="M1712" s="22">
        <v>0</v>
      </c>
      <c r="U1712" s="22">
        <v>0</v>
      </c>
      <c r="X1712" s="22">
        <v>15.82</v>
      </c>
      <c r="Z1712" s="22">
        <v>26.261261999999999</v>
      </c>
      <c r="AB1712" s="22">
        <v>0.4</v>
      </c>
      <c r="AE1712" s="22">
        <v>18</v>
      </c>
      <c r="AI1712" s="22">
        <v>63.03</v>
      </c>
      <c r="AJ1712" s="22">
        <v>1148.83</v>
      </c>
      <c r="BI1712" s="27"/>
    </row>
    <row r="1713" spans="2:61" s="22" customFormat="1" x14ac:dyDescent="0.2">
      <c r="B1713" s="23">
        <f t="shared" si="162"/>
        <v>1968</v>
      </c>
      <c r="C1713" s="23">
        <f t="shared" si="163"/>
        <v>8</v>
      </c>
      <c r="D1713" s="24" t="s">
        <v>100</v>
      </c>
      <c r="E1713" s="25" t="s">
        <v>1122</v>
      </c>
      <c r="F1713" s="22">
        <v>6606238</v>
      </c>
      <c r="G1713" s="22">
        <v>661152</v>
      </c>
      <c r="H1713" s="26" t="s">
        <v>738</v>
      </c>
      <c r="J1713" s="22" t="str">
        <f t="shared" si="164"/>
        <v xml:space="preserve">Oxundaån </v>
      </c>
      <c r="K1713" s="22" t="s">
        <v>739</v>
      </c>
      <c r="L1713" s="22">
        <v>0.5</v>
      </c>
      <c r="M1713" s="22">
        <v>0.5</v>
      </c>
      <c r="O1713" s="22">
        <v>19.2</v>
      </c>
      <c r="P1713" s="22">
        <v>2.7</v>
      </c>
      <c r="T1713" s="22">
        <v>2.2909999999999999</v>
      </c>
      <c r="U1713" s="22">
        <v>170</v>
      </c>
      <c r="V1713" s="22">
        <f t="shared" ref="V1713:V1776" si="167">U1713 * (1/((10^((0.0901821 + (2729.92 /(273.15 + O1713)))-AC1713)+1)))</f>
        <v>1.8947447876731776</v>
      </c>
      <c r="W1713" s="22">
        <v>5.7000000000000002E-2</v>
      </c>
      <c r="X1713" s="22">
        <v>560</v>
      </c>
      <c r="AB1713" s="22">
        <v>126</v>
      </c>
      <c r="AC1713" s="22">
        <v>7.48</v>
      </c>
      <c r="AE1713" s="22">
        <v>13.4</v>
      </c>
      <c r="AI1713" s="22">
        <v>683</v>
      </c>
      <c r="AK1713" s="22">
        <v>52.539999999999992</v>
      </c>
      <c r="AM1713" s="22">
        <v>11.299899999999999</v>
      </c>
      <c r="AN1713" s="22">
        <v>8.0465</v>
      </c>
      <c r="AO1713" s="22">
        <v>30.203400000000002</v>
      </c>
      <c r="AP1713" s="22">
        <v>26.358060000000002</v>
      </c>
      <c r="AQ1713" s="22">
        <v>76.063149999999993</v>
      </c>
      <c r="AR1713" s="22">
        <v>1.24</v>
      </c>
      <c r="BI1713" s="27"/>
    </row>
    <row r="1714" spans="2:61" s="22" customFormat="1" x14ac:dyDescent="0.2">
      <c r="B1714" s="23">
        <f t="shared" si="162"/>
        <v>1969</v>
      </c>
      <c r="C1714" s="23">
        <f t="shared" si="163"/>
        <v>8</v>
      </c>
      <c r="D1714" s="24" t="s">
        <v>100</v>
      </c>
      <c r="E1714" s="25" t="s">
        <v>1123</v>
      </c>
      <c r="F1714" s="22">
        <v>6606238</v>
      </c>
      <c r="G1714" s="22">
        <v>661152</v>
      </c>
      <c r="H1714" s="26" t="s">
        <v>738</v>
      </c>
      <c r="J1714" s="22" t="str">
        <f t="shared" si="164"/>
        <v xml:space="preserve">Oxundaån </v>
      </c>
      <c r="K1714" s="22" t="s">
        <v>739</v>
      </c>
      <c r="L1714" s="22">
        <v>0.5</v>
      </c>
      <c r="M1714" s="22">
        <v>0.5</v>
      </c>
      <c r="O1714" s="22">
        <v>19.3</v>
      </c>
      <c r="P1714" s="22">
        <v>3.1</v>
      </c>
      <c r="T1714" s="22">
        <v>2.161</v>
      </c>
      <c r="U1714" s="22">
        <v>511</v>
      </c>
      <c r="V1714" s="22">
        <f t="shared" si="167"/>
        <v>5.4815004818019366</v>
      </c>
      <c r="W1714" s="22">
        <v>4.5999999999999999E-2</v>
      </c>
      <c r="X1714" s="22">
        <v>344</v>
      </c>
      <c r="AB1714" s="22">
        <v>144</v>
      </c>
      <c r="AC1714" s="22">
        <v>7.46</v>
      </c>
      <c r="AE1714" s="22">
        <v>34.9</v>
      </c>
      <c r="AI1714" s="22">
        <v>566</v>
      </c>
      <c r="AK1714" s="22">
        <v>51.120000000000005</v>
      </c>
      <c r="AM1714" s="22">
        <v>10.283300000000001</v>
      </c>
      <c r="AN1714" s="22">
        <v>7.8891999999999998</v>
      </c>
      <c r="AO1714" s="22">
        <v>35.130950000000006</v>
      </c>
      <c r="AP1714" s="22">
        <v>27.528000000000002</v>
      </c>
      <c r="AQ1714" s="22">
        <v>79.186399999999992</v>
      </c>
      <c r="AR1714" s="22">
        <v>1.36</v>
      </c>
      <c r="BI1714" s="27"/>
    </row>
    <row r="1715" spans="2:61" s="22" customFormat="1" x14ac:dyDescent="0.2">
      <c r="B1715" s="23">
        <f t="shared" si="162"/>
        <v>1970</v>
      </c>
      <c r="C1715" s="23">
        <f t="shared" si="163"/>
        <v>8</v>
      </c>
      <c r="D1715" s="24" t="s">
        <v>100</v>
      </c>
      <c r="E1715" s="25" t="s">
        <v>1124</v>
      </c>
      <c r="F1715" s="22">
        <v>6606238</v>
      </c>
      <c r="G1715" s="22">
        <v>661152</v>
      </c>
      <c r="H1715" s="26" t="s">
        <v>738</v>
      </c>
      <c r="J1715" s="22" t="str">
        <f t="shared" si="164"/>
        <v xml:space="preserve">Oxundaån </v>
      </c>
      <c r="K1715" s="22" t="s">
        <v>739</v>
      </c>
      <c r="L1715" s="22">
        <v>0.5</v>
      </c>
      <c r="M1715" s="22">
        <v>0.5</v>
      </c>
      <c r="O1715" s="22">
        <v>19.100000000000001</v>
      </c>
      <c r="P1715" s="22">
        <v>9.6</v>
      </c>
      <c r="T1715" s="22">
        <v>1.663</v>
      </c>
      <c r="U1715" s="22">
        <v>8</v>
      </c>
      <c r="V1715" s="22">
        <f t="shared" si="167"/>
        <v>2.6658655035181482</v>
      </c>
      <c r="W1715" s="22">
        <v>0.05</v>
      </c>
      <c r="X1715" s="22">
        <v>106</v>
      </c>
      <c r="AB1715" s="22">
        <v>83</v>
      </c>
      <c r="AC1715" s="22">
        <v>9.1300000000000008</v>
      </c>
      <c r="AE1715" s="22">
        <v>20</v>
      </c>
      <c r="AI1715" s="22">
        <v>178</v>
      </c>
      <c r="AK1715" s="22">
        <v>47.12</v>
      </c>
      <c r="AM1715" s="22">
        <v>10.087800000000001</v>
      </c>
      <c r="AN1715" s="22">
        <v>8.6877999999999993</v>
      </c>
      <c r="AO1715" s="22">
        <v>24.92135</v>
      </c>
      <c r="AP1715" s="22">
        <v>19.866040000000002</v>
      </c>
      <c r="AQ1715" s="22">
        <v>79.042249999999996</v>
      </c>
      <c r="AR1715" s="22">
        <v>0.37</v>
      </c>
      <c r="BI1715" s="27"/>
    </row>
    <row r="1716" spans="2:61" s="22" customFormat="1" x14ac:dyDescent="0.2">
      <c r="B1716" s="23">
        <f t="shared" si="162"/>
        <v>1971</v>
      </c>
      <c r="C1716" s="23">
        <f t="shared" si="163"/>
        <v>8</v>
      </c>
      <c r="D1716" s="24" t="s">
        <v>100</v>
      </c>
      <c r="E1716" s="25" t="s">
        <v>1125</v>
      </c>
      <c r="F1716" s="22">
        <v>6606238</v>
      </c>
      <c r="G1716" s="22">
        <v>661152</v>
      </c>
      <c r="H1716" s="26" t="s">
        <v>738</v>
      </c>
      <c r="J1716" s="22" t="str">
        <f t="shared" si="164"/>
        <v xml:space="preserve">Oxundaån </v>
      </c>
      <c r="K1716" s="22" t="s">
        <v>739</v>
      </c>
      <c r="L1716" s="22">
        <v>0.5</v>
      </c>
      <c r="M1716" s="22">
        <v>0.5</v>
      </c>
      <c r="O1716" s="22">
        <v>18.600000000000001</v>
      </c>
      <c r="P1716" s="22">
        <v>6.67</v>
      </c>
      <c r="T1716" s="22">
        <v>1.7330000000000001</v>
      </c>
      <c r="U1716" s="22">
        <v>91</v>
      </c>
      <c r="V1716" s="22">
        <f t="shared" si="167"/>
        <v>3.4286843392066069</v>
      </c>
      <c r="W1716" s="22">
        <v>4.4999999999999998E-2</v>
      </c>
      <c r="X1716" s="22">
        <v>186</v>
      </c>
      <c r="AB1716" s="22">
        <v>50</v>
      </c>
      <c r="AC1716" s="22">
        <v>8.0399999999999991</v>
      </c>
      <c r="AE1716" s="22">
        <v>25</v>
      </c>
      <c r="AI1716" s="22">
        <v>296</v>
      </c>
      <c r="AK1716" s="22">
        <v>57.779999999999994</v>
      </c>
      <c r="AM1716" s="22">
        <v>7.1943999999999999</v>
      </c>
      <c r="AN1716" s="22">
        <v>11.857999999999999</v>
      </c>
      <c r="AO1716" s="22">
        <v>29.458950000000002</v>
      </c>
      <c r="AP1716" s="22">
        <v>21.792999999999999</v>
      </c>
      <c r="AQ1716" s="22">
        <v>116.66539999999999</v>
      </c>
      <c r="AR1716" s="22">
        <v>0.4</v>
      </c>
      <c r="BI1716" s="27"/>
    </row>
    <row r="1717" spans="2:61" s="22" customFormat="1" x14ac:dyDescent="0.2">
      <c r="B1717" s="23">
        <f t="shared" si="162"/>
        <v>1972</v>
      </c>
      <c r="C1717" s="23">
        <f t="shared" si="163"/>
        <v>8</v>
      </c>
      <c r="D1717" s="24" t="s">
        <v>100</v>
      </c>
      <c r="E1717" s="25" t="s">
        <v>1126</v>
      </c>
      <c r="F1717" s="22">
        <v>6606238</v>
      </c>
      <c r="G1717" s="22">
        <v>661152</v>
      </c>
      <c r="H1717" s="26" t="s">
        <v>738</v>
      </c>
      <c r="J1717" s="22" t="str">
        <f t="shared" si="164"/>
        <v xml:space="preserve">Oxundaån </v>
      </c>
      <c r="K1717" s="22" t="s">
        <v>739</v>
      </c>
      <c r="L1717" s="22">
        <v>0.5</v>
      </c>
      <c r="M1717" s="22">
        <v>0.5</v>
      </c>
      <c r="O1717" s="22">
        <v>20.3</v>
      </c>
      <c r="P1717" s="22">
        <v>4.67</v>
      </c>
      <c r="T1717" s="22">
        <v>1.849</v>
      </c>
      <c r="U1717" s="22">
        <v>72</v>
      </c>
      <c r="V1717" s="22">
        <f t="shared" si="167"/>
        <v>1.3988912770633477</v>
      </c>
      <c r="W1717" s="22">
        <v>2.5999999999999999E-2</v>
      </c>
      <c r="X1717" s="22">
        <v>37</v>
      </c>
      <c r="AB1717" s="22">
        <v>22</v>
      </c>
      <c r="AC1717" s="22">
        <v>7.69</v>
      </c>
      <c r="AE1717" s="22">
        <v>19.899999999999999</v>
      </c>
      <c r="AI1717" s="22">
        <v>118</v>
      </c>
      <c r="AK1717" s="22">
        <v>54.6</v>
      </c>
      <c r="AM1717" s="22">
        <v>8.2110000000000003</v>
      </c>
      <c r="AN1717" s="22">
        <v>12.172599999999999</v>
      </c>
      <c r="AO1717" s="22">
        <v>29.8489</v>
      </c>
      <c r="AP1717" s="22">
        <v>23.0547</v>
      </c>
      <c r="AQ1717" s="22">
        <v>114.11874999999999</v>
      </c>
      <c r="AR1717" s="22">
        <v>1.1000000000000001</v>
      </c>
      <c r="BI1717" s="27"/>
    </row>
    <row r="1718" spans="2:61" s="22" customFormat="1" x14ac:dyDescent="0.2">
      <c r="B1718" s="23">
        <f t="shared" si="162"/>
        <v>1973</v>
      </c>
      <c r="C1718" s="23">
        <f t="shared" si="163"/>
        <v>8</v>
      </c>
      <c r="D1718" s="24" t="s">
        <v>100</v>
      </c>
      <c r="E1718" s="25" t="s">
        <v>1127</v>
      </c>
      <c r="F1718" s="22">
        <v>6606238</v>
      </c>
      <c r="G1718" s="22">
        <v>661152</v>
      </c>
      <c r="H1718" s="26" t="s">
        <v>738</v>
      </c>
      <c r="J1718" s="22" t="str">
        <f t="shared" si="164"/>
        <v xml:space="preserve">Oxundaån </v>
      </c>
      <c r="K1718" s="22" t="s">
        <v>739</v>
      </c>
      <c r="L1718" s="22">
        <v>0.5</v>
      </c>
      <c r="M1718" s="22">
        <v>0.5</v>
      </c>
      <c r="O1718" s="22">
        <v>18.8</v>
      </c>
      <c r="P1718" s="22">
        <v>6.4</v>
      </c>
      <c r="T1718" s="22">
        <v>1.736</v>
      </c>
      <c r="U1718" s="22">
        <v>32</v>
      </c>
      <c r="V1718" s="22">
        <f t="shared" si="167"/>
        <v>0.434893508929655</v>
      </c>
      <c r="W1718" s="22">
        <v>2.3E-2</v>
      </c>
      <c r="X1718" s="22">
        <v>61</v>
      </c>
      <c r="AB1718" s="22">
        <v>29</v>
      </c>
      <c r="AC1718" s="22">
        <v>7.58</v>
      </c>
      <c r="AE1718" s="22">
        <v>20.3</v>
      </c>
      <c r="AI1718" s="22">
        <v>114</v>
      </c>
      <c r="AK1718" s="22">
        <v>57.519999999999996</v>
      </c>
      <c r="AM1718" s="22">
        <v>7.2335000000000003</v>
      </c>
      <c r="AN1718" s="22">
        <v>13.213200000000001</v>
      </c>
      <c r="AO1718" s="22">
        <v>30.451550000000001</v>
      </c>
      <c r="AP1718" s="22">
        <v>22.917060000000003</v>
      </c>
      <c r="AQ1718" s="22">
        <v>132.3297</v>
      </c>
      <c r="AR1718" s="22">
        <v>0.55000000000000004</v>
      </c>
      <c r="BI1718" s="27"/>
    </row>
    <row r="1719" spans="2:61" s="22" customFormat="1" x14ac:dyDescent="0.2">
      <c r="B1719" s="23">
        <f t="shared" si="162"/>
        <v>1974</v>
      </c>
      <c r="C1719" s="23">
        <f t="shared" si="163"/>
        <v>8</v>
      </c>
      <c r="D1719" s="24" t="s">
        <v>100</v>
      </c>
      <c r="E1719" s="25" t="s">
        <v>1128</v>
      </c>
      <c r="F1719" s="22">
        <v>6606238</v>
      </c>
      <c r="G1719" s="22">
        <v>661152</v>
      </c>
      <c r="H1719" s="26" t="s">
        <v>738</v>
      </c>
      <c r="J1719" s="22" t="str">
        <f t="shared" si="164"/>
        <v xml:space="preserve">Oxundaån </v>
      </c>
      <c r="K1719" s="22" t="s">
        <v>739</v>
      </c>
      <c r="L1719" s="22">
        <v>0.5</v>
      </c>
      <c r="M1719" s="22">
        <v>0.5</v>
      </c>
      <c r="O1719" s="22">
        <v>17.8</v>
      </c>
      <c r="P1719" s="22">
        <v>7.32</v>
      </c>
      <c r="T1719" s="22">
        <v>1.857</v>
      </c>
      <c r="U1719" s="22">
        <v>18</v>
      </c>
      <c r="V1719" s="22">
        <f t="shared" si="167"/>
        <v>0.37426953538274016</v>
      </c>
      <c r="W1719" s="22">
        <v>2.5999999999999999E-2</v>
      </c>
      <c r="X1719" s="22">
        <v>32</v>
      </c>
      <c r="AB1719" s="22">
        <v>19</v>
      </c>
      <c r="AC1719" s="22">
        <v>7.8</v>
      </c>
      <c r="AE1719" s="22">
        <v>8.6999999999999993</v>
      </c>
      <c r="AI1719" s="22">
        <v>98</v>
      </c>
      <c r="AK1719" s="22">
        <v>67.61999999999999</v>
      </c>
      <c r="AM1719" s="22">
        <v>5.6303999999999998</v>
      </c>
      <c r="AN1719" s="22">
        <v>13.793999999999999</v>
      </c>
      <c r="AO1719" s="22">
        <v>34.315600000000003</v>
      </c>
      <c r="AP1719" s="22">
        <v>22.481200000000001</v>
      </c>
      <c r="AQ1719" s="22">
        <v>140.8826</v>
      </c>
      <c r="AR1719" s="22">
        <v>1.08</v>
      </c>
      <c r="BI1719" s="27"/>
    </row>
    <row r="1720" spans="2:61" s="22" customFormat="1" x14ac:dyDescent="0.2">
      <c r="B1720" s="23">
        <f t="shared" si="162"/>
        <v>1975</v>
      </c>
      <c r="C1720" s="23">
        <f t="shared" si="163"/>
        <v>8</v>
      </c>
      <c r="D1720" s="24" t="s">
        <v>100</v>
      </c>
      <c r="E1720" s="25" t="s">
        <v>1129</v>
      </c>
      <c r="F1720" s="22">
        <v>6606238</v>
      </c>
      <c r="G1720" s="22">
        <v>661152</v>
      </c>
      <c r="H1720" s="26" t="s">
        <v>738</v>
      </c>
      <c r="J1720" s="22" t="str">
        <f t="shared" si="164"/>
        <v xml:space="preserve">Oxundaån </v>
      </c>
      <c r="K1720" s="22" t="s">
        <v>739</v>
      </c>
      <c r="L1720" s="22">
        <v>0.5</v>
      </c>
      <c r="M1720" s="22">
        <v>0.5</v>
      </c>
      <c r="O1720" s="22">
        <v>22</v>
      </c>
      <c r="P1720" s="22">
        <v>9.14</v>
      </c>
      <c r="T1720" s="22">
        <v>1.95</v>
      </c>
      <c r="U1720" s="22">
        <v>50</v>
      </c>
      <c r="V1720" s="22">
        <f t="shared" si="167"/>
        <v>8.6502342271331436</v>
      </c>
      <c r="W1720" s="22">
        <v>4.2999999999999997E-2</v>
      </c>
      <c r="X1720" s="22">
        <v>14</v>
      </c>
      <c r="AB1720" s="22">
        <v>160</v>
      </c>
      <c r="AC1720" s="22">
        <v>8.66</v>
      </c>
      <c r="AE1720" s="22">
        <v>12.3</v>
      </c>
      <c r="AI1720" s="22">
        <v>67</v>
      </c>
      <c r="AK1720" s="22">
        <v>58</v>
      </c>
      <c r="AM1720" s="22">
        <v>4.5747</v>
      </c>
      <c r="AN1720" s="22">
        <v>9.1717999999999993</v>
      </c>
      <c r="AO1720" s="22">
        <v>21.376350000000002</v>
      </c>
      <c r="AP1720" s="22">
        <v>16.5168</v>
      </c>
      <c r="AQ1720" s="22">
        <v>88.460049999999995</v>
      </c>
      <c r="AR1720" s="22">
        <v>0.55000000000000004</v>
      </c>
      <c r="BI1720" s="27"/>
    </row>
    <row r="1721" spans="2:61" s="22" customFormat="1" x14ac:dyDescent="0.2">
      <c r="B1721" s="23">
        <f t="shared" si="162"/>
        <v>1976</v>
      </c>
      <c r="C1721" s="23">
        <f t="shared" si="163"/>
        <v>8</v>
      </c>
      <c r="D1721" s="24" t="s">
        <v>100</v>
      </c>
      <c r="E1721" s="25" t="s">
        <v>1130</v>
      </c>
      <c r="F1721" s="22">
        <v>6606238</v>
      </c>
      <c r="G1721" s="22">
        <v>661152</v>
      </c>
      <c r="H1721" s="26" t="s">
        <v>738</v>
      </c>
      <c r="J1721" s="22" t="str">
        <f t="shared" si="164"/>
        <v xml:space="preserve">Oxundaån </v>
      </c>
      <c r="K1721" s="22" t="s">
        <v>739</v>
      </c>
      <c r="L1721" s="22">
        <v>0.5</v>
      </c>
      <c r="M1721" s="22">
        <v>0.5</v>
      </c>
      <c r="O1721" s="22">
        <v>20.6</v>
      </c>
      <c r="P1721" s="22">
        <v>9.84</v>
      </c>
      <c r="T1721" s="22">
        <v>2.0310000000000001</v>
      </c>
      <c r="U1721" s="22">
        <v>23</v>
      </c>
      <c r="V1721" s="22">
        <f t="shared" si="167"/>
        <v>2.209703033767513</v>
      </c>
      <c r="W1721" s="22">
        <v>2.1999999999999999E-2</v>
      </c>
      <c r="X1721" s="22">
        <v>34</v>
      </c>
      <c r="AB1721" s="22">
        <v>7</v>
      </c>
      <c r="AC1721" s="22">
        <v>8.41</v>
      </c>
      <c r="AE1721" s="22">
        <v>5.7</v>
      </c>
      <c r="AI1721" s="22">
        <v>115</v>
      </c>
      <c r="AK1721" s="22">
        <v>70</v>
      </c>
      <c r="AM1721" s="22">
        <v>8.4064999999999994</v>
      </c>
      <c r="AN1721" s="22">
        <v>14.035999999999998</v>
      </c>
      <c r="AO1721" s="22">
        <v>40.093950000000007</v>
      </c>
      <c r="AP1721" s="22">
        <v>28.445600000000002</v>
      </c>
      <c r="AQ1721" s="22">
        <v>140.25794999999999</v>
      </c>
      <c r="AR1721" s="22">
        <v>0.55000000000000004</v>
      </c>
      <c r="BI1721" s="27"/>
    </row>
    <row r="1722" spans="2:61" s="22" customFormat="1" x14ac:dyDescent="0.2">
      <c r="B1722" s="23">
        <f t="shared" si="162"/>
        <v>1977</v>
      </c>
      <c r="C1722" s="23">
        <f t="shared" si="163"/>
        <v>8</v>
      </c>
      <c r="D1722" s="24" t="s">
        <v>100</v>
      </c>
      <c r="E1722" s="25" t="s">
        <v>1131</v>
      </c>
      <c r="F1722" s="22">
        <v>6606238</v>
      </c>
      <c r="G1722" s="22">
        <v>661152</v>
      </c>
      <c r="H1722" s="26" t="s">
        <v>738</v>
      </c>
      <c r="J1722" s="22" t="str">
        <f t="shared" si="164"/>
        <v xml:space="preserve">Oxundaån </v>
      </c>
      <c r="K1722" s="22" t="s">
        <v>739</v>
      </c>
      <c r="L1722" s="22">
        <v>0.5</v>
      </c>
      <c r="M1722" s="22">
        <v>0.5</v>
      </c>
      <c r="O1722" s="22">
        <v>18.100000000000001</v>
      </c>
      <c r="P1722" s="22">
        <v>5.3</v>
      </c>
      <c r="T1722" s="22">
        <v>1.677</v>
      </c>
      <c r="U1722" s="22">
        <v>108</v>
      </c>
      <c r="V1722" s="22">
        <f t="shared" si="167"/>
        <v>1.21676052628895</v>
      </c>
      <c r="W1722" s="22">
        <v>3.6999999999999998E-2</v>
      </c>
      <c r="X1722" s="22">
        <v>36</v>
      </c>
      <c r="AB1722" s="22">
        <v>70</v>
      </c>
      <c r="AC1722" s="22">
        <v>7.52</v>
      </c>
      <c r="AE1722" s="22">
        <v>10.1</v>
      </c>
      <c r="AI1722" s="22">
        <v>100</v>
      </c>
      <c r="AK1722" s="22">
        <v>65.8</v>
      </c>
      <c r="AM1722" s="22">
        <v>6.4515000000000002</v>
      </c>
      <c r="AN1722" s="22">
        <v>14.979799999999999</v>
      </c>
      <c r="AO1722" s="22">
        <v>33.642049999999998</v>
      </c>
      <c r="AP1722" s="22">
        <v>27.71152</v>
      </c>
      <c r="AQ1722" s="22">
        <v>157.54633999999999</v>
      </c>
      <c r="AR1722" s="22">
        <v>1.4</v>
      </c>
      <c r="BI1722" s="27"/>
    </row>
    <row r="1723" spans="2:61" s="22" customFormat="1" x14ac:dyDescent="0.2">
      <c r="B1723" s="23">
        <f t="shared" si="162"/>
        <v>1978</v>
      </c>
      <c r="C1723" s="23">
        <f t="shared" si="163"/>
        <v>8</v>
      </c>
      <c r="D1723" s="24" t="s">
        <v>100</v>
      </c>
      <c r="E1723" s="25" t="s">
        <v>1132</v>
      </c>
      <c r="F1723" s="22">
        <v>6606238</v>
      </c>
      <c r="G1723" s="22">
        <v>661152</v>
      </c>
      <c r="H1723" s="26" t="s">
        <v>738</v>
      </c>
      <c r="J1723" s="22" t="str">
        <f t="shared" si="164"/>
        <v xml:space="preserve">Oxundaån </v>
      </c>
      <c r="K1723" s="22" t="s">
        <v>739</v>
      </c>
      <c r="L1723" s="22">
        <v>0.5</v>
      </c>
      <c r="M1723" s="22">
        <v>0.5</v>
      </c>
      <c r="O1723" s="22">
        <v>17.5</v>
      </c>
      <c r="P1723" s="22">
        <v>7.01</v>
      </c>
      <c r="T1723" s="22">
        <v>1.99</v>
      </c>
      <c r="U1723" s="22">
        <v>11</v>
      </c>
      <c r="V1723" s="22">
        <f t="shared" si="167"/>
        <v>0.2341008776207831</v>
      </c>
      <c r="W1723" s="22">
        <v>3.9E-2</v>
      </c>
      <c r="X1723" s="22">
        <v>62</v>
      </c>
      <c r="AB1723" s="22">
        <v>23</v>
      </c>
      <c r="AC1723" s="22">
        <v>7.82</v>
      </c>
      <c r="AE1723" s="22">
        <v>4.8</v>
      </c>
      <c r="AI1723" s="22">
        <v>124</v>
      </c>
      <c r="AK1723" s="22">
        <v>59.080000000000005</v>
      </c>
      <c r="AM1723" s="22">
        <v>6.0996000000000006</v>
      </c>
      <c r="AN1723" s="22">
        <v>11.083600000000001</v>
      </c>
      <c r="AO1723" s="22">
        <v>30.912400000000002</v>
      </c>
      <c r="AP1723" s="22">
        <v>21.563600000000001</v>
      </c>
      <c r="AQ1723" s="22">
        <v>106.23854999999999</v>
      </c>
      <c r="AR1723" s="22">
        <v>0.65</v>
      </c>
      <c r="BI1723" s="27"/>
    </row>
    <row r="1724" spans="2:61" s="22" customFormat="1" x14ac:dyDescent="0.2">
      <c r="B1724" s="23">
        <f t="shared" si="162"/>
        <v>1979</v>
      </c>
      <c r="C1724" s="23">
        <f t="shared" si="163"/>
        <v>8</v>
      </c>
      <c r="D1724" s="24" t="s">
        <v>100</v>
      </c>
      <c r="E1724" s="25" t="s">
        <v>1133</v>
      </c>
      <c r="F1724" s="22">
        <v>6606238</v>
      </c>
      <c r="G1724" s="22">
        <v>661152</v>
      </c>
      <c r="H1724" s="26" t="s">
        <v>738</v>
      </c>
      <c r="J1724" s="22" t="str">
        <f t="shared" si="164"/>
        <v xml:space="preserve">Oxundaån </v>
      </c>
      <c r="K1724" s="22" t="s">
        <v>739</v>
      </c>
      <c r="L1724" s="22">
        <v>0.5</v>
      </c>
      <c r="M1724" s="22">
        <v>0.5</v>
      </c>
      <c r="O1724" s="22">
        <v>21</v>
      </c>
      <c r="P1724" s="22">
        <v>11.09</v>
      </c>
      <c r="T1724" s="22">
        <v>2.149</v>
      </c>
      <c r="U1724" s="22">
        <v>18</v>
      </c>
      <c r="V1724" s="22">
        <f t="shared" si="167"/>
        <v>4.0228180958985806</v>
      </c>
      <c r="W1724" s="22">
        <v>4.5999999999999999E-2</v>
      </c>
      <c r="X1724" s="22">
        <v>23</v>
      </c>
      <c r="AB1724" s="22">
        <v>9</v>
      </c>
      <c r="AC1724" s="22">
        <v>8.83</v>
      </c>
      <c r="AE1724" s="22">
        <v>8.8000000000000007</v>
      </c>
      <c r="AI1724" s="22">
        <v>94</v>
      </c>
      <c r="AK1724" s="22">
        <v>59.84</v>
      </c>
      <c r="AM1724" s="22">
        <v>5.9432</v>
      </c>
      <c r="AN1724" s="22">
        <v>9.4380000000000006</v>
      </c>
      <c r="AO1724" s="22">
        <v>30.167950000000001</v>
      </c>
      <c r="AP1724" s="22">
        <v>22.481200000000001</v>
      </c>
      <c r="AQ1724" s="22">
        <v>83.991399999999999</v>
      </c>
      <c r="AR1724" s="22">
        <v>0.32</v>
      </c>
      <c r="BI1724" s="27"/>
    </row>
    <row r="1725" spans="2:61" s="22" customFormat="1" x14ac:dyDescent="0.2">
      <c r="B1725" s="23">
        <f t="shared" si="162"/>
        <v>1980</v>
      </c>
      <c r="C1725" s="23">
        <f t="shared" si="163"/>
        <v>8</v>
      </c>
      <c r="D1725" s="24" t="s">
        <v>100</v>
      </c>
      <c r="E1725" s="25" t="s">
        <v>1134</v>
      </c>
      <c r="F1725" s="22">
        <v>6606238</v>
      </c>
      <c r="G1725" s="22">
        <v>661152</v>
      </c>
      <c r="H1725" s="26" t="s">
        <v>738</v>
      </c>
      <c r="J1725" s="22" t="str">
        <f t="shared" si="164"/>
        <v xml:space="preserve">Oxundaån </v>
      </c>
      <c r="K1725" s="22" t="s">
        <v>739</v>
      </c>
      <c r="L1725" s="22">
        <v>0.5</v>
      </c>
      <c r="M1725" s="22">
        <v>0.5</v>
      </c>
      <c r="O1725" s="22">
        <v>18.100000000000001</v>
      </c>
      <c r="P1725" s="22">
        <v>5.07</v>
      </c>
      <c r="T1725" s="22">
        <v>2.0270000000000001</v>
      </c>
      <c r="U1725" s="22">
        <v>114</v>
      </c>
      <c r="V1725" s="22">
        <f t="shared" si="167"/>
        <v>1.889506047397951</v>
      </c>
      <c r="W1725" s="22">
        <v>5.6000000000000001E-2</v>
      </c>
      <c r="X1725" s="22">
        <v>110</v>
      </c>
      <c r="AB1725" s="22">
        <v>35</v>
      </c>
      <c r="AC1725" s="22">
        <v>7.69</v>
      </c>
      <c r="AE1725" s="22">
        <v>5</v>
      </c>
      <c r="AI1725" s="22">
        <v>152</v>
      </c>
      <c r="AK1725" s="22">
        <v>51.900000000000006</v>
      </c>
      <c r="AM1725" s="22">
        <v>5.9040999999999997</v>
      </c>
      <c r="AN1725" s="22">
        <v>8.7362000000000002</v>
      </c>
      <c r="AO1725" s="22">
        <v>29.9907</v>
      </c>
      <c r="AP1725" s="22">
        <v>21.104800000000001</v>
      </c>
      <c r="AQ1725" s="22">
        <v>69.816649999999996</v>
      </c>
      <c r="AR1725" s="22">
        <v>1.35</v>
      </c>
      <c r="BI1725" s="27"/>
    </row>
    <row r="1726" spans="2:61" s="22" customFormat="1" x14ac:dyDescent="0.2">
      <c r="B1726" s="23">
        <f t="shared" si="162"/>
        <v>1981</v>
      </c>
      <c r="C1726" s="23">
        <f t="shared" si="163"/>
        <v>8</v>
      </c>
      <c r="D1726" s="24" t="s">
        <v>100</v>
      </c>
      <c r="E1726" s="25" t="s">
        <v>1135</v>
      </c>
      <c r="F1726" s="22">
        <v>6606238</v>
      </c>
      <c r="G1726" s="22">
        <v>661152</v>
      </c>
      <c r="H1726" s="26" t="s">
        <v>738</v>
      </c>
      <c r="J1726" s="22" t="str">
        <f t="shared" si="164"/>
        <v xml:space="preserve">Oxundaån </v>
      </c>
      <c r="K1726" s="22" t="s">
        <v>739</v>
      </c>
      <c r="L1726" s="22">
        <v>0.5</v>
      </c>
      <c r="M1726" s="22">
        <v>0.5</v>
      </c>
      <c r="O1726" s="22">
        <v>17.899999999999999</v>
      </c>
      <c r="P1726" s="22">
        <v>7.34</v>
      </c>
      <c r="T1726" s="22">
        <v>1.889</v>
      </c>
      <c r="U1726" s="22">
        <v>67</v>
      </c>
      <c r="V1726" s="22">
        <f t="shared" si="167"/>
        <v>2.9303111505293771</v>
      </c>
      <c r="W1726" s="22">
        <v>6.5000000000000002E-2</v>
      </c>
      <c r="X1726" s="22">
        <v>41</v>
      </c>
      <c r="AB1726" s="22">
        <v>155</v>
      </c>
      <c r="AC1726" s="22">
        <v>8.1300000000000008</v>
      </c>
      <c r="AE1726" s="22">
        <v>12.7</v>
      </c>
      <c r="AI1726" s="22">
        <v>114</v>
      </c>
      <c r="AK1726" s="22">
        <v>44</v>
      </c>
      <c r="AM1726" s="22">
        <v>3.91</v>
      </c>
      <c r="AN1726" s="22">
        <v>5.5902000000000003</v>
      </c>
      <c r="AO1726" s="22">
        <v>17.5123</v>
      </c>
      <c r="AP1726" s="22">
        <v>12.387600000000001</v>
      </c>
      <c r="AQ1726" s="22">
        <v>44.254049999999999</v>
      </c>
      <c r="AR1726" s="22">
        <v>1.8</v>
      </c>
      <c r="BI1726" s="27"/>
    </row>
    <row r="1727" spans="2:61" s="22" customFormat="1" x14ac:dyDescent="0.2">
      <c r="B1727" s="23">
        <f t="shared" si="162"/>
        <v>1982</v>
      </c>
      <c r="C1727" s="23">
        <f t="shared" si="163"/>
        <v>8</v>
      </c>
      <c r="D1727" s="24" t="s">
        <v>100</v>
      </c>
      <c r="E1727" s="25" t="s">
        <v>1136</v>
      </c>
      <c r="F1727" s="22">
        <v>6606238</v>
      </c>
      <c r="G1727" s="22">
        <v>661152</v>
      </c>
      <c r="H1727" s="26" t="s">
        <v>738</v>
      </c>
      <c r="J1727" s="22" t="str">
        <f t="shared" si="164"/>
        <v xml:space="preserve">Oxundaån </v>
      </c>
      <c r="K1727" s="22" t="s">
        <v>739</v>
      </c>
      <c r="L1727" s="22">
        <v>0.5</v>
      </c>
      <c r="M1727" s="22">
        <v>0.5</v>
      </c>
      <c r="O1727" s="22">
        <v>18.2</v>
      </c>
      <c r="P1727" s="22">
        <v>3.67</v>
      </c>
      <c r="T1727" s="22">
        <v>1.8009999999999999</v>
      </c>
      <c r="U1727" s="22">
        <v>143</v>
      </c>
      <c r="V1727" s="22">
        <f t="shared" si="167"/>
        <v>2.1806278601505533</v>
      </c>
      <c r="W1727" s="22">
        <v>4.8000000000000001E-2</v>
      </c>
      <c r="X1727" s="22">
        <v>140</v>
      </c>
      <c r="AB1727" s="22">
        <v>15</v>
      </c>
      <c r="AC1727" s="22">
        <v>7.65</v>
      </c>
      <c r="AE1727" s="22">
        <v>5.9</v>
      </c>
      <c r="AI1727" s="22">
        <v>224</v>
      </c>
      <c r="AK1727" s="22">
        <v>43.6</v>
      </c>
      <c r="AM1727" s="22">
        <v>5.0439000000000007</v>
      </c>
      <c r="AN1727" s="22">
        <v>7.1873999999999993</v>
      </c>
      <c r="AO1727" s="22">
        <v>24.92135</v>
      </c>
      <c r="AP1727" s="22">
        <v>17.755560000000003</v>
      </c>
      <c r="AQ1727" s="22">
        <v>54.488699999999994</v>
      </c>
      <c r="AR1727" s="22">
        <v>1.8</v>
      </c>
      <c r="BI1727" s="27"/>
    </row>
    <row r="1728" spans="2:61" s="22" customFormat="1" x14ac:dyDescent="0.2">
      <c r="B1728" s="23">
        <f t="shared" si="162"/>
        <v>1983</v>
      </c>
      <c r="C1728" s="23">
        <f t="shared" si="163"/>
        <v>8</v>
      </c>
      <c r="D1728" s="24" t="s">
        <v>100</v>
      </c>
      <c r="E1728" s="25" t="s">
        <v>1137</v>
      </c>
      <c r="F1728" s="22">
        <v>6606238</v>
      </c>
      <c r="G1728" s="22">
        <v>661152</v>
      </c>
      <c r="H1728" s="26" t="s">
        <v>738</v>
      </c>
      <c r="J1728" s="22" t="str">
        <f t="shared" si="164"/>
        <v xml:space="preserve">Oxundaån </v>
      </c>
      <c r="K1728" s="22" t="s">
        <v>739</v>
      </c>
      <c r="L1728" s="22">
        <v>0.5</v>
      </c>
      <c r="M1728" s="22">
        <v>0.5</v>
      </c>
      <c r="O1728" s="22">
        <v>18.3</v>
      </c>
      <c r="P1728" s="22">
        <v>5.77</v>
      </c>
      <c r="T1728" s="22">
        <v>2.1880000000000002</v>
      </c>
      <c r="U1728" s="22">
        <v>46</v>
      </c>
      <c r="V1728" s="22">
        <f t="shared" si="167"/>
        <v>1.1099019931904806</v>
      </c>
      <c r="W1728" s="22">
        <v>4.9000000000000002E-2</v>
      </c>
      <c r="X1728" s="22">
        <v>90</v>
      </c>
      <c r="AB1728" s="22">
        <v>12</v>
      </c>
      <c r="AC1728" s="22">
        <v>7.85</v>
      </c>
      <c r="AE1728" s="22">
        <v>3.1</v>
      </c>
      <c r="AI1728" s="22">
        <v>104</v>
      </c>
      <c r="AK1728" s="22">
        <v>53.7</v>
      </c>
      <c r="AM1728" s="22">
        <v>4.7310999999999996</v>
      </c>
      <c r="AN1728" s="22">
        <v>9.7284000000000006</v>
      </c>
      <c r="AO1728" s="22">
        <v>25.736700000000003</v>
      </c>
      <c r="AP1728" s="22">
        <v>17.984960000000001</v>
      </c>
      <c r="AQ1728" s="22">
        <v>74.775409999999994</v>
      </c>
      <c r="AR1728" s="22">
        <v>1.8</v>
      </c>
      <c r="BI1728" s="27"/>
    </row>
    <row r="1729" spans="2:61" s="22" customFormat="1" x14ac:dyDescent="0.2">
      <c r="B1729" s="23">
        <f t="shared" si="162"/>
        <v>1984</v>
      </c>
      <c r="C1729" s="23">
        <f t="shared" si="163"/>
        <v>8</v>
      </c>
      <c r="D1729" s="24" t="s">
        <v>100</v>
      </c>
      <c r="E1729" s="25" t="s">
        <v>1138</v>
      </c>
      <c r="F1729" s="22">
        <v>6606238</v>
      </c>
      <c r="G1729" s="22">
        <v>661152</v>
      </c>
      <c r="H1729" s="26" t="s">
        <v>738</v>
      </c>
      <c r="J1729" s="22" t="str">
        <f t="shared" si="164"/>
        <v xml:space="preserve">Oxundaån </v>
      </c>
      <c r="K1729" s="22" t="s">
        <v>739</v>
      </c>
      <c r="L1729" s="22">
        <v>0.5</v>
      </c>
      <c r="M1729" s="22">
        <v>0.5</v>
      </c>
      <c r="O1729" s="22">
        <v>19.8</v>
      </c>
      <c r="P1729" s="22">
        <v>6.36</v>
      </c>
      <c r="R1729" s="22">
        <v>46.1</v>
      </c>
      <c r="T1729" s="22">
        <v>2.0219999999999998</v>
      </c>
      <c r="U1729" s="22">
        <v>12</v>
      </c>
      <c r="V1729" s="22">
        <f t="shared" si="167"/>
        <v>0.28821569943260045</v>
      </c>
      <c r="W1729" s="22">
        <v>4.3999999999999997E-2</v>
      </c>
      <c r="X1729" s="22">
        <v>74</v>
      </c>
      <c r="AB1729" s="22">
        <v>6</v>
      </c>
      <c r="AC1729" s="22">
        <v>7.8</v>
      </c>
      <c r="AE1729" s="22">
        <v>6.7</v>
      </c>
      <c r="AI1729" s="22">
        <v>168</v>
      </c>
      <c r="AK1729" s="22">
        <v>51.6</v>
      </c>
      <c r="AM1729" s="22">
        <v>4.8093000000000004</v>
      </c>
      <c r="AN1729" s="22">
        <v>10.345499999999999</v>
      </c>
      <c r="AO1729" s="22">
        <v>29.033550000000002</v>
      </c>
      <c r="AP1729" s="22">
        <v>22.114160000000002</v>
      </c>
      <c r="AQ1729" s="22">
        <v>74.477499999999992</v>
      </c>
      <c r="AR1729" s="22">
        <v>0.8</v>
      </c>
      <c r="BI1729" s="27"/>
    </row>
    <row r="1730" spans="2:61" s="22" customFormat="1" x14ac:dyDescent="0.2">
      <c r="B1730" s="23">
        <f t="shared" ref="B1730:B1793" si="168">YEAR(E1730)</f>
        <v>1985</v>
      </c>
      <c r="C1730" s="23">
        <f t="shared" ref="C1730:C1793" si="169">MONTH(E1730)</f>
        <v>8</v>
      </c>
      <c r="D1730" s="24" t="s">
        <v>100</v>
      </c>
      <c r="E1730" s="25" t="s">
        <v>1139</v>
      </c>
      <c r="F1730" s="22">
        <v>6606238</v>
      </c>
      <c r="G1730" s="22">
        <v>661152</v>
      </c>
      <c r="H1730" s="26" t="s">
        <v>738</v>
      </c>
      <c r="J1730" s="22" t="str">
        <f t="shared" si="164"/>
        <v xml:space="preserve">Oxundaån </v>
      </c>
      <c r="K1730" s="22" t="s">
        <v>739</v>
      </c>
      <c r="L1730" s="22">
        <v>0.5</v>
      </c>
      <c r="M1730" s="22">
        <v>0.5</v>
      </c>
      <c r="O1730" s="22">
        <v>18.7</v>
      </c>
      <c r="P1730" s="22">
        <v>6.23</v>
      </c>
      <c r="R1730" s="22">
        <v>42.1</v>
      </c>
      <c r="T1730" s="22">
        <v>2.0059999999999998</v>
      </c>
      <c r="U1730" s="22">
        <v>88</v>
      </c>
      <c r="V1730" s="22">
        <f t="shared" si="167"/>
        <v>2.0893854773085367</v>
      </c>
      <c r="W1730" s="22">
        <v>4.5999999999999999E-2</v>
      </c>
      <c r="X1730" s="22">
        <v>96</v>
      </c>
      <c r="AB1730" s="22">
        <v>30</v>
      </c>
      <c r="AC1730" s="22">
        <v>7.83</v>
      </c>
      <c r="AE1730" s="22">
        <v>5.7</v>
      </c>
      <c r="AI1730" s="22">
        <v>190</v>
      </c>
      <c r="AK1730" s="22">
        <v>50.36</v>
      </c>
      <c r="AM1730" s="22">
        <v>4.6138000000000003</v>
      </c>
      <c r="AN1730" s="22">
        <v>9.3653999999999993</v>
      </c>
      <c r="AO1730" s="22">
        <v>24.63775</v>
      </c>
      <c r="AP1730" s="22">
        <v>17.663800000000002</v>
      </c>
      <c r="AQ1730" s="22">
        <v>59.581999999999994</v>
      </c>
      <c r="AR1730" s="22">
        <v>1</v>
      </c>
      <c r="BI1730" s="27"/>
    </row>
    <row r="1731" spans="2:61" s="22" customFormat="1" x14ac:dyDescent="0.2">
      <c r="B1731" s="23">
        <f t="shared" si="168"/>
        <v>1986</v>
      </c>
      <c r="C1731" s="23">
        <f t="shared" si="169"/>
        <v>8</v>
      </c>
      <c r="D1731" s="24" t="s">
        <v>100</v>
      </c>
      <c r="E1731" s="25" t="s">
        <v>1140</v>
      </c>
      <c r="F1731" s="22">
        <v>6606238</v>
      </c>
      <c r="G1731" s="22">
        <v>661152</v>
      </c>
      <c r="H1731" s="26" t="s">
        <v>738</v>
      </c>
      <c r="J1731" s="22" t="str">
        <f t="shared" ref="J1731:J1794" si="170">CONCATENATE(H1731," ",I1731)</f>
        <v xml:space="preserve">Oxundaån </v>
      </c>
      <c r="K1731" s="22" t="s">
        <v>739</v>
      </c>
      <c r="L1731" s="22">
        <v>0.5</v>
      </c>
      <c r="M1731" s="22">
        <v>0.5</v>
      </c>
      <c r="O1731" s="22">
        <v>17.8</v>
      </c>
      <c r="P1731" s="22">
        <v>7.11</v>
      </c>
      <c r="R1731" s="22">
        <v>41.7</v>
      </c>
      <c r="T1731" s="22">
        <v>2.202</v>
      </c>
      <c r="U1731" s="22">
        <v>11</v>
      </c>
      <c r="V1731" s="22">
        <f t="shared" si="167"/>
        <v>0.28639985068014184</v>
      </c>
      <c r="W1731" s="22">
        <v>4.3999999999999997E-2</v>
      </c>
      <c r="X1731" s="22">
        <v>116</v>
      </c>
      <c r="AB1731" s="22">
        <v>18</v>
      </c>
      <c r="AC1731" s="22">
        <v>7.9</v>
      </c>
      <c r="AE1731" s="22">
        <v>5.7</v>
      </c>
      <c r="AI1731" s="22">
        <v>176</v>
      </c>
      <c r="AK1731" s="22">
        <v>50.5</v>
      </c>
      <c r="AM1731" s="22">
        <v>4.8483999999999998</v>
      </c>
      <c r="AN1731" s="22">
        <v>9.1355000000000004</v>
      </c>
      <c r="AO1731" s="22">
        <v>28.360000000000003</v>
      </c>
      <c r="AP1731" s="22">
        <v>19.040199999999999</v>
      </c>
      <c r="AQ1731" s="22">
        <v>53.816000000000003</v>
      </c>
      <c r="AR1731" s="22">
        <v>1.05</v>
      </c>
      <c r="BI1731" s="27"/>
    </row>
    <row r="1732" spans="2:61" s="22" customFormat="1" x14ac:dyDescent="0.2">
      <c r="B1732" s="23">
        <f t="shared" si="168"/>
        <v>1987</v>
      </c>
      <c r="C1732" s="23">
        <f t="shared" si="169"/>
        <v>8</v>
      </c>
      <c r="D1732" s="24" t="s">
        <v>100</v>
      </c>
      <c r="E1732" s="25" t="s">
        <v>1141</v>
      </c>
      <c r="F1732" s="22">
        <v>6606238</v>
      </c>
      <c r="G1732" s="22">
        <v>661152</v>
      </c>
      <c r="H1732" s="26" t="s">
        <v>738</v>
      </c>
      <c r="J1732" s="22" t="str">
        <f t="shared" si="170"/>
        <v xml:space="preserve">Oxundaån </v>
      </c>
      <c r="K1732" s="22" t="s">
        <v>739</v>
      </c>
      <c r="L1732" s="22">
        <v>0.5</v>
      </c>
      <c r="M1732" s="22">
        <v>0.5</v>
      </c>
      <c r="O1732" s="22">
        <v>16.899999999999999</v>
      </c>
      <c r="P1732" s="22">
        <v>8.35</v>
      </c>
      <c r="R1732" s="22">
        <v>40.4</v>
      </c>
      <c r="T1732" s="22">
        <v>2.0880000000000001</v>
      </c>
      <c r="U1732" s="22">
        <v>13</v>
      </c>
      <c r="V1732" s="22">
        <f t="shared" si="167"/>
        <v>0.78491035332816861</v>
      </c>
      <c r="W1732" s="22">
        <v>4.2999999999999997E-2</v>
      </c>
      <c r="X1732" s="22">
        <v>95</v>
      </c>
      <c r="AB1732" s="22">
        <v>18</v>
      </c>
      <c r="AC1732" s="22">
        <v>8.31</v>
      </c>
      <c r="AE1732" s="22">
        <v>8.3000000000000007</v>
      </c>
      <c r="AI1732" s="22">
        <v>168</v>
      </c>
      <c r="AJ1732" s="22">
        <v>1310</v>
      </c>
      <c r="AK1732" s="22">
        <v>47.1</v>
      </c>
      <c r="AM1732" s="22">
        <v>4.5356000000000005</v>
      </c>
      <c r="AN1732" s="22">
        <v>8.8692999999999991</v>
      </c>
      <c r="AO1732" s="22">
        <v>26.977450000000001</v>
      </c>
      <c r="AP1732" s="22">
        <v>18.71904</v>
      </c>
      <c r="AQ1732" s="22">
        <v>53.335500000000003</v>
      </c>
      <c r="AR1732" s="22">
        <v>1.5</v>
      </c>
      <c r="BI1732" s="27"/>
    </row>
    <row r="1733" spans="2:61" s="22" customFormat="1" x14ac:dyDescent="0.2">
      <c r="B1733" s="23">
        <f t="shared" si="168"/>
        <v>1988</v>
      </c>
      <c r="C1733" s="23">
        <f t="shared" si="169"/>
        <v>8</v>
      </c>
      <c r="D1733" s="24" t="s">
        <v>100</v>
      </c>
      <c r="E1733" s="25" t="s">
        <v>1142</v>
      </c>
      <c r="F1733" s="22">
        <v>6606238</v>
      </c>
      <c r="G1733" s="22">
        <v>661152</v>
      </c>
      <c r="H1733" s="26" t="s">
        <v>738</v>
      </c>
      <c r="J1733" s="22" t="str">
        <f t="shared" si="170"/>
        <v xml:space="preserve">Oxundaån </v>
      </c>
      <c r="K1733" s="22" t="s">
        <v>739</v>
      </c>
      <c r="L1733" s="22">
        <v>0.5</v>
      </c>
      <c r="M1733" s="22">
        <v>0.5</v>
      </c>
      <c r="O1733" s="22">
        <v>18.3</v>
      </c>
      <c r="P1733" s="22">
        <v>7.13</v>
      </c>
      <c r="R1733" s="22">
        <v>38.299999999999997</v>
      </c>
      <c r="T1733" s="22">
        <v>1.992</v>
      </c>
      <c r="U1733" s="22">
        <v>12</v>
      </c>
      <c r="V1733" s="22">
        <f t="shared" si="167"/>
        <v>0.31673659662566411</v>
      </c>
      <c r="W1733" s="22">
        <v>5.3999999999999999E-2</v>
      </c>
      <c r="X1733" s="22">
        <v>72</v>
      </c>
      <c r="AB1733" s="22">
        <v>18</v>
      </c>
      <c r="AC1733" s="22">
        <v>7.89</v>
      </c>
      <c r="AE1733" s="22">
        <v>5.3</v>
      </c>
      <c r="AI1733" s="22">
        <v>88</v>
      </c>
      <c r="AJ1733" s="22">
        <v>1400</v>
      </c>
      <c r="AK1733" s="22">
        <v>43.6</v>
      </c>
      <c r="AM1733" s="22">
        <v>4.0663999999999998</v>
      </c>
      <c r="AN1733" s="22">
        <v>8.2885000000000009</v>
      </c>
      <c r="AO1733" s="22">
        <v>27.651000000000003</v>
      </c>
      <c r="AP1733" s="22">
        <v>18.71904</v>
      </c>
      <c r="AQ1733" s="22">
        <v>43.725499999999997</v>
      </c>
      <c r="AR1733" s="22">
        <v>1.6</v>
      </c>
      <c r="BI1733" s="27"/>
    </row>
    <row r="1734" spans="2:61" s="22" customFormat="1" x14ac:dyDescent="0.2">
      <c r="B1734" s="23">
        <f t="shared" si="168"/>
        <v>1989</v>
      </c>
      <c r="C1734" s="23">
        <f t="shared" si="169"/>
        <v>8</v>
      </c>
      <c r="D1734" s="24" t="s">
        <v>100</v>
      </c>
      <c r="E1734" s="25" t="s">
        <v>1143</v>
      </c>
      <c r="F1734" s="22">
        <v>6606238</v>
      </c>
      <c r="G1734" s="22">
        <v>661152</v>
      </c>
      <c r="H1734" s="26" t="s">
        <v>738</v>
      </c>
      <c r="J1734" s="22" t="str">
        <f t="shared" si="170"/>
        <v xml:space="preserve">Oxundaån </v>
      </c>
      <c r="K1734" s="22" t="s">
        <v>739</v>
      </c>
      <c r="L1734" s="22">
        <v>0.5</v>
      </c>
      <c r="M1734" s="22">
        <v>0.5</v>
      </c>
      <c r="O1734" s="22">
        <v>19</v>
      </c>
      <c r="P1734" s="22">
        <v>6.63</v>
      </c>
      <c r="R1734" s="22">
        <v>46.5</v>
      </c>
      <c r="T1734" s="22">
        <v>2.4580000000000002</v>
      </c>
      <c r="U1734" s="22">
        <v>30</v>
      </c>
      <c r="V1734" s="22">
        <f t="shared" si="167"/>
        <v>0.79618950660244781</v>
      </c>
      <c r="W1734" s="22">
        <v>4.2000000000000003E-2</v>
      </c>
      <c r="X1734" s="22">
        <v>90</v>
      </c>
      <c r="AB1734" s="22">
        <v>12</v>
      </c>
      <c r="AC1734" s="22">
        <v>7.87</v>
      </c>
      <c r="AE1734" s="22">
        <v>10.199999999999999</v>
      </c>
      <c r="AI1734" s="22">
        <v>196</v>
      </c>
      <c r="AJ1734" s="22">
        <v>850</v>
      </c>
      <c r="AK1734" s="22">
        <v>54.699999999999996</v>
      </c>
      <c r="AM1734" s="22">
        <v>5.3176000000000005</v>
      </c>
      <c r="AN1734" s="22">
        <v>9.4984999999999999</v>
      </c>
      <c r="AO1734" s="22">
        <v>32.046800000000005</v>
      </c>
      <c r="AP1734" s="22">
        <v>23.398800000000001</v>
      </c>
      <c r="AQ1734" s="22">
        <v>51.893999999999998</v>
      </c>
      <c r="AR1734" s="22">
        <v>0.9</v>
      </c>
      <c r="BI1734" s="27"/>
    </row>
    <row r="1735" spans="2:61" s="22" customFormat="1" x14ac:dyDescent="0.2">
      <c r="B1735" s="23">
        <f t="shared" si="168"/>
        <v>1990</v>
      </c>
      <c r="C1735" s="23">
        <f t="shared" si="169"/>
        <v>8</v>
      </c>
      <c r="D1735" s="24" t="s">
        <v>100</v>
      </c>
      <c r="E1735" s="25" t="s">
        <v>1144</v>
      </c>
      <c r="F1735" s="22">
        <v>6606238</v>
      </c>
      <c r="G1735" s="22">
        <v>661152</v>
      </c>
      <c r="H1735" s="26" t="s">
        <v>738</v>
      </c>
      <c r="J1735" s="22" t="str">
        <f t="shared" si="170"/>
        <v xml:space="preserve">Oxundaån </v>
      </c>
      <c r="K1735" s="22" t="s">
        <v>739</v>
      </c>
      <c r="L1735" s="22">
        <v>0.5</v>
      </c>
      <c r="M1735" s="22">
        <v>0.5</v>
      </c>
      <c r="O1735" s="22">
        <v>20.5</v>
      </c>
      <c r="P1735" s="22">
        <v>7.37</v>
      </c>
      <c r="R1735" s="22">
        <v>50.8</v>
      </c>
      <c r="T1735" s="22">
        <v>2.1840000000000002</v>
      </c>
      <c r="U1735" s="22">
        <v>32</v>
      </c>
      <c r="V1735" s="22">
        <f t="shared" si="167"/>
        <v>0.9881792164674853</v>
      </c>
      <c r="W1735" s="22">
        <v>5.2999999999999999E-2</v>
      </c>
      <c r="X1735" s="22">
        <v>32</v>
      </c>
      <c r="AB1735" s="22">
        <v>12</v>
      </c>
      <c r="AC1735" s="22">
        <v>7.89</v>
      </c>
      <c r="AE1735" s="22">
        <v>9.1</v>
      </c>
      <c r="AI1735" s="22">
        <v>128</v>
      </c>
      <c r="AJ1735" s="22">
        <v>837</v>
      </c>
      <c r="AK1735" s="22">
        <v>58.739999999999995</v>
      </c>
      <c r="AM1735" s="22">
        <v>5.0048000000000004</v>
      </c>
      <c r="AN1735" s="22">
        <v>11.579699999999999</v>
      </c>
      <c r="AO1735" s="22">
        <v>32.436750000000004</v>
      </c>
      <c r="AP1735" s="22">
        <v>23.444680000000002</v>
      </c>
      <c r="AQ1735" s="22">
        <v>83.606999999999999</v>
      </c>
      <c r="AR1735" s="22">
        <v>0.8</v>
      </c>
      <c r="BI1735" s="27"/>
    </row>
    <row r="1736" spans="2:61" s="22" customFormat="1" x14ac:dyDescent="0.2">
      <c r="B1736" s="23">
        <f t="shared" si="168"/>
        <v>1991</v>
      </c>
      <c r="C1736" s="23">
        <f t="shared" si="169"/>
        <v>8</v>
      </c>
      <c r="D1736" s="24" t="s">
        <v>100</v>
      </c>
      <c r="E1736" s="25" t="s">
        <v>1145</v>
      </c>
      <c r="F1736" s="22">
        <v>6606238</v>
      </c>
      <c r="G1736" s="22">
        <v>661152</v>
      </c>
      <c r="H1736" s="26" t="s">
        <v>738</v>
      </c>
      <c r="J1736" s="22" t="str">
        <f t="shared" si="170"/>
        <v xml:space="preserve">Oxundaån </v>
      </c>
      <c r="K1736" s="22" t="s">
        <v>739</v>
      </c>
      <c r="L1736" s="22">
        <v>0.5</v>
      </c>
      <c r="M1736" s="22">
        <v>0.5</v>
      </c>
      <c r="O1736" s="22">
        <v>19.399999999999999</v>
      </c>
      <c r="P1736" s="22">
        <v>6.96</v>
      </c>
      <c r="R1736" s="22">
        <v>45.2</v>
      </c>
      <c r="T1736" s="22">
        <v>2.1949999999999998</v>
      </c>
      <c r="U1736" s="22">
        <v>11</v>
      </c>
      <c r="V1736" s="22">
        <f t="shared" si="167"/>
        <v>0.21438679637069918</v>
      </c>
      <c r="W1736" s="22">
        <v>4.8000000000000001E-2</v>
      </c>
      <c r="X1736" s="22">
        <v>42</v>
      </c>
      <c r="AB1736" s="22">
        <v>49</v>
      </c>
      <c r="AC1736" s="22">
        <v>7.72</v>
      </c>
      <c r="AE1736" s="22">
        <v>6.3</v>
      </c>
      <c r="AI1736" s="22">
        <v>154</v>
      </c>
      <c r="AJ1736" s="22">
        <v>1292</v>
      </c>
      <c r="AK1736" s="22">
        <v>56.319999999999993</v>
      </c>
      <c r="AM1736" s="22">
        <v>5.3176000000000005</v>
      </c>
      <c r="AN1736" s="22">
        <v>10.115599999999999</v>
      </c>
      <c r="AO1736" s="22">
        <v>29.24625</v>
      </c>
      <c r="AP1736" s="22">
        <v>22.80236</v>
      </c>
      <c r="AQ1736" s="22">
        <v>67.558299999999988</v>
      </c>
      <c r="AR1736" s="22">
        <v>1.1499999999999999</v>
      </c>
      <c r="BI1736" s="27"/>
    </row>
    <row r="1737" spans="2:61" s="22" customFormat="1" x14ac:dyDescent="0.2">
      <c r="B1737" s="23">
        <f t="shared" si="168"/>
        <v>1992</v>
      </c>
      <c r="C1737" s="23">
        <f t="shared" si="169"/>
        <v>8</v>
      </c>
      <c r="D1737" s="24" t="s">
        <v>100</v>
      </c>
      <c r="E1737" s="25" t="s">
        <v>1146</v>
      </c>
      <c r="F1737" s="22">
        <v>6606238</v>
      </c>
      <c r="G1737" s="22">
        <v>661152</v>
      </c>
      <c r="H1737" s="26" t="s">
        <v>738</v>
      </c>
      <c r="J1737" s="22" t="str">
        <f t="shared" si="170"/>
        <v xml:space="preserve">Oxundaån </v>
      </c>
      <c r="K1737" s="22" t="s">
        <v>739</v>
      </c>
      <c r="L1737" s="22">
        <v>0.5</v>
      </c>
      <c r="M1737" s="22">
        <v>0.5</v>
      </c>
      <c r="O1737" s="22">
        <v>19.2</v>
      </c>
      <c r="P1737" s="22">
        <v>8.8800000000000008</v>
      </c>
      <c r="R1737" s="22">
        <v>42.4</v>
      </c>
      <c r="T1737" s="22">
        <v>2.0209999999999999</v>
      </c>
      <c r="U1737" s="22">
        <v>18</v>
      </c>
      <c r="V1737" s="22">
        <f t="shared" si="167"/>
        <v>1.3587957555712542</v>
      </c>
      <c r="W1737" s="22">
        <v>0.05</v>
      </c>
      <c r="X1737" s="22">
        <v>38</v>
      </c>
      <c r="AB1737" s="22">
        <v>6</v>
      </c>
      <c r="AC1737" s="22">
        <v>8.34</v>
      </c>
      <c r="AE1737" s="22">
        <v>6.7</v>
      </c>
      <c r="AI1737" s="22">
        <v>121</v>
      </c>
      <c r="AJ1737" s="22">
        <v>1803</v>
      </c>
      <c r="AK1737" s="22">
        <v>47.839999999999996</v>
      </c>
      <c r="AM1737" s="22">
        <v>5.5130999999999997</v>
      </c>
      <c r="AN1737" s="22">
        <v>10.793200000000001</v>
      </c>
      <c r="AO1737" s="22">
        <v>31.550500000000003</v>
      </c>
      <c r="AP1737" s="22">
        <v>22.985880000000002</v>
      </c>
      <c r="AQ1737" s="22">
        <v>60.2547</v>
      </c>
      <c r="AR1737" s="22">
        <v>2.5</v>
      </c>
      <c r="BI1737" s="27"/>
    </row>
    <row r="1738" spans="2:61" s="22" customFormat="1" x14ac:dyDescent="0.2">
      <c r="B1738" s="23">
        <f t="shared" si="168"/>
        <v>1993</v>
      </c>
      <c r="C1738" s="23">
        <f t="shared" si="169"/>
        <v>8</v>
      </c>
      <c r="D1738" s="24" t="s">
        <v>100</v>
      </c>
      <c r="E1738" s="25" t="s">
        <v>1147</v>
      </c>
      <c r="F1738" s="22">
        <v>6606238</v>
      </c>
      <c r="G1738" s="22">
        <v>661152</v>
      </c>
      <c r="H1738" s="26" t="s">
        <v>738</v>
      </c>
      <c r="J1738" s="22" t="str">
        <f t="shared" si="170"/>
        <v xml:space="preserve">Oxundaån </v>
      </c>
      <c r="K1738" s="22" t="s">
        <v>739</v>
      </c>
      <c r="L1738" s="22">
        <v>0.5</v>
      </c>
      <c r="M1738" s="22">
        <v>0.5</v>
      </c>
      <c r="O1738" s="22">
        <v>18.600000000000001</v>
      </c>
      <c r="P1738" s="22">
        <v>10.23</v>
      </c>
      <c r="R1738" s="22">
        <v>48.1</v>
      </c>
      <c r="T1738" s="22">
        <v>2.5129999999999999</v>
      </c>
      <c r="U1738" s="22">
        <v>13</v>
      </c>
      <c r="V1738" s="22">
        <f t="shared" si="167"/>
        <v>0.68128828494278515</v>
      </c>
      <c r="W1738" s="22">
        <v>0.04</v>
      </c>
      <c r="X1738" s="22">
        <v>26</v>
      </c>
      <c r="AB1738" s="22">
        <v>5</v>
      </c>
      <c r="AC1738" s="22">
        <v>8.19</v>
      </c>
      <c r="AE1738" s="22">
        <v>4.9000000000000004</v>
      </c>
      <c r="AI1738" s="22">
        <v>93</v>
      </c>
      <c r="AJ1738" s="22">
        <v>1413</v>
      </c>
      <c r="AK1738" s="22">
        <v>58.56</v>
      </c>
      <c r="AM1738" s="22">
        <v>5.5522</v>
      </c>
      <c r="AN1738" s="22">
        <v>10.321299999999999</v>
      </c>
      <c r="AO1738" s="22">
        <v>30.522450000000003</v>
      </c>
      <c r="AP1738" s="22">
        <v>23.811720000000001</v>
      </c>
      <c r="AQ1738" s="22">
        <v>61.600099999999998</v>
      </c>
      <c r="AR1738" s="22">
        <v>0.4</v>
      </c>
      <c r="BI1738" s="27"/>
    </row>
    <row r="1739" spans="2:61" s="22" customFormat="1" x14ac:dyDescent="0.2">
      <c r="B1739" s="23">
        <f t="shared" si="168"/>
        <v>1994</v>
      </c>
      <c r="C1739" s="23">
        <f t="shared" si="169"/>
        <v>8</v>
      </c>
      <c r="D1739" s="24" t="s">
        <v>100</v>
      </c>
      <c r="E1739" s="25" t="s">
        <v>1148</v>
      </c>
      <c r="F1739" s="22">
        <v>6606238</v>
      </c>
      <c r="G1739" s="22">
        <v>661152</v>
      </c>
      <c r="H1739" s="26" t="s">
        <v>738</v>
      </c>
      <c r="J1739" s="22" t="str">
        <f t="shared" si="170"/>
        <v xml:space="preserve">Oxundaån </v>
      </c>
      <c r="K1739" s="22" t="s">
        <v>739</v>
      </c>
      <c r="L1739" s="22">
        <v>0.5</v>
      </c>
      <c r="M1739" s="22">
        <v>0.5</v>
      </c>
      <c r="O1739" s="22">
        <v>17.600000000000001</v>
      </c>
      <c r="P1739" s="22">
        <v>3.41</v>
      </c>
      <c r="R1739" s="22">
        <v>44.4</v>
      </c>
      <c r="T1739" s="22">
        <v>2.141</v>
      </c>
      <c r="U1739" s="22">
        <v>146</v>
      </c>
      <c r="V1739" s="22">
        <f t="shared" si="167"/>
        <v>1.6594777527845646</v>
      </c>
      <c r="W1739" s="22">
        <v>3.5999999999999997E-2</v>
      </c>
      <c r="X1739" s="22">
        <v>103</v>
      </c>
      <c r="AB1739" s="22">
        <v>20</v>
      </c>
      <c r="AC1739" s="22">
        <v>7.54</v>
      </c>
      <c r="AE1739" s="22">
        <v>7.2</v>
      </c>
      <c r="AI1739" s="22">
        <v>172</v>
      </c>
      <c r="AJ1739" s="22">
        <v>1271</v>
      </c>
      <c r="AK1739" s="22">
        <v>50.279999999999994</v>
      </c>
      <c r="AM1739" s="22">
        <v>5.6303999999999998</v>
      </c>
      <c r="AN1739" s="22">
        <v>10.4544</v>
      </c>
      <c r="AO1739" s="22">
        <v>31.798650000000002</v>
      </c>
      <c r="AP1739" s="22">
        <v>24.545800000000003</v>
      </c>
      <c r="AQ1739" s="22">
        <v>51.269349999999996</v>
      </c>
      <c r="AR1739" s="22">
        <v>2.5</v>
      </c>
      <c r="BI1739" s="27"/>
    </row>
    <row r="1740" spans="2:61" s="22" customFormat="1" x14ac:dyDescent="0.2">
      <c r="B1740" s="23">
        <f t="shared" si="168"/>
        <v>1995</v>
      </c>
      <c r="C1740" s="23">
        <f t="shared" si="169"/>
        <v>8</v>
      </c>
      <c r="D1740" s="24" t="s">
        <v>100</v>
      </c>
      <c r="E1740" s="25" t="s">
        <v>1149</v>
      </c>
      <c r="F1740" s="22">
        <v>6606238</v>
      </c>
      <c r="G1740" s="22">
        <v>661152</v>
      </c>
      <c r="H1740" s="26" t="s">
        <v>738</v>
      </c>
      <c r="J1740" s="22" t="str">
        <f t="shared" si="170"/>
        <v xml:space="preserve">Oxundaån </v>
      </c>
      <c r="K1740" s="22" t="s">
        <v>739</v>
      </c>
      <c r="L1740" s="22">
        <v>0.5</v>
      </c>
      <c r="M1740" s="22">
        <v>0.5</v>
      </c>
      <c r="O1740" s="22">
        <v>20.8</v>
      </c>
      <c r="P1740" s="22">
        <v>10.35</v>
      </c>
      <c r="R1740" s="22">
        <v>40.6</v>
      </c>
      <c r="T1740" s="22">
        <v>2.1440000000000001</v>
      </c>
      <c r="U1740" s="22">
        <v>24</v>
      </c>
      <c r="V1740" s="22">
        <f t="shared" si="167"/>
        <v>2.2881911640616313</v>
      </c>
      <c r="W1740" s="22">
        <v>6.4000000000000001E-2</v>
      </c>
      <c r="X1740" s="22">
        <v>23</v>
      </c>
      <c r="AB1740" s="22">
        <v>32</v>
      </c>
      <c r="AC1740" s="22">
        <v>8.4</v>
      </c>
      <c r="AE1740" s="22">
        <v>8.1</v>
      </c>
      <c r="AI1740" s="22">
        <v>93</v>
      </c>
      <c r="AJ1740" s="22">
        <v>1405</v>
      </c>
      <c r="AK1740" s="22">
        <v>47.64</v>
      </c>
      <c r="AM1740" s="22">
        <v>4.3401000000000005</v>
      </c>
      <c r="AN1740" s="22">
        <v>8.2764000000000006</v>
      </c>
      <c r="AO1740" s="22">
        <v>29.707100000000001</v>
      </c>
      <c r="AP1740" s="22">
        <v>19.063140000000001</v>
      </c>
      <c r="AQ1740" s="22">
        <v>42.428149999999995</v>
      </c>
      <c r="AR1740" s="22">
        <v>1.52</v>
      </c>
      <c r="BI1740" s="27"/>
    </row>
    <row r="1741" spans="2:61" s="22" customFormat="1" x14ac:dyDescent="0.2">
      <c r="B1741" s="23">
        <f t="shared" si="168"/>
        <v>1997</v>
      </c>
      <c r="C1741" s="23">
        <f t="shared" si="169"/>
        <v>8</v>
      </c>
      <c r="D1741" s="24" t="s">
        <v>100</v>
      </c>
      <c r="E1741" s="25" t="s">
        <v>1150</v>
      </c>
      <c r="F1741" s="22">
        <v>6606238</v>
      </c>
      <c r="G1741" s="22">
        <v>661152</v>
      </c>
      <c r="H1741" s="26" t="s">
        <v>738</v>
      </c>
      <c r="J1741" s="22" t="str">
        <f t="shared" si="170"/>
        <v xml:space="preserve">Oxundaån </v>
      </c>
      <c r="K1741" s="22" t="s">
        <v>739</v>
      </c>
      <c r="L1741" s="22">
        <v>0.5</v>
      </c>
      <c r="M1741" s="22">
        <v>0.5</v>
      </c>
      <c r="O1741" s="22">
        <v>18</v>
      </c>
      <c r="R1741" s="22">
        <v>44.6</v>
      </c>
      <c r="T1741" s="22">
        <v>2.1619999999999999</v>
      </c>
      <c r="U1741" s="22">
        <v>42</v>
      </c>
      <c r="V1741" s="22">
        <f t="shared" si="167"/>
        <v>0.9480184780522154</v>
      </c>
      <c r="W1741" s="22">
        <v>4.5999999999999999E-2</v>
      </c>
      <c r="X1741" s="22">
        <v>81</v>
      </c>
      <c r="AB1741" s="22">
        <v>14</v>
      </c>
      <c r="AC1741" s="22">
        <v>7.83</v>
      </c>
      <c r="AE1741" s="22">
        <v>4</v>
      </c>
      <c r="AG1741" s="22">
        <v>11.4</v>
      </c>
      <c r="AI1741" s="22">
        <v>102</v>
      </c>
      <c r="AJ1741" s="22">
        <v>583</v>
      </c>
      <c r="AK1741" s="22">
        <v>55.12</v>
      </c>
      <c r="AM1741" s="22">
        <v>5.0830000000000002</v>
      </c>
      <c r="AN1741" s="22">
        <v>10.6843</v>
      </c>
      <c r="AO1741" s="22">
        <v>33.783850000000001</v>
      </c>
      <c r="AP1741" s="22">
        <v>24.224640000000001</v>
      </c>
      <c r="AQ1741" s="22">
        <v>62.705249999999992</v>
      </c>
      <c r="AR1741" s="22">
        <v>0.36</v>
      </c>
      <c r="BI1741" s="27"/>
    </row>
    <row r="1742" spans="2:61" s="22" customFormat="1" x14ac:dyDescent="0.2">
      <c r="B1742" s="23">
        <f t="shared" si="168"/>
        <v>1999</v>
      </c>
      <c r="C1742" s="23">
        <f t="shared" si="169"/>
        <v>8</v>
      </c>
      <c r="D1742" s="24" t="s">
        <v>100</v>
      </c>
      <c r="E1742" s="25" t="s">
        <v>1151</v>
      </c>
      <c r="F1742" s="22">
        <v>6606238</v>
      </c>
      <c r="G1742" s="22">
        <v>661152</v>
      </c>
      <c r="H1742" s="26" t="s">
        <v>738</v>
      </c>
      <c r="J1742" s="22" t="str">
        <f t="shared" si="170"/>
        <v xml:space="preserve">Oxundaån </v>
      </c>
      <c r="K1742" s="22" t="s">
        <v>739</v>
      </c>
      <c r="L1742" s="22">
        <v>0.5</v>
      </c>
      <c r="M1742" s="22">
        <v>0.5</v>
      </c>
      <c r="O1742" s="22">
        <v>16.2</v>
      </c>
      <c r="R1742" s="22">
        <v>40.6</v>
      </c>
      <c r="T1742" s="22">
        <v>2.3050000000000002</v>
      </c>
      <c r="U1742" s="22">
        <v>14</v>
      </c>
      <c r="V1742" s="22">
        <f t="shared" si="167"/>
        <v>0.77037391294113566</v>
      </c>
      <c r="W1742" s="22">
        <v>6.2E-2</v>
      </c>
      <c r="X1742" s="22">
        <v>10</v>
      </c>
      <c r="AB1742" s="22">
        <v>4</v>
      </c>
      <c r="AC1742" s="22">
        <v>8.2899999999999991</v>
      </c>
      <c r="AE1742" s="22">
        <v>11.6</v>
      </c>
      <c r="AG1742" s="22">
        <v>11.1</v>
      </c>
      <c r="AI1742" s="22">
        <v>93</v>
      </c>
      <c r="AJ1742" s="22">
        <v>1117</v>
      </c>
      <c r="AK1742" s="22">
        <v>51.8</v>
      </c>
      <c r="AM1742" s="22">
        <v>4.6920000000000002</v>
      </c>
      <c r="AN1742" s="22">
        <v>8.6394000000000002</v>
      </c>
      <c r="AO1742" s="22">
        <v>28.430900000000005</v>
      </c>
      <c r="AP1742" s="22">
        <v>20.164260000000002</v>
      </c>
      <c r="AQ1742" s="22">
        <v>40.025649999999999</v>
      </c>
      <c r="AR1742" s="22">
        <v>2.2999999999999998</v>
      </c>
      <c r="BI1742" s="27"/>
    </row>
    <row r="1743" spans="2:61" s="22" customFormat="1" x14ac:dyDescent="0.2">
      <c r="B1743" s="23">
        <f t="shared" si="168"/>
        <v>2000</v>
      </c>
      <c r="C1743" s="23">
        <f t="shared" si="169"/>
        <v>8</v>
      </c>
      <c r="D1743" s="24" t="s">
        <v>100</v>
      </c>
      <c r="E1743" s="25" t="s">
        <v>1152</v>
      </c>
      <c r="F1743" s="22">
        <v>6606238</v>
      </c>
      <c r="G1743" s="22">
        <v>661152</v>
      </c>
      <c r="H1743" s="26" t="s">
        <v>738</v>
      </c>
      <c r="J1743" s="22" t="str">
        <f t="shared" si="170"/>
        <v xml:space="preserve">Oxundaån </v>
      </c>
      <c r="K1743" s="22" t="s">
        <v>739</v>
      </c>
      <c r="L1743" s="22">
        <v>0.1</v>
      </c>
      <c r="M1743" s="22">
        <v>0.1</v>
      </c>
      <c r="O1743" s="22">
        <v>19.8</v>
      </c>
      <c r="R1743" s="22">
        <v>47</v>
      </c>
      <c r="T1743" s="22">
        <v>2.0950000000000002</v>
      </c>
      <c r="U1743" s="22">
        <v>15</v>
      </c>
      <c r="V1743" s="22">
        <f t="shared" si="167"/>
        <v>0.40304797998655728</v>
      </c>
      <c r="W1743" s="22">
        <v>5.0999999999999997E-2</v>
      </c>
      <c r="X1743" s="22">
        <v>40</v>
      </c>
      <c r="AB1743" s="22">
        <v>5</v>
      </c>
      <c r="AC1743" s="22">
        <v>7.85</v>
      </c>
      <c r="AE1743" s="22">
        <v>3.2</v>
      </c>
      <c r="AG1743" s="22">
        <v>8.9</v>
      </c>
      <c r="AI1743" s="22">
        <v>81</v>
      </c>
      <c r="AJ1743" s="22">
        <v>766</v>
      </c>
      <c r="AK1743" s="22">
        <v>54.36</v>
      </c>
      <c r="AM1743" s="22">
        <v>4.9657</v>
      </c>
      <c r="AN1743" s="22">
        <v>8.9660999999999991</v>
      </c>
      <c r="AO1743" s="22">
        <v>40.5548</v>
      </c>
      <c r="AP1743" s="22">
        <v>24.431100000000001</v>
      </c>
      <c r="AQ1743" s="22">
        <v>59.726150000000004</v>
      </c>
      <c r="AR1743" s="22">
        <v>1.34</v>
      </c>
      <c r="BI1743" s="27"/>
    </row>
    <row r="1744" spans="2:61" s="22" customFormat="1" x14ac:dyDescent="0.2">
      <c r="B1744" s="23">
        <f t="shared" si="168"/>
        <v>2000</v>
      </c>
      <c r="C1744" s="23">
        <f t="shared" si="169"/>
        <v>8</v>
      </c>
      <c r="D1744" s="24" t="s">
        <v>100</v>
      </c>
      <c r="E1744" s="25" t="s">
        <v>1153</v>
      </c>
      <c r="F1744" s="22">
        <v>6606238</v>
      </c>
      <c r="G1744" s="22">
        <v>661152</v>
      </c>
      <c r="H1744" s="26" t="s">
        <v>738</v>
      </c>
      <c r="J1744" s="22" t="str">
        <f t="shared" si="170"/>
        <v xml:space="preserve">Oxundaån </v>
      </c>
      <c r="K1744" s="22" t="s">
        <v>739</v>
      </c>
      <c r="L1744" s="22">
        <v>0.5</v>
      </c>
      <c r="M1744" s="22">
        <v>0.5</v>
      </c>
      <c r="O1744" s="22">
        <v>18.5</v>
      </c>
      <c r="R1744" s="22">
        <v>48.3</v>
      </c>
      <c r="T1744" s="22">
        <v>2.21</v>
      </c>
      <c r="U1744" s="22">
        <v>41</v>
      </c>
      <c r="V1744" s="22">
        <f t="shared" si="167"/>
        <v>1.0978760891818165</v>
      </c>
      <c r="W1744" s="22">
        <v>6.5000000000000002E-2</v>
      </c>
      <c r="X1744" s="22">
        <v>52</v>
      </c>
      <c r="AB1744" s="22">
        <v>6</v>
      </c>
      <c r="AC1744" s="22">
        <v>7.89</v>
      </c>
      <c r="AE1744" s="22">
        <v>3.4</v>
      </c>
      <c r="AG1744" s="22">
        <v>9.1</v>
      </c>
      <c r="AI1744" s="22">
        <v>107</v>
      </c>
      <c r="AJ1744" s="22">
        <v>858</v>
      </c>
      <c r="AK1744" s="22">
        <v>53.36</v>
      </c>
      <c r="AM1744" s="22">
        <v>5.2003000000000004</v>
      </c>
      <c r="AN1744" s="22">
        <v>9.3895999999999997</v>
      </c>
      <c r="AO1744" s="22">
        <v>42.185500000000005</v>
      </c>
      <c r="AP1744" s="22">
        <v>25.440460000000002</v>
      </c>
      <c r="AQ1744" s="22">
        <v>59.678099999999993</v>
      </c>
      <c r="AR1744" s="22">
        <v>2.21</v>
      </c>
      <c r="BI1744" s="27"/>
    </row>
    <row r="1745" spans="2:61" s="22" customFormat="1" x14ac:dyDescent="0.2">
      <c r="B1745" s="23">
        <f t="shared" si="168"/>
        <v>2001</v>
      </c>
      <c r="C1745" s="23">
        <f t="shared" si="169"/>
        <v>8</v>
      </c>
      <c r="D1745" s="24" t="s">
        <v>100</v>
      </c>
      <c r="E1745" s="25" t="s">
        <v>1154</v>
      </c>
      <c r="F1745" s="22">
        <v>6606238</v>
      </c>
      <c r="G1745" s="22">
        <v>661152</v>
      </c>
      <c r="H1745" s="26" t="s">
        <v>738</v>
      </c>
      <c r="J1745" s="22" t="str">
        <f t="shared" si="170"/>
        <v xml:space="preserve">Oxundaån </v>
      </c>
      <c r="K1745" s="22" t="s">
        <v>739</v>
      </c>
      <c r="L1745" s="22">
        <v>0.5</v>
      </c>
      <c r="M1745" s="22">
        <v>0.5</v>
      </c>
      <c r="O1745" s="22">
        <v>19.2</v>
      </c>
      <c r="R1745" s="22">
        <v>41.3</v>
      </c>
      <c r="T1745" s="22">
        <v>2.1059999999999999</v>
      </c>
      <c r="U1745" s="22">
        <v>55</v>
      </c>
      <c r="V1745" s="22">
        <f t="shared" si="167"/>
        <v>1.353659794893658</v>
      </c>
      <c r="W1745" s="22">
        <v>5.8000000000000003E-2</v>
      </c>
      <c r="X1745" s="22">
        <v>10</v>
      </c>
      <c r="AB1745" s="22">
        <v>13</v>
      </c>
      <c r="AC1745" s="22">
        <v>7.83</v>
      </c>
      <c r="AE1745" s="22">
        <v>6.5</v>
      </c>
      <c r="AG1745" s="22">
        <v>9.8000000000000007</v>
      </c>
      <c r="AI1745" s="22">
        <v>73</v>
      </c>
      <c r="AJ1745" s="22">
        <v>1865</v>
      </c>
      <c r="AK1745" s="22">
        <v>48.120000000000005</v>
      </c>
      <c r="AM1745" s="22">
        <v>4.6920000000000002</v>
      </c>
      <c r="AN1745" s="22">
        <v>8.9177</v>
      </c>
      <c r="AO1745" s="22">
        <v>29.8489</v>
      </c>
      <c r="AP1745" s="22">
        <v>24.087000000000003</v>
      </c>
      <c r="AQ1745" s="22">
        <v>50.404449999999997</v>
      </c>
      <c r="AR1745" s="22">
        <v>0.42</v>
      </c>
      <c r="BI1745" s="27"/>
    </row>
    <row r="1746" spans="2:61" s="22" customFormat="1" x14ac:dyDescent="0.2">
      <c r="B1746" s="23">
        <f t="shared" si="168"/>
        <v>2002</v>
      </c>
      <c r="C1746" s="23">
        <f t="shared" si="169"/>
        <v>8</v>
      </c>
      <c r="D1746" s="24" t="s">
        <v>100</v>
      </c>
      <c r="E1746" s="25" t="s">
        <v>1155</v>
      </c>
      <c r="F1746" s="22">
        <v>6606238</v>
      </c>
      <c r="G1746" s="22">
        <v>661152</v>
      </c>
      <c r="H1746" s="26" t="s">
        <v>738</v>
      </c>
      <c r="J1746" s="22" t="str">
        <f t="shared" si="170"/>
        <v xml:space="preserve">Oxundaån </v>
      </c>
      <c r="K1746" s="22" t="s">
        <v>739</v>
      </c>
      <c r="L1746" s="22">
        <v>0.5</v>
      </c>
      <c r="M1746" s="22">
        <v>0.5</v>
      </c>
      <c r="O1746" s="22">
        <v>23.2</v>
      </c>
      <c r="R1746" s="22">
        <v>36.799999999999997</v>
      </c>
      <c r="T1746" s="22">
        <v>1.9219999999999999</v>
      </c>
      <c r="U1746" s="22">
        <v>265</v>
      </c>
      <c r="V1746" s="22">
        <f t="shared" si="167"/>
        <v>4.8225549539118191</v>
      </c>
      <c r="W1746" s="22">
        <v>5.3999999999999999E-2</v>
      </c>
      <c r="X1746" s="22">
        <v>28</v>
      </c>
      <c r="AB1746" s="22">
        <v>38</v>
      </c>
      <c r="AC1746" s="22">
        <v>7.57</v>
      </c>
      <c r="AE1746" s="22">
        <v>11.8</v>
      </c>
      <c r="AG1746" s="22">
        <v>15.4</v>
      </c>
      <c r="AI1746" s="22">
        <v>132</v>
      </c>
      <c r="AJ1746" s="22">
        <v>956</v>
      </c>
      <c r="AK1746" s="22">
        <v>38.799999999999997</v>
      </c>
      <c r="AM1746" s="22">
        <v>5.0439000000000007</v>
      </c>
      <c r="AN1746" s="22">
        <v>8.2279999999999998</v>
      </c>
      <c r="AO1746" s="22">
        <v>39.349500000000006</v>
      </c>
      <c r="AP1746" s="22">
        <v>24.821080000000002</v>
      </c>
      <c r="AQ1746" s="22">
        <v>37.959499999999998</v>
      </c>
      <c r="AR1746" s="22">
        <v>1.97</v>
      </c>
      <c r="BI1746" s="27"/>
    </row>
    <row r="1747" spans="2:61" s="22" customFormat="1" x14ac:dyDescent="0.2">
      <c r="B1747" s="23">
        <f t="shared" si="168"/>
        <v>2003</v>
      </c>
      <c r="C1747" s="23">
        <f t="shared" si="169"/>
        <v>8</v>
      </c>
      <c r="D1747" s="24" t="s">
        <v>100</v>
      </c>
      <c r="E1747" s="25">
        <v>37845</v>
      </c>
      <c r="H1747" s="22" t="s">
        <v>826</v>
      </c>
      <c r="J1747" s="22" t="str">
        <f t="shared" si="170"/>
        <v xml:space="preserve">Fysingen </v>
      </c>
      <c r="K1747" s="22" t="s">
        <v>739</v>
      </c>
      <c r="N1747" s="22">
        <v>1.1000000000000001</v>
      </c>
      <c r="O1747" s="22">
        <v>22</v>
      </c>
      <c r="T1747" s="22">
        <v>2.29</v>
      </c>
      <c r="U1747" s="22">
        <v>7</v>
      </c>
      <c r="V1747" s="22">
        <f t="shared" si="167"/>
        <v>0.48367905329833277</v>
      </c>
      <c r="W1747" s="22">
        <v>2.5999999999999999E-2</v>
      </c>
      <c r="X1747" s="22">
        <v>2</v>
      </c>
      <c r="Z1747" s="22">
        <v>12.2</v>
      </c>
      <c r="AA1747" s="22">
        <v>58.2</v>
      </c>
      <c r="AB1747" s="22">
        <v>32</v>
      </c>
      <c r="AC1747" s="22">
        <v>8.2100000000000009</v>
      </c>
      <c r="AG1747" s="22">
        <v>6.7</v>
      </c>
      <c r="AI1747" s="22">
        <v>11</v>
      </c>
      <c r="AJ1747" s="22">
        <v>692</v>
      </c>
      <c r="AO1747" s="22">
        <v>1.5640000000000001</v>
      </c>
      <c r="AQ1747" s="22">
        <v>2.113</v>
      </c>
      <c r="AR1747" s="22">
        <v>0.15</v>
      </c>
      <c r="BI1747" s="27"/>
    </row>
    <row r="1748" spans="2:61" s="22" customFormat="1" x14ac:dyDescent="0.2">
      <c r="B1748" s="23">
        <f t="shared" si="168"/>
        <v>2003</v>
      </c>
      <c r="C1748" s="23">
        <f t="shared" si="169"/>
        <v>8</v>
      </c>
      <c r="D1748" s="24" t="s">
        <v>100</v>
      </c>
      <c r="E1748" s="25">
        <v>37853</v>
      </c>
      <c r="H1748" s="22" t="s">
        <v>83</v>
      </c>
      <c r="J1748" s="22" t="str">
        <f t="shared" si="170"/>
        <v xml:space="preserve">Edssjön </v>
      </c>
      <c r="K1748" s="22" t="s">
        <v>739</v>
      </c>
      <c r="N1748" s="22">
        <v>1.1000000000000001</v>
      </c>
      <c r="O1748" s="22">
        <v>20.399999999999999</v>
      </c>
      <c r="P1748" s="22">
        <v>8.8000000000000007</v>
      </c>
      <c r="Q1748" s="22">
        <v>99</v>
      </c>
      <c r="T1748" s="22">
        <v>2.2999999999999998</v>
      </c>
      <c r="U1748" s="22">
        <v>1</v>
      </c>
      <c r="V1748" s="22">
        <f t="shared" si="167"/>
        <v>6.0668126507284668E-2</v>
      </c>
      <c r="W1748" s="22">
        <v>4.5999999999999999E-2</v>
      </c>
      <c r="X1748" s="22">
        <v>50</v>
      </c>
      <c r="Z1748" s="22">
        <v>37.9</v>
      </c>
      <c r="AA1748" s="22">
        <v>45</v>
      </c>
      <c r="AB1748" s="22">
        <v>0.1</v>
      </c>
      <c r="AC1748" s="22">
        <v>8.1999999999999993</v>
      </c>
      <c r="AG1748" s="22">
        <v>11</v>
      </c>
      <c r="AI1748" s="22">
        <v>142</v>
      </c>
      <c r="AJ1748" s="22">
        <v>1500</v>
      </c>
      <c r="AR1748" s="22">
        <v>3.6</v>
      </c>
      <c r="BI1748" s="27"/>
    </row>
    <row r="1749" spans="2:61" s="22" customFormat="1" x14ac:dyDescent="0.2">
      <c r="B1749" s="23">
        <f t="shared" si="168"/>
        <v>2003</v>
      </c>
      <c r="C1749" s="23">
        <f t="shared" si="169"/>
        <v>8</v>
      </c>
      <c r="D1749" s="24" t="s">
        <v>100</v>
      </c>
      <c r="E1749" s="25">
        <v>37853</v>
      </c>
      <c r="H1749" s="22" t="s">
        <v>84</v>
      </c>
      <c r="J1749" s="22" t="str">
        <f t="shared" si="170"/>
        <v xml:space="preserve">Fjäturen </v>
      </c>
      <c r="K1749" s="22" t="s">
        <v>739</v>
      </c>
      <c r="N1749" s="22">
        <v>2.7</v>
      </c>
      <c r="O1749" s="22">
        <v>19.8</v>
      </c>
      <c r="P1749" s="22">
        <v>8.3000000000000007</v>
      </c>
      <c r="Q1749" s="22">
        <v>93</v>
      </c>
      <c r="T1749" s="22">
        <v>1.65</v>
      </c>
      <c r="U1749" s="22">
        <v>8</v>
      </c>
      <c r="V1749" s="22">
        <f t="shared" si="167"/>
        <v>0.24039969901542482</v>
      </c>
      <c r="W1749" s="22">
        <v>4.1000000000000002E-2</v>
      </c>
      <c r="X1749" s="22">
        <v>3</v>
      </c>
      <c r="Z1749" s="22">
        <v>13.6</v>
      </c>
      <c r="AA1749" s="22">
        <v>29.3</v>
      </c>
      <c r="AB1749" s="22">
        <v>0.1</v>
      </c>
      <c r="AC1749" s="22">
        <v>7.9</v>
      </c>
      <c r="AG1749" s="22">
        <v>9.8000000000000007</v>
      </c>
      <c r="AI1749" s="22">
        <v>26</v>
      </c>
      <c r="AJ1749" s="22">
        <v>723</v>
      </c>
      <c r="AR1749" s="22">
        <v>1</v>
      </c>
      <c r="BI1749" s="27"/>
    </row>
    <row r="1750" spans="2:61" s="22" customFormat="1" x14ac:dyDescent="0.2">
      <c r="B1750" s="23">
        <f t="shared" si="168"/>
        <v>2003</v>
      </c>
      <c r="C1750" s="23">
        <f t="shared" si="169"/>
        <v>8</v>
      </c>
      <c r="D1750" s="24" t="s">
        <v>100</v>
      </c>
      <c r="E1750" s="25">
        <v>37853</v>
      </c>
      <c r="H1750" s="22" t="s">
        <v>84</v>
      </c>
      <c r="J1750" s="22" t="str">
        <f t="shared" si="170"/>
        <v xml:space="preserve">Fjäturen </v>
      </c>
      <c r="K1750" s="22" t="s">
        <v>785</v>
      </c>
      <c r="O1750" s="22">
        <v>16.7</v>
      </c>
      <c r="P1750" s="22">
        <v>0.5</v>
      </c>
      <c r="Q1750" s="22">
        <v>5</v>
      </c>
      <c r="T1750" s="22">
        <v>1.65</v>
      </c>
      <c r="U1750" s="22">
        <v>5</v>
      </c>
      <c r="V1750" s="22">
        <f t="shared" si="167"/>
        <v>2.4449513144428253E-2</v>
      </c>
      <c r="W1750" s="22">
        <v>4.9000000000000002E-2</v>
      </c>
      <c r="X1750" s="22">
        <v>1</v>
      </c>
      <c r="AA1750" s="22">
        <v>28.5</v>
      </c>
      <c r="AB1750" s="22">
        <v>0.1</v>
      </c>
      <c r="AC1750" s="22">
        <v>7.2</v>
      </c>
      <c r="AG1750" s="22">
        <v>10</v>
      </c>
      <c r="AI1750" s="22">
        <v>50</v>
      </c>
      <c r="AJ1750" s="22">
        <v>843</v>
      </c>
      <c r="AR1750" s="22">
        <v>2.2999999999999998</v>
      </c>
      <c r="BI1750" s="27"/>
    </row>
    <row r="1751" spans="2:61" s="22" customFormat="1" x14ac:dyDescent="0.2">
      <c r="B1751" s="23">
        <f t="shared" si="168"/>
        <v>2003</v>
      </c>
      <c r="C1751" s="23">
        <f t="shared" si="169"/>
        <v>8</v>
      </c>
      <c r="D1751" s="24" t="s">
        <v>100</v>
      </c>
      <c r="E1751" s="25">
        <v>37853</v>
      </c>
      <c r="H1751" s="22" t="s">
        <v>85</v>
      </c>
      <c r="J1751" s="22" t="str">
        <f t="shared" si="170"/>
        <v xml:space="preserve">Gullsjön </v>
      </c>
      <c r="K1751" s="22" t="s">
        <v>739</v>
      </c>
      <c r="N1751" s="22">
        <v>1.5</v>
      </c>
      <c r="O1751" s="22">
        <v>18.100000000000001</v>
      </c>
      <c r="P1751" s="22">
        <v>4.4000000000000004</v>
      </c>
      <c r="Q1751" s="22">
        <v>46</v>
      </c>
      <c r="T1751" s="22">
        <v>1.96</v>
      </c>
      <c r="U1751" s="22">
        <v>45</v>
      </c>
      <c r="V1751" s="22">
        <f t="shared" si="167"/>
        <v>0.19410520218745575</v>
      </c>
      <c r="W1751" s="22">
        <v>0.126</v>
      </c>
      <c r="X1751" s="22">
        <v>0.1</v>
      </c>
      <c r="Z1751" s="22">
        <v>9.64</v>
      </c>
      <c r="AA1751" s="22">
        <v>40.5</v>
      </c>
      <c r="AB1751" s="22">
        <v>2</v>
      </c>
      <c r="AC1751" s="22">
        <v>7.1</v>
      </c>
      <c r="AG1751" s="22">
        <v>13</v>
      </c>
      <c r="AI1751" s="22">
        <v>22</v>
      </c>
      <c r="AJ1751" s="22">
        <v>1050</v>
      </c>
      <c r="AR1751" s="22">
        <v>4.4000000000000004</v>
      </c>
      <c r="BI1751" s="27"/>
    </row>
    <row r="1752" spans="2:61" s="22" customFormat="1" x14ac:dyDescent="0.2">
      <c r="B1752" s="23">
        <f t="shared" si="168"/>
        <v>2003</v>
      </c>
      <c r="C1752" s="23">
        <f t="shared" si="169"/>
        <v>8</v>
      </c>
      <c r="D1752" s="24" t="s">
        <v>100</v>
      </c>
      <c r="E1752" s="25">
        <v>37853</v>
      </c>
      <c r="H1752" s="22" t="s">
        <v>833</v>
      </c>
      <c r="I1752" s="22">
        <v>1</v>
      </c>
      <c r="J1752" s="22" t="str">
        <f t="shared" si="170"/>
        <v>Norrviken 1</v>
      </c>
      <c r="K1752" s="22" t="s">
        <v>739</v>
      </c>
      <c r="N1752" s="22">
        <v>1</v>
      </c>
      <c r="O1752" s="22">
        <v>20</v>
      </c>
      <c r="P1752" s="22">
        <v>8.1999999999999993</v>
      </c>
      <c r="Q1752" s="22">
        <v>91</v>
      </c>
      <c r="T1752" s="22">
        <v>2.04</v>
      </c>
      <c r="U1752" s="22">
        <v>0.1</v>
      </c>
      <c r="V1752" s="22">
        <f t="shared" si="167"/>
        <v>5.9024271850298786E-3</v>
      </c>
      <c r="W1752" s="22">
        <v>4.8000000000000001E-2</v>
      </c>
      <c r="X1752" s="22">
        <v>0.1</v>
      </c>
      <c r="Z1752" s="22">
        <v>33</v>
      </c>
      <c r="AA1752" s="22">
        <v>41.1</v>
      </c>
      <c r="AB1752" s="22">
        <v>0.1</v>
      </c>
      <c r="AC1752" s="22">
        <v>8.1999999999999993</v>
      </c>
      <c r="AG1752" s="22">
        <v>9.9</v>
      </c>
      <c r="AI1752" s="22">
        <v>105</v>
      </c>
      <c r="AJ1752" s="22">
        <v>1267</v>
      </c>
      <c r="AR1752" s="22">
        <v>3.1</v>
      </c>
      <c r="BI1752" s="27"/>
    </row>
    <row r="1753" spans="2:61" s="22" customFormat="1" x14ac:dyDescent="0.2">
      <c r="B1753" s="23">
        <f t="shared" si="168"/>
        <v>2003</v>
      </c>
      <c r="C1753" s="23">
        <f t="shared" si="169"/>
        <v>8</v>
      </c>
      <c r="D1753" s="24" t="s">
        <v>100</v>
      </c>
      <c r="E1753" s="25">
        <v>37853</v>
      </c>
      <c r="H1753" s="22" t="s">
        <v>833</v>
      </c>
      <c r="I1753" s="22">
        <v>2</v>
      </c>
      <c r="J1753" s="22" t="str">
        <f t="shared" si="170"/>
        <v>Norrviken 2</v>
      </c>
      <c r="K1753" s="22" t="s">
        <v>739</v>
      </c>
      <c r="N1753" s="22">
        <v>1.7</v>
      </c>
      <c r="O1753" s="22">
        <v>20.100000000000001</v>
      </c>
      <c r="P1753" s="22">
        <v>8.1</v>
      </c>
      <c r="Q1753" s="22">
        <v>91</v>
      </c>
      <c r="T1753" s="22">
        <v>2.2200000000000002</v>
      </c>
      <c r="U1753" s="22">
        <v>5</v>
      </c>
      <c r="V1753" s="22">
        <f t="shared" si="167"/>
        <v>0.29715848306190779</v>
      </c>
      <c r="W1753" s="22">
        <v>4.2000000000000003E-2</v>
      </c>
      <c r="X1753" s="22">
        <v>18</v>
      </c>
      <c r="Z1753" s="22">
        <v>26</v>
      </c>
      <c r="AA1753" s="22">
        <v>42.2</v>
      </c>
      <c r="AB1753" s="22">
        <v>0.1</v>
      </c>
      <c r="AC1753" s="22">
        <v>8.1999999999999993</v>
      </c>
      <c r="AG1753" s="22">
        <v>9.1</v>
      </c>
      <c r="AI1753" s="22">
        <v>77</v>
      </c>
      <c r="AJ1753" s="22">
        <v>1031</v>
      </c>
      <c r="AR1753" s="22">
        <v>2.2999999999999998</v>
      </c>
      <c r="BI1753" s="27"/>
    </row>
    <row r="1754" spans="2:61" s="22" customFormat="1" x14ac:dyDescent="0.2">
      <c r="B1754" s="23">
        <f t="shared" si="168"/>
        <v>2003</v>
      </c>
      <c r="C1754" s="23">
        <f t="shared" si="169"/>
        <v>8</v>
      </c>
      <c r="D1754" s="24" t="s">
        <v>100</v>
      </c>
      <c r="E1754" s="25">
        <v>37853</v>
      </c>
      <c r="H1754" s="22" t="s">
        <v>833</v>
      </c>
      <c r="I1754" s="22">
        <v>3</v>
      </c>
      <c r="J1754" s="22" t="str">
        <f t="shared" si="170"/>
        <v>Norrviken 3</v>
      </c>
      <c r="K1754" s="22" t="s">
        <v>739</v>
      </c>
      <c r="N1754" s="22">
        <v>2</v>
      </c>
      <c r="O1754" s="22">
        <v>20.100000000000001</v>
      </c>
      <c r="P1754" s="22">
        <v>7.6</v>
      </c>
      <c r="Q1754" s="22">
        <v>85</v>
      </c>
      <c r="T1754" s="22">
        <v>2.2599999999999998</v>
      </c>
      <c r="U1754" s="22">
        <v>0.1</v>
      </c>
      <c r="V1754" s="22">
        <f t="shared" si="167"/>
        <v>5.9431696612381561E-3</v>
      </c>
      <c r="W1754" s="22">
        <v>3.2000000000000001E-2</v>
      </c>
      <c r="X1754" s="22">
        <v>21</v>
      </c>
      <c r="Z1754" s="22">
        <v>12.5</v>
      </c>
      <c r="AA1754" s="22">
        <v>42</v>
      </c>
      <c r="AB1754" s="22">
        <v>0.1</v>
      </c>
      <c r="AC1754" s="22">
        <v>8.1999999999999993</v>
      </c>
      <c r="AG1754" s="22">
        <v>9.1</v>
      </c>
      <c r="AI1754" s="22">
        <v>62</v>
      </c>
      <c r="AJ1754" s="22">
        <v>902</v>
      </c>
      <c r="AR1754" s="22">
        <v>2.2000000000000002</v>
      </c>
      <c r="BI1754" s="27"/>
    </row>
    <row r="1755" spans="2:61" s="22" customFormat="1" x14ac:dyDescent="0.2">
      <c r="B1755" s="23">
        <f t="shared" si="168"/>
        <v>2003</v>
      </c>
      <c r="C1755" s="23">
        <f t="shared" si="169"/>
        <v>8</v>
      </c>
      <c r="D1755" s="24" t="s">
        <v>100</v>
      </c>
      <c r="E1755" s="25">
        <v>37853</v>
      </c>
      <c r="H1755" s="22" t="s">
        <v>833</v>
      </c>
      <c r="I1755" s="22">
        <v>4</v>
      </c>
      <c r="J1755" s="22" t="str">
        <f t="shared" si="170"/>
        <v>Norrviken 4</v>
      </c>
      <c r="K1755" s="22" t="s">
        <v>739</v>
      </c>
      <c r="N1755" s="22">
        <v>1</v>
      </c>
      <c r="O1755" s="22">
        <v>20.399999999999999</v>
      </c>
      <c r="P1755" s="22">
        <v>10.1</v>
      </c>
      <c r="Q1755" s="22">
        <v>114</v>
      </c>
      <c r="T1755" s="22">
        <v>2.17</v>
      </c>
      <c r="U1755" s="22">
        <v>0.1</v>
      </c>
      <c r="V1755" s="22">
        <f t="shared" si="167"/>
        <v>1.3958797195688126E-2</v>
      </c>
      <c r="W1755" s="22">
        <v>4.3999999999999997E-2</v>
      </c>
      <c r="X1755" s="22">
        <v>11</v>
      </c>
      <c r="Z1755" s="22">
        <v>78.2</v>
      </c>
      <c r="AA1755" s="22">
        <v>41.5</v>
      </c>
      <c r="AB1755" s="22">
        <v>0.1</v>
      </c>
      <c r="AC1755" s="22">
        <v>8.6</v>
      </c>
      <c r="AG1755" s="22">
        <v>10</v>
      </c>
      <c r="AI1755" s="22">
        <v>125</v>
      </c>
      <c r="AJ1755" s="22">
        <v>1721</v>
      </c>
      <c r="AR1755" s="22">
        <v>2.2000000000000002</v>
      </c>
      <c r="BI1755" s="27"/>
    </row>
    <row r="1756" spans="2:61" s="22" customFormat="1" x14ac:dyDescent="0.2">
      <c r="B1756" s="23">
        <f t="shared" si="168"/>
        <v>2003</v>
      </c>
      <c r="C1756" s="23">
        <f t="shared" si="169"/>
        <v>8</v>
      </c>
      <c r="D1756" s="24" t="s">
        <v>100</v>
      </c>
      <c r="E1756" s="25">
        <v>37853</v>
      </c>
      <c r="H1756" s="22" t="s">
        <v>833</v>
      </c>
      <c r="I1756" s="22">
        <v>2</v>
      </c>
      <c r="J1756" s="22" t="str">
        <f t="shared" si="170"/>
        <v>Norrviken 2</v>
      </c>
      <c r="K1756" s="22" t="s">
        <v>785</v>
      </c>
      <c r="O1756" s="22">
        <v>13.1</v>
      </c>
      <c r="P1756" s="22">
        <v>0</v>
      </c>
      <c r="Q1756" s="22">
        <v>0</v>
      </c>
      <c r="T1756" s="22">
        <v>2.52</v>
      </c>
      <c r="U1756" s="22">
        <v>535</v>
      </c>
      <c r="V1756" s="22">
        <f t="shared" si="167"/>
        <v>3.1533046925527151</v>
      </c>
      <c r="W1756" s="22">
        <v>4.2000000000000003E-2</v>
      </c>
      <c r="X1756" s="22">
        <v>176</v>
      </c>
      <c r="AA1756" s="22">
        <v>44.2</v>
      </c>
      <c r="AB1756" s="22">
        <v>0.1</v>
      </c>
      <c r="AC1756" s="22">
        <v>7.4</v>
      </c>
      <c r="AG1756" s="22">
        <v>9.1999999999999993</v>
      </c>
      <c r="AI1756" s="22">
        <v>295</v>
      </c>
      <c r="AJ1756" s="22">
        <v>1816</v>
      </c>
      <c r="AR1756" s="22">
        <v>4.0999999999999996</v>
      </c>
      <c r="BI1756" s="27"/>
    </row>
    <row r="1757" spans="2:61" s="22" customFormat="1" x14ac:dyDescent="0.2">
      <c r="B1757" s="23">
        <f t="shared" si="168"/>
        <v>2003</v>
      </c>
      <c r="C1757" s="23">
        <f t="shared" si="169"/>
        <v>8</v>
      </c>
      <c r="D1757" s="24" t="s">
        <v>100</v>
      </c>
      <c r="E1757" s="25">
        <v>37853</v>
      </c>
      <c r="H1757" s="22" t="s">
        <v>833</v>
      </c>
      <c r="I1757" s="22">
        <v>3</v>
      </c>
      <c r="J1757" s="22" t="str">
        <f t="shared" si="170"/>
        <v>Norrviken 3</v>
      </c>
      <c r="K1757" s="22" t="s">
        <v>785</v>
      </c>
      <c r="O1757" s="22">
        <v>10</v>
      </c>
      <c r="P1757" s="22">
        <v>0</v>
      </c>
      <c r="Q1757" s="22">
        <v>0</v>
      </c>
      <c r="T1757" s="22">
        <v>3.13</v>
      </c>
      <c r="U1757" s="22">
        <v>4340</v>
      </c>
      <c r="V1757" s="22">
        <f t="shared" si="167"/>
        <v>12.728634329571667</v>
      </c>
      <c r="W1757" s="22">
        <v>0.28899999999999998</v>
      </c>
      <c r="X1757" s="22">
        <v>760</v>
      </c>
      <c r="AA1757" s="22">
        <v>47.5</v>
      </c>
      <c r="AB1757" s="22">
        <v>0.1</v>
      </c>
      <c r="AC1757" s="22">
        <v>7.2</v>
      </c>
      <c r="AG1757" s="22">
        <v>10</v>
      </c>
      <c r="AI1757" s="22">
        <v>843</v>
      </c>
      <c r="AJ1757" s="22">
        <v>4596</v>
      </c>
      <c r="AR1757" s="22">
        <v>5.2</v>
      </c>
      <c r="BI1757" s="27"/>
    </row>
    <row r="1758" spans="2:61" s="22" customFormat="1" x14ac:dyDescent="0.2">
      <c r="B1758" s="23">
        <f t="shared" si="168"/>
        <v>2003</v>
      </c>
      <c r="C1758" s="23">
        <f t="shared" si="169"/>
        <v>8</v>
      </c>
      <c r="D1758" s="24" t="s">
        <v>100</v>
      </c>
      <c r="E1758" s="25">
        <v>37853</v>
      </c>
      <c r="H1758" s="22" t="s">
        <v>90</v>
      </c>
      <c r="J1758" s="22" t="str">
        <f t="shared" si="170"/>
        <v xml:space="preserve">Oxundasjön </v>
      </c>
      <c r="K1758" s="22" t="s">
        <v>739</v>
      </c>
      <c r="N1758" s="22">
        <v>1.6</v>
      </c>
      <c r="O1758" s="22">
        <v>20.6</v>
      </c>
      <c r="P1758" s="22">
        <v>8.9</v>
      </c>
      <c r="Q1758" s="22">
        <v>101</v>
      </c>
      <c r="T1758" s="22">
        <v>2.57</v>
      </c>
      <c r="U1758" s="22">
        <v>0.1</v>
      </c>
      <c r="V1758" s="22">
        <f t="shared" si="167"/>
        <v>6.1504303487665965E-3</v>
      </c>
      <c r="W1758" s="22">
        <v>5.3999999999999999E-2</v>
      </c>
      <c r="X1758" s="22">
        <v>70</v>
      </c>
      <c r="Z1758" s="22">
        <v>19</v>
      </c>
      <c r="AA1758" s="22">
        <v>49.9</v>
      </c>
      <c r="AB1758" s="22">
        <v>0.1</v>
      </c>
      <c r="AC1758" s="22">
        <v>8.1999999999999993</v>
      </c>
      <c r="AG1758" s="22">
        <v>9</v>
      </c>
      <c r="AI1758" s="22">
        <v>140</v>
      </c>
      <c r="AJ1758" s="22">
        <v>1129</v>
      </c>
      <c r="AR1758" s="22">
        <v>0.25</v>
      </c>
      <c r="BI1758" s="27"/>
    </row>
    <row r="1759" spans="2:61" s="22" customFormat="1" x14ac:dyDescent="0.2">
      <c r="B1759" s="23">
        <f t="shared" si="168"/>
        <v>2003</v>
      </c>
      <c r="C1759" s="23">
        <f t="shared" si="169"/>
        <v>8</v>
      </c>
      <c r="D1759" s="24" t="s">
        <v>100</v>
      </c>
      <c r="E1759" s="25">
        <v>37853</v>
      </c>
      <c r="H1759" s="22" t="s">
        <v>91</v>
      </c>
      <c r="J1759" s="22" t="str">
        <f t="shared" si="170"/>
        <v xml:space="preserve">Ravalen </v>
      </c>
      <c r="K1759" s="22" t="s">
        <v>739</v>
      </c>
      <c r="N1759" s="22">
        <v>2</v>
      </c>
      <c r="O1759" s="22">
        <v>19.899999999999999</v>
      </c>
      <c r="P1759" s="22">
        <v>10.9</v>
      </c>
      <c r="Q1759" s="22">
        <v>122</v>
      </c>
      <c r="T1759" s="22">
        <v>1.48</v>
      </c>
      <c r="U1759" s="22">
        <v>7</v>
      </c>
      <c r="V1759" s="22">
        <f t="shared" si="167"/>
        <v>0.94680235938906832</v>
      </c>
      <c r="W1759" s="22">
        <v>5.8999999999999997E-2</v>
      </c>
      <c r="X1759" s="22">
        <v>3</v>
      </c>
      <c r="Z1759" s="22">
        <v>3.81</v>
      </c>
      <c r="AA1759" s="22">
        <v>59.3</v>
      </c>
      <c r="AB1759" s="22">
        <v>0.1</v>
      </c>
      <c r="AC1759" s="22">
        <v>8.6</v>
      </c>
      <c r="AG1759" s="22">
        <v>10</v>
      </c>
      <c r="AI1759" s="22">
        <v>25</v>
      </c>
      <c r="AJ1759" s="22">
        <v>979</v>
      </c>
      <c r="AR1759" s="22">
        <v>0.25</v>
      </c>
      <c r="BI1759" s="27"/>
    </row>
    <row r="1760" spans="2:61" s="22" customFormat="1" x14ac:dyDescent="0.2">
      <c r="B1760" s="23">
        <f t="shared" si="168"/>
        <v>2003</v>
      </c>
      <c r="C1760" s="23">
        <f t="shared" si="169"/>
        <v>8</v>
      </c>
      <c r="D1760" s="24" t="s">
        <v>100</v>
      </c>
      <c r="E1760" s="25">
        <v>37853</v>
      </c>
      <c r="H1760" s="22" t="s">
        <v>92</v>
      </c>
      <c r="J1760" s="22" t="str">
        <f t="shared" si="170"/>
        <v xml:space="preserve">Rösjön </v>
      </c>
      <c r="K1760" s="22" t="s">
        <v>739</v>
      </c>
      <c r="N1760" s="22">
        <v>3.1</v>
      </c>
      <c r="O1760" s="22">
        <v>20.5</v>
      </c>
      <c r="P1760" s="22">
        <v>8.3000000000000007</v>
      </c>
      <c r="Q1760" s="22">
        <v>93</v>
      </c>
      <c r="T1760" s="22">
        <v>1.7</v>
      </c>
      <c r="U1760" s="22">
        <v>2</v>
      </c>
      <c r="V1760" s="22">
        <f t="shared" si="167"/>
        <v>7.8861864901438275E-2</v>
      </c>
      <c r="W1760" s="22">
        <v>5.0999999999999997E-2</v>
      </c>
      <c r="X1760" s="22">
        <v>3</v>
      </c>
      <c r="Z1760" s="22">
        <v>6.16</v>
      </c>
      <c r="AA1760" s="22">
        <v>27.6</v>
      </c>
      <c r="AB1760" s="22">
        <v>0.1</v>
      </c>
      <c r="AC1760" s="22">
        <v>8</v>
      </c>
      <c r="AG1760" s="22">
        <v>8.4</v>
      </c>
      <c r="AI1760" s="22">
        <v>30</v>
      </c>
      <c r="AJ1760" s="22">
        <v>626</v>
      </c>
      <c r="AR1760" s="22">
        <v>0.89</v>
      </c>
      <c r="BI1760" s="27"/>
    </row>
    <row r="1761" spans="2:61" s="22" customFormat="1" x14ac:dyDescent="0.2">
      <c r="B1761" s="23">
        <f t="shared" si="168"/>
        <v>2003</v>
      </c>
      <c r="C1761" s="23">
        <f t="shared" si="169"/>
        <v>8</v>
      </c>
      <c r="D1761" s="24" t="s">
        <v>100</v>
      </c>
      <c r="E1761" s="25">
        <v>37853</v>
      </c>
      <c r="H1761" s="22" t="s">
        <v>92</v>
      </c>
      <c r="J1761" s="22" t="str">
        <f t="shared" si="170"/>
        <v xml:space="preserve">Rösjön </v>
      </c>
      <c r="K1761" s="22" t="s">
        <v>785</v>
      </c>
      <c r="O1761" s="22">
        <v>19.8</v>
      </c>
      <c r="P1761" s="22">
        <v>2.2999999999999998</v>
      </c>
      <c r="Q1761" s="22">
        <v>25</v>
      </c>
      <c r="T1761" s="22">
        <v>1.74</v>
      </c>
      <c r="U1761" s="22">
        <v>139</v>
      </c>
      <c r="V1761" s="22">
        <f t="shared" si="167"/>
        <v>2.125287984000237</v>
      </c>
      <c r="W1761" s="22">
        <v>5.2999999999999999E-2</v>
      </c>
      <c r="X1761" s="22">
        <v>2</v>
      </c>
      <c r="AA1761" s="22">
        <v>28</v>
      </c>
      <c r="AB1761" s="22">
        <v>1</v>
      </c>
      <c r="AC1761" s="22">
        <v>7.6</v>
      </c>
      <c r="AG1761" s="22">
        <v>8.6</v>
      </c>
      <c r="AI1761" s="22">
        <v>44</v>
      </c>
      <c r="AJ1761" s="22">
        <v>806</v>
      </c>
      <c r="AR1761" s="22">
        <v>1.9</v>
      </c>
      <c r="BI1761" s="27"/>
    </row>
    <row r="1762" spans="2:61" s="22" customFormat="1" x14ac:dyDescent="0.2">
      <c r="B1762" s="23">
        <f t="shared" si="168"/>
        <v>2003</v>
      </c>
      <c r="C1762" s="23">
        <f t="shared" si="169"/>
        <v>8</v>
      </c>
      <c r="D1762" s="24" t="s">
        <v>100</v>
      </c>
      <c r="E1762" s="25">
        <v>37853</v>
      </c>
      <c r="H1762" s="22" t="s">
        <v>834</v>
      </c>
      <c r="J1762" s="22" t="str">
        <f t="shared" si="170"/>
        <v xml:space="preserve">Snuggan </v>
      </c>
      <c r="K1762" s="22" t="s">
        <v>739</v>
      </c>
      <c r="N1762" s="22">
        <v>0.8</v>
      </c>
      <c r="O1762" s="22">
        <v>18.600000000000001</v>
      </c>
      <c r="P1762" s="22">
        <v>7.9</v>
      </c>
      <c r="Q1762" s="22">
        <v>86</v>
      </c>
      <c r="T1762" s="22">
        <v>7.0000000000000007E-2</v>
      </c>
      <c r="U1762" s="22">
        <v>0.1</v>
      </c>
      <c r="V1762" s="22">
        <f t="shared" si="167"/>
        <v>4.4933519989668069E-5</v>
      </c>
      <c r="W1762" s="22">
        <v>0.39400000000000002</v>
      </c>
      <c r="X1762" s="22">
        <v>0.1</v>
      </c>
      <c r="Z1762" s="22">
        <v>12.3</v>
      </c>
      <c r="AA1762" s="22">
        <v>5.0999999999999996</v>
      </c>
      <c r="AB1762" s="22">
        <v>0.1</v>
      </c>
      <c r="AC1762" s="22">
        <v>6.1</v>
      </c>
      <c r="AG1762" s="22">
        <v>24</v>
      </c>
      <c r="AI1762" s="22">
        <v>30</v>
      </c>
      <c r="AJ1762" s="22">
        <v>963</v>
      </c>
      <c r="AR1762" s="22">
        <v>5.8</v>
      </c>
      <c r="BI1762" s="27"/>
    </row>
    <row r="1763" spans="2:61" s="22" customFormat="1" x14ac:dyDescent="0.2">
      <c r="B1763" s="23">
        <f t="shared" si="168"/>
        <v>2003</v>
      </c>
      <c r="C1763" s="23">
        <f t="shared" si="169"/>
        <v>8</v>
      </c>
      <c r="D1763" s="24" t="s">
        <v>100</v>
      </c>
      <c r="E1763" s="25">
        <v>37853</v>
      </c>
      <c r="H1763" s="22" t="s">
        <v>94</v>
      </c>
      <c r="I1763" s="22">
        <v>2</v>
      </c>
      <c r="J1763" s="22" t="str">
        <f t="shared" si="170"/>
        <v>Vallentunasjön 2</v>
      </c>
      <c r="K1763" s="22" t="s">
        <v>739</v>
      </c>
      <c r="O1763" s="22">
        <v>18.2</v>
      </c>
      <c r="P1763" s="22">
        <v>4.5999999999999996</v>
      </c>
      <c r="Q1763" s="22">
        <v>50</v>
      </c>
      <c r="T1763" s="22">
        <v>1.83</v>
      </c>
      <c r="U1763" s="22">
        <v>0.1</v>
      </c>
      <c r="V1763" s="22">
        <f t="shared" si="167"/>
        <v>1.3613391065993277E-3</v>
      </c>
      <c r="W1763" s="22">
        <v>4.5999999999999999E-2</v>
      </c>
      <c r="X1763" s="22">
        <v>0.1</v>
      </c>
      <c r="Z1763" s="22">
        <v>35.4</v>
      </c>
      <c r="AA1763" s="22">
        <v>35.4</v>
      </c>
      <c r="AB1763" s="22">
        <v>0.1</v>
      </c>
      <c r="AC1763" s="22">
        <v>7.6</v>
      </c>
      <c r="AG1763" s="22">
        <v>15</v>
      </c>
      <c r="AI1763" s="22">
        <v>86</v>
      </c>
      <c r="AJ1763" s="22">
        <v>1842</v>
      </c>
      <c r="AR1763" s="22">
        <v>5.0999999999999996</v>
      </c>
      <c r="BI1763" s="27"/>
    </row>
    <row r="1764" spans="2:61" s="22" customFormat="1" x14ac:dyDescent="0.2">
      <c r="B1764" s="23">
        <f t="shared" si="168"/>
        <v>2003</v>
      </c>
      <c r="C1764" s="23">
        <f t="shared" si="169"/>
        <v>8</v>
      </c>
      <c r="D1764" s="24" t="s">
        <v>100</v>
      </c>
      <c r="E1764" s="25">
        <v>37853</v>
      </c>
      <c r="H1764" s="22" t="s">
        <v>95</v>
      </c>
      <c r="J1764" s="22" t="str">
        <f t="shared" si="170"/>
        <v xml:space="preserve">Väsjön </v>
      </c>
      <c r="K1764" s="22" t="s">
        <v>739</v>
      </c>
      <c r="N1764" s="22">
        <v>2.5</v>
      </c>
      <c r="O1764" s="22">
        <v>19.5</v>
      </c>
      <c r="P1764" s="22">
        <v>9</v>
      </c>
      <c r="Q1764" s="22">
        <v>100</v>
      </c>
      <c r="T1764" s="22">
        <v>1.96</v>
      </c>
      <c r="U1764" s="22">
        <v>7</v>
      </c>
      <c r="V1764" s="22">
        <f t="shared" si="167"/>
        <v>0.32082247786570428</v>
      </c>
      <c r="W1764" s="22">
        <v>5.1999999999999998E-2</v>
      </c>
      <c r="X1764" s="22">
        <v>2</v>
      </c>
      <c r="Z1764" s="22">
        <v>2.5</v>
      </c>
      <c r="AA1764" s="22">
        <v>40.200000000000003</v>
      </c>
      <c r="AB1764" s="22">
        <v>0.1</v>
      </c>
      <c r="AC1764" s="22">
        <v>8.1</v>
      </c>
      <c r="AG1764" s="22">
        <v>12</v>
      </c>
      <c r="AI1764" s="22">
        <v>23</v>
      </c>
      <c r="AJ1764" s="22">
        <v>724</v>
      </c>
      <c r="AR1764" s="22">
        <v>0.25</v>
      </c>
      <c r="BI1764" s="27"/>
    </row>
    <row r="1765" spans="2:61" s="22" customFormat="1" x14ac:dyDescent="0.2">
      <c r="B1765" s="23">
        <f t="shared" si="168"/>
        <v>2003</v>
      </c>
      <c r="C1765" s="23">
        <f t="shared" si="169"/>
        <v>8</v>
      </c>
      <c r="D1765" s="24" t="s">
        <v>100</v>
      </c>
      <c r="E1765" s="25">
        <v>37853</v>
      </c>
      <c r="H1765" s="22" t="s">
        <v>96</v>
      </c>
      <c r="J1765" s="22" t="str">
        <f t="shared" si="170"/>
        <v xml:space="preserve">Översjön </v>
      </c>
      <c r="K1765" s="22" t="s">
        <v>739</v>
      </c>
      <c r="N1765" s="22">
        <v>1.9</v>
      </c>
      <c r="O1765" s="22">
        <v>20.399999999999999</v>
      </c>
      <c r="P1765" s="22">
        <v>8.1999999999999993</v>
      </c>
      <c r="Q1765" s="22">
        <v>92</v>
      </c>
      <c r="T1765" s="22">
        <v>1.83</v>
      </c>
      <c r="U1765" s="22">
        <v>4</v>
      </c>
      <c r="V1765" s="22">
        <f t="shared" si="167"/>
        <v>0.12541982111764191</v>
      </c>
      <c r="W1765" s="22">
        <v>0.04</v>
      </c>
      <c r="X1765" s="22">
        <v>0.1</v>
      </c>
      <c r="Z1765" s="22">
        <v>9.49</v>
      </c>
      <c r="AA1765" s="22">
        <v>40.799999999999997</v>
      </c>
      <c r="AB1765" s="22">
        <v>0.1</v>
      </c>
      <c r="AC1765" s="22">
        <v>7.9</v>
      </c>
      <c r="AG1765" s="22">
        <v>11</v>
      </c>
      <c r="AI1765" s="22">
        <v>39</v>
      </c>
      <c r="AJ1765" s="22">
        <v>924</v>
      </c>
      <c r="AR1765" s="22">
        <v>0.56999999999999995</v>
      </c>
      <c r="BI1765" s="27"/>
    </row>
    <row r="1766" spans="2:61" s="22" customFormat="1" x14ac:dyDescent="0.2">
      <c r="B1766" s="23">
        <f t="shared" si="168"/>
        <v>2003</v>
      </c>
      <c r="C1766" s="23">
        <f t="shared" si="169"/>
        <v>8</v>
      </c>
      <c r="D1766" s="24" t="s">
        <v>100</v>
      </c>
      <c r="E1766" s="25" t="s">
        <v>1156</v>
      </c>
      <c r="F1766" s="22">
        <v>6606238</v>
      </c>
      <c r="G1766" s="22">
        <v>661152</v>
      </c>
      <c r="H1766" s="26" t="s">
        <v>738</v>
      </c>
      <c r="J1766" s="22" t="str">
        <f t="shared" si="170"/>
        <v xml:space="preserve">Oxundaån </v>
      </c>
      <c r="K1766" s="22" t="s">
        <v>739</v>
      </c>
      <c r="L1766" s="22">
        <v>0.5</v>
      </c>
      <c r="M1766" s="22">
        <v>0.5</v>
      </c>
      <c r="O1766" s="22">
        <v>18.399999999999999</v>
      </c>
      <c r="R1766" s="22">
        <v>49.2</v>
      </c>
      <c r="T1766" s="22">
        <v>2.4649999999999999</v>
      </c>
      <c r="U1766" s="22">
        <v>115</v>
      </c>
      <c r="V1766" s="22">
        <f t="shared" si="167"/>
        <v>1.518006922135144</v>
      </c>
      <c r="W1766" s="22">
        <v>4.1000000000000002E-2</v>
      </c>
      <c r="X1766" s="22">
        <v>68</v>
      </c>
      <c r="AB1766" s="22">
        <v>15</v>
      </c>
      <c r="AC1766" s="22">
        <v>7.58</v>
      </c>
      <c r="AE1766" s="22">
        <v>4.8</v>
      </c>
      <c r="AG1766" s="22">
        <v>9.4</v>
      </c>
      <c r="AI1766" s="22">
        <v>137</v>
      </c>
      <c r="AJ1766" s="22">
        <v>617</v>
      </c>
      <c r="AK1766" s="22">
        <v>54</v>
      </c>
      <c r="AL1766" s="22">
        <v>7.2999999999999995E-2</v>
      </c>
      <c r="AM1766" s="22">
        <v>6.0605000000000002</v>
      </c>
      <c r="AN1766" s="22">
        <v>10.3939</v>
      </c>
      <c r="AO1766" s="22">
        <v>48.885550000000002</v>
      </c>
      <c r="AP1766" s="22">
        <v>30.785480000000003</v>
      </c>
      <c r="AQ1766" s="22">
        <v>54.440649999999998</v>
      </c>
      <c r="AR1766" s="22">
        <v>0.15</v>
      </c>
      <c r="AV1766" s="28">
        <v>1.4E-2</v>
      </c>
      <c r="AX1766" s="28">
        <v>1.1200000000000001</v>
      </c>
      <c r="AY1766" s="28">
        <v>2.7</v>
      </c>
      <c r="BC1766" s="28">
        <v>4.3600000000000003</v>
      </c>
      <c r="BE1766" s="28">
        <v>1.08</v>
      </c>
      <c r="BH1766" s="28">
        <v>4.7</v>
      </c>
      <c r="BI1766" s="27"/>
    </row>
    <row r="1767" spans="2:61" s="22" customFormat="1" x14ac:dyDescent="0.2">
      <c r="B1767" s="23">
        <f t="shared" si="168"/>
        <v>2004</v>
      </c>
      <c r="C1767" s="23">
        <f t="shared" si="169"/>
        <v>8</v>
      </c>
      <c r="D1767" s="24" t="s">
        <v>100</v>
      </c>
      <c r="E1767" s="25">
        <v>38216</v>
      </c>
      <c r="H1767" s="22" t="s">
        <v>83</v>
      </c>
      <c r="J1767" s="22" t="str">
        <f t="shared" si="170"/>
        <v xml:space="preserve">Edssjön </v>
      </c>
      <c r="K1767" s="22" t="s">
        <v>739</v>
      </c>
      <c r="N1767" s="22">
        <v>0.7</v>
      </c>
      <c r="O1767" s="22">
        <v>21</v>
      </c>
      <c r="P1767" s="22">
        <v>13.7</v>
      </c>
      <c r="Q1767" s="22">
        <v>157</v>
      </c>
      <c r="U1767" s="22">
        <v>8</v>
      </c>
      <c r="V1767" s="22">
        <f t="shared" si="167"/>
        <v>1.433627420441737</v>
      </c>
      <c r="W1767" s="22">
        <v>5.3999999999999999E-2</v>
      </c>
      <c r="X1767" s="22">
        <v>38</v>
      </c>
      <c r="Z1767" s="22">
        <v>122</v>
      </c>
      <c r="AA1767" s="22">
        <v>44.4</v>
      </c>
      <c r="AB1767" s="22">
        <v>0.1</v>
      </c>
      <c r="AC1767" s="22">
        <v>8.7100000000000009</v>
      </c>
      <c r="AG1767" s="22">
        <v>11</v>
      </c>
      <c r="AI1767" s="22">
        <v>166</v>
      </c>
      <c r="AJ1767" s="22">
        <v>1995</v>
      </c>
      <c r="AR1767" s="22">
        <v>3.84</v>
      </c>
      <c r="BI1767" s="27"/>
    </row>
    <row r="1768" spans="2:61" s="22" customFormat="1" x14ac:dyDescent="0.2">
      <c r="B1768" s="23">
        <f t="shared" si="168"/>
        <v>2004</v>
      </c>
      <c r="C1768" s="23">
        <f t="shared" si="169"/>
        <v>8</v>
      </c>
      <c r="D1768" s="24" t="s">
        <v>100</v>
      </c>
      <c r="E1768" s="25">
        <v>38216</v>
      </c>
      <c r="H1768" s="22" t="s">
        <v>84</v>
      </c>
      <c r="J1768" s="22" t="str">
        <f t="shared" si="170"/>
        <v xml:space="preserve">Fjäturen </v>
      </c>
      <c r="K1768" s="22" t="s">
        <v>739</v>
      </c>
      <c r="N1768" s="22">
        <v>2.2000000000000002</v>
      </c>
      <c r="O1768" s="22">
        <v>21.3</v>
      </c>
      <c r="P1768" s="22">
        <v>8.1999999999999993</v>
      </c>
      <c r="Q1768" s="22">
        <v>94</v>
      </c>
      <c r="U1768" s="22">
        <v>7</v>
      </c>
      <c r="V1768" s="22">
        <f t="shared" si="167"/>
        <v>0.23383473061088481</v>
      </c>
      <c r="W1768" s="22">
        <v>5.6000000000000001E-2</v>
      </c>
      <c r="X1768" s="22">
        <v>1</v>
      </c>
      <c r="Z1768" s="22">
        <v>6.12</v>
      </c>
      <c r="AA1768" s="22">
        <v>30.9</v>
      </c>
      <c r="AB1768" s="22">
        <v>0.1</v>
      </c>
      <c r="AC1768" s="22">
        <v>7.9</v>
      </c>
      <c r="AG1768" s="22">
        <v>9.8000000000000007</v>
      </c>
      <c r="AI1768" s="22">
        <v>25</v>
      </c>
      <c r="AJ1768" s="22">
        <v>577</v>
      </c>
      <c r="AR1768" s="22">
        <v>0.56200000000000006</v>
      </c>
      <c r="BI1768" s="27"/>
    </row>
    <row r="1769" spans="2:61" s="22" customFormat="1" x14ac:dyDescent="0.2">
      <c r="B1769" s="23">
        <f t="shared" si="168"/>
        <v>2004</v>
      </c>
      <c r="C1769" s="23">
        <f t="shared" si="169"/>
        <v>8</v>
      </c>
      <c r="D1769" s="24" t="s">
        <v>100</v>
      </c>
      <c r="E1769" s="25">
        <v>38216</v>
      </c>
      <c r="H1769" s="22" t="s">
        <v>84</v>
      </c>
      <c r="J1769" s="22" t="str">
        <f t="shared" si="170"/>
        <v xml:space="preserve">Fjäturen </v>
      </c>
      <c r="K1769" s="22" t="s">
        <v>785</v>
      </c>
      <c r="O1769" s="22">
        <v>12.7</v>
      </c>
      <c r="P1769" s="22">
        <v>0.1</v>
      </c>
      <c r="Q1769" s="22">
        <v>0.4</v>
      </c>
      <c r="U1769" s="22">
        <v>457</v>
      </c>
      <c r="V1769" s="22">
        <f t="shared" si="167"/>
        <v>2.8629985320975644</v>
      </c>
      <c r="W1769" s="22">
        <v>7.1999999999999995E-2</v>
      </c>
      <c r="X1769" s="22">
        <v>136</v>
      </c>
      <c r="Z1769" s="22">
        <v>7.49</v>
      </c>
      <c r="AA1769" s="22">
        <v>35.6</v>
      </c>
      <c r="AB1769" s="22">
        <v>0.1</v>
      </c>
      <c r="AC1769" s="22">
        <v>7.44</v>
      </c>
      <c r="AD1769" s="22">
        <v>2.5000000000000001E-2</v>
      </c>
      <c r="AG1769" s="22">
        <v>11</v>
      </c>
      <c r="AI1769" s="22">
        <v>210</v>
      </c>
      <c r="AJ1769" s="22">
        <v>1111</v>
      </c>
      <c r="AR1769" s="22">
        <v>4</v>
      </c>
      <c r="BI1769" s="27"/>
    </row>
    <row r="1770" spans="2:61" s="22" customFormat="1" x14ac:dyDescent="0.2">
      <c r="B1770" s="23">
        <f t="shared" si="168"/>
        <v>2004</v>
      </c>
      <c r="C1770" s="23">
        <f t="shared" si="169"/>
        <v>8</v>
      </c>
      <c r="D1770" s="24" t="s">
        <v>100</v>
      </c>
      <c r="E1770" s="25">
        <v>38216</v>
      </c>
      <c r="H1770" s="22" t="s">
        <v>85</v>
      </c>
      <c r="J1770" s="22" t="str">
        <f t="shared" si="170"/>
        <v xml:space="preserve">Gullsjön </v>
      </c>
      <c r="K1770" s="22" t="s">
        <v>739</v>
      </c>
      <c r="N1770" s="22">
        <v>1.6</v>
      </c>
      <c r="O1770" s="22">
        <v>18.399999999999999</v>
      </c>
      <c r="P1770" s="22">
        <v>3.2</v>
      </c>
      <c r="Q1770" s="22">
        <v>35</v>
      </c>
      <c r="U1770" s="22">
        <v>7</v>
      </c>
      <c r="V1770" s="22">
        <f t="shared" si="167"/>
        <v>2.1881904199539649E-2</v>
      </c>
      <c r="W1770" s="22">
        <v>0.11700000000000001</v>
      </c>
      <c r="X1770" s="22">
        <v>3</v>
      </c>
      <c r="Z1770" s="22">
        <v>6.39</v>
      </c>
      <c r="AA1770" s="22">
        <v>44.5</v>
      </c>
      <c r="AB1770" s="22">
        <v>0.1</v>
      </c>
      <c r="AC1770" s="22">
        <v>6.95</v>
      </c>
      <c r="AG1770" s="22">
        <v>12</v>
      </c>
      <c r="AI1770" s="22">
        <v>18</v>
      </c>
      <c r="AJ1770" s="22">
        <v>802</v>
      </c>
      <c r="AR1770" s="22">
        <v>4.55</v>
      </c>
      <c r="BI1770" s="27"/>
    </row>
    <row r="1771" spans="2:61" s="22" customFormat="1" x14ac:dyDescent="0.2">
      <c r="B1771" s="23">
        <f t="shared" si="168"/>
        <v>2004</v>
      </c>
      <c r="C1771" s="23">
        <f t="shared" si="169"/>
        <v>8</v>
      </c>
      <c r="D1771" s="24" t="s">
        <v>100</v>
      </c>
      <c r="E1771" s="25">
        <v>38216</v>
      </c>
      <c r="H1771" s="22" t="s">
        <v>833</v>
      </c>
      <c r="I1771" s="22">
        <v>1</v>
      </c>
      <c r="J1771" s="22" t="str">
        <f t="shared" si="170"/>
        <v>Norrviken 1</v>
      </c>
      <c r="K1771" s="22" t="s">
        <v>739</v>
      </c>
      <c r="N1771" s="22">
        <v>0.5</v>
      </c>
      <c r="O1771" s="22">
        <v>21.2</v>
      </c>
      <c r="P1771" s="22">
        <v>15.3</v>
      </c>
      <c r="Q1771" s="22">
        <v>175</v>
      </c>
      <c r="U1771" s="22">
        <v>1</v>
      </c>
      <c r="V1771" s="22">
        <f t="shared" si="167"/>
        <v>0.22601981665942111</v>
      </c>
      <c r="W1771" s="22">
        <v>4.5999999999999999E-2</v>
      </c>
      <c r="X1771" s="22">
        <v>8</v>
      </c>
      <c r="Z1771" s="22">
        <v>88.1</v>
      </c>
      <c r="AA1771" s="22">
        <v>44.1</v>
      </c>
      <c r="AB1771" s="22">
        <v>0.1</v>
      </c>
      <c r="AC1771" s="22">
        <v>8.83</v>
      </c>
      <c r="AG1771" s="22">
        <v>11</v>
      </c>
      <c r="AI1771" s="22">
        <v>139</v>
      </c>
      <c r="AJ1771" s="22">
        <v>1567</v>
      </c>
      <c r="AR1771" s="22">
        <v>2.17</v>
      </c>
      <c r="BI1771" s="27"/>
    </row>
    <row r="1772" spans="2:61" s="22" customFormat="1" x14ac:dyDescent="0.2">
      <c r="B1772" s="23">
        <f t="shared" si="168"/>
        <v>2004</v>
      </c>
      <c r="C1772" s="23">
        <f t="shared" si="169"/>
        <v>8</v>
      </c>
      <c r="D1772" s="24" t="s">
        <v>100</v>
      </c>
      <c r="E1772" s="25">
        <v>38216</v>
      </c>
      <c r="H1772" s="22" t="s">
        <v>833</v>
      </c>
      <c r="I1772" s="22">
        <v>4</v>
      </c>
      <c r="J1772" s="22" t="str">
        <f t="shared" si="170"/>
        <v>Norrviken 4</v>
      </c>
      <c r="K1772" s="22" t="s">
        <v>739</v>
      </c>
      <c r="N1772" s="22">
        <v>1.1000000000000001</v>
      </c>
      <c r="O1772" s="22">
        <v>20.6</v>
      </c>
      <c r="P1772" s="22">
        <v>9.6999999999999993</v>
      </c>
      <c r="Q1772" s="22">
        <v>110</v>
      </c>
      <c r="U1772" s="22">
        <v>0.1</v>
      </c>
      <c r="V1772" s="22">
        <f t="shared" si="167"/>
        <v>1.4134820600548194E-2</v>
      </c>
      <c r="W1772" s="22">
        <v>4.7E-2</v>
      </c>
      <c r="X1772" s="22">
        <v>4</v>
      </c>
      <c r="Z1772" s="22">
        <v>23.3</v>
      </c>
      <c r="AA1772" s="22">
        <v>45.2</v>
      </c>
      <c r="AB1772" s="22">
        <v>0.1</v>
      </c>
      <c r="AC1772" s="22">
        <v>8.6</v>
      </c>
      <c r="AG1772" s="22">
        <v>9.3000000000000007</v>
      </c>
      <c r="AI1772" s="22">
        <v>54</v>
      </c>
      <c r="AJ1772" s="22">
        <v>882</v>
      </c>
      <c r="AR1772" s="22">
        <v>1.37</v>
      </c>
      <c r="BI1772" s="27"/>
    </row>
    <row r="1773" spans="2:61" s="22" customFormat="1" x14ac:dyDescent="0.2">
      <c r="B1773" s="23">
        <f t="shared" si="168"/>
        <v>2004</v>
      </c>
      <c r="C1773" s="23">
        <f t="shared" si="169"/>
        <v>8</v>
      </c>
      <c r="D1773" s="24" t="s">
        <v>100</v>
      </c>
      <c r="E1773" s="25">
        <v>38216</v>
      </c>
      <c r="H1773" s="22" t="s">
        <v>833</v>
      </c>
      <c r="I1773" s="22">
        <v>2</v>
      </c>
      <c r="J1773" s="22" t="str">
        <f t="shared" si="170"/>
        <v>Norrviken 2</v>
      </c>
      <c r="K1773" s="22" t="s">
        <v>739</v>
      </c>
      <c r="N1773" s="22">
        <v>1</v>
      </c>
      <c r="O1773" s="22">
        <v>21.3</v>
      </c>
      <c r="P1773" s="22">
        <v>11.7</v>
      </c>
      <c r="Q1773" s="22">
        <v>134</v>
      </c>
      <c r="U1773" s="22">
        <v>3</v>
      </c>
      <c r="V1773" s="22">
        <f t="shared" si="167"/>
        <v>0.4011826731414414</v>
      </c>
      <c r="W1773" s="22">
        <v>4.2000000000000003E-2</v>
      </c>
      <c r="X1773" s="22">
        <v>5</v>
      </c>
      <c r="Z1773" s="22">
        <v>36.299999999999997</v>
      </c>
      <c r="AA1773" s="22">
        <v>44.8</v>
      </c>
      <c r="AB1773" s="22">
        <v>0.1</v>
      </c>
      <c r="AC1773" s="22">
        <v>8.5500000000000007</v>
      </c>
      <c r="AG1773" s="22">
        <v>9.6999999999999993</v>
      </c>
      <c r="AI1773" s="22">
        <v>83</v>
      </c>
      <c r="AJ1773" s="22">
        <v>1016</v>
      </c>
      <c r="AR1773" s="22">
        <v>1.5</v>
      </c>
      <c r="BI1773" s="27"/>
    </row>
    <row r="1774" spans="2:61" s="22" customFormat="1" x14ac:dyDescent="0.2">
      <c r="B1774" s="23">
        <f t="shared" si="168"/>
        <v>2004</v>
      </c>
      <c r="C1774" s="23">
        <f t="shared" si="169"/>
        <v>8</v>
      </c>
      <c r="D1774" s="24" t="s">
        <v>100</v>
      </c>
      <c r="E1774" s="25">
        <v>38216</v>
      </c>
      <c r="H1774" s="22" t="s">
        <v>833</v>
      </c>
      <c r="I1774" s="22">
        <v>3</v>
      </c>
      <c r="J1774" s="22" t="str">
        <f t="shared" si="170"/>
        <v>Norrviken 3</v>
      </c>
      <c r="K1774" s="22" t="s">
        <v>739</v>
      </c>
      <c r="N1774" s="22">
        <v>1.3</v>
      </c>
      <c r="O1774" s="22">
        <v>21.5</v>
      </c>
      <c r="P1774" s="22">
        <v>11</v>
      </c>
      <c r="Q1774" s="22">
        <v>127</v>
      </c>
      <c r="U1774" s="22">
        <v>0.1</v>
      </c>
      <c r="V1774" s="22">
        <f t="shared" si="167"/>
        <v>1.354151070799995E-2</v>
      </c>
      <c r="W1774" s="22">
        <v>4.2000000000000003E-2</v>
      </c>
      <c r="X1774" s="22">
        <v>5</v>
      </c>
      <c r="Z1774" s="22">
        <v>23.4</v>
      </c>
      <c r="AA1774" s="22">
        <v>44.8</v>
      </c>
      <c r="AB1774" s="22">
        <v>0.1</v>
      </c>
      <c r="AC1774" s="22">
        <v>8.5500000000000007</v>
      </c>
      <c r="AG1774" s="22">
        <v>9.3000000000000007</v>
      </c>
      <c r="AI1774" s="22">
        <v>59</v>
      </c>
      <c r="AJ1774" s="22">
        <v>899</v>
      </c>
      <c r="AR1774" s="22">
        <v>1.46</v>
      </c>
      <c r="BI1774" s="27"/>
    </row>
    <row r="1775" spans="2:61" s="22" customFormat="1" x14ac:dyDescent="0.2">
      <c r="B1775" s="23">
        <f t="shared" si="168"/>
        <v>2004</v>
      </c>
      <c r="C1775" s="23">
        <f t="shared" si="169"/>
        <v>8</v>
      </c>
      <c r="D1775" s="24" t="s">
        <v>100</v>
      </c>
      <c r="E1775" s="25">
        <v>38216</v>
      </c>
      <c r="H1775" s="22" t="s">
        <v>833</v>
      </c>
      <c r="I1775" s="22">
        <v>2</v>
      </c>
      <c r="J1775" s="22" t="str">
        <f t="shared" si="170"/>
        <v>Norrviken 2</v>
      </c>
      <c r="K1775" s="22" t="s">
        <v>785</v>
      </c>
      <c r="O1775" s="22">
        <v>17.399999999999999</v>
      </c>
      <c r="P1775" s="22">
        <v>0.2</v>
      </c>
      <c r="Q1775" s="22">
        <v>2</v>
      </c>
      <c r="U1775" s="22">
        <v>225</v>
      </c>
      <c r="V1775" s="22">
        <f t="shared" si="167"/>
        <v>2.7602086099691285</v>
      </c>
      <c r="W1775" s="22">
        <v>3.7999999999999999E-2</v>
      </c>
      <c r="X1775" s="22">
        <v>79</v>
      </c>
      <c r="Z1775" s="22">
        <v>11.9</v>
      </c>
      <c r="AA1775" s="22">
        <v>47.5</v>
      </c>
      <c r="AB1775" s="22">
        <v>0.1</v>
      </c>
      <c r="AC1775" s="22">
        <v>7.58</v>
      </c>
      <c r="AD1775" s="22">
        <v>2.5000000000000001E-2</v>
      </c>
      <c r="AG1775" s="22">
        <v>9.8000000000000007</v>
      </c>
      <c r="AI1775" s="22">
        <v>160</v>
      </c>
      <c r="AJ1775" s="22">
        <v>1061</v>
      </c>
      <c r="AR1775" s="22">
        <v>1.86</v>
      </c>
      <c r="BI1775" s="27"/>
    </row>
    <row r="1776" spans="2:61" s="22" customFormat="1" x14ac:dyDescent="0.2">
      <c r="B1776" s="23">
        <f t="shared" si="168"/>
        <v>2004</v>
      </c>
      <c r="C1776" s="23">
        <f t="shared" si="169"/>
        <v>8</v>
      </c>
      <c r="D1776" s="24" t="s">
        <v>100</v>
      </c>
      <c r="E1776" s="25">
        <v>38216</v>
      </c>
      <c r="H1776" s="22" t="s">
        <v>833</v>
      </c>
      <c r="I1776" s="22">
        <v>3</v>
      </c>
      <c r="J1776" s="22" t="str">
        <f t="shared" si="170"/>
        <v>Norrviken 3</v>
      </c>
      <c r="K1776" s="22" t="s">
        <v>785</v>
      </c>
      <c r="O1776" s="22">
        <v>12.2</v>
      </c>
      <c r="P1776" s="22">
        <v>0.3</v>
      </c>
      <c r="Q1776" s="22">
        <v>3</v>
      </c>
      <c r="U1776" s="22">
        <v>3080</v>
      </c>
      <c r="V1776" s="22">
        <f t="shared" si="167"/>
        <v>14.107724531293783</v>
      </c>
      <c r="W1776" s="22">
        <v>5.8999999999999997E-2</v>
      </c>
      <c r="X1776" s="22">
        <v>500</v>
      </c>
      <c r="Z1776" s="22">
        <v>8.64</v>
      </c>
      <c r="AA1776" s="22">
        <v>51.4</v>
      </c>
      <c r="AB1776" s="22">
        <v>0.1</v>
      </c>
      <c r="AC1776" s="22">
        <v>7.32</v>
      </c>
      <c r="AD1776" s="22">
        <v>3</v>
      </c>
      <c r="AG1776" s="22">
        <v>10</v>
      </c>
      <c r="AI1776" s="22">
        <v>815</v>
      </c>
      <c r="AJ1776" s="22">
        <v>4201</v>
      </c>
      <c r="AR1776" s="22">
        <v>4.6100000000000003</v>
      </c>
      <c r="BI1776" s="27"/>
    </row>
    <row r="1777" spans="2:61" s="22" customFormat="1" x14ac:dyDescent="0.2">
      <c r="B1777" s="23">
        <f t="shared" si="168"/>
        <v>2004</v>
      </c>
      <c r="C1777" s="23">
        <f t="shared" si="169"/>
        <v>8</v>
      </c>
      <c r="D1777" s="24" t="s">
        <v>100</v>
      </c>
      <c r="E1777" s="25">
        <v>38216</v>
      </c>
      <c r="H1777" s="22" t="s">
        <v>90</v>
      </c>
      <c r="J1777" s="22" t="str">
        <f t="shared" si="170"/>
        <v xml:space="preserve">Oxundasjön </v>
      </c>
      <c r="K1777" s="22" t="s">
        <v>739</v>
      </c>
      <c r="O1777" s="22">
        <v>19.399999999999999</v>
      </c>
      <c r="P1777" s="22">
        <v>5.9</v>
      </c>
      <c r="Q1777" s="22">
        <v>66</v>
      </c>
      <c r="U1777" s="22">
        <v>17</v>
      </c>
      <c r="V1777" s="22">
        <f t="shared" ref="V1777:V1807" si="171">U1777 * (1/((10^((0.0901821 + (2729.92 /(273.15 + O1777)))-AC1777)+1)))</f>
        <v>0.42444485707402085</v>
      </c>
      <c r="W1777" s="22">
        <v>4.8000000000000001E-2</v>
      </c>
      <c r="X1777" s="22">
        <v>112</v>
      </c>
      <c r="Z1777" s="22">
        <v>14.2</v>
      </c>
      <c r="AA1777" s="22">
        <v>50.5</v>
      </c>
      <c r="AB1777" s="22">
        <v>0.1</v>
      </c>
      <c r="AC1777" s="22">
        <v>7.83</v>
      </c>
      <c r="AG1777" s="22">
        <v>8.8000000000000007</v>
      </c>
      <c r="AI1777" s="22">
        <v>148</v>
      </c>
      <c r="AJ1777" s="22">
        <v>769</v>
      </c>
      <c r="AR1777" s="22">
        <v>2.37</v>
      </c>
      <c r="BI1777" s="27"/>
    </row>
    <row r="1778" spans="2:61" s="22" customFormat="1" x14ac:dyDescent="0.2">
      <c r="B1778" s="23">
        <f t="shared" si="168"/>
        <v>2004</v>
      </c>
      <c r="C1778" s="23">
        <f t="shared" si="169"/>
        <v>8</v>
      </c>
      <c r="D1778" s="24" t="s">
        <v>100</v>
      </c>
      <c r="E1778" s="25">
        <v>38216</v>
      </c>
      <c r="H1778" s="22" t="s">
        <v>91</v>
      </c>
      <c r="J1778" s="22" t="str">
        <f t="shared" si="170"/>
        <v xml:space="preserve">Ravalen </v>
      </c>
      <c r="K1778" s="22" t="s">
        <v>739</v>
      </c>
      <c r="N1778" s="22">
        <v>1.5</v>
      </c>
      <c r="O1778" s="22">
        <v>21.9</v>
      </c>
      <c r="P1778" s="22">
        <v>10.199999999999999</v>
      </c>
      <c r="Q1778" s="22">
        <v>117</v>
      </c>
      <c r="U1778" s="22">
        <v>1</v>
      </c>
      <c r="V1778" s="22">
        <f t="shared" si="171"/>
        <v>0.10244294739497702</v>
      </c>
      <c r="W1778" s="22">
        <v>5.5E-2</v>
      </c>
      <c r="X1778" s="22">
        <v>2</v>
      </c>
      <c r="Z1778" s="22">
        <v>1.98</v>
      </c>
      <c r="AA1778" s="22">
        <v>65.3</v>
      </c>
      <c r="AB1778" s="22">
        <v>0.1</v>
      </c>
      <c r="AC1778" s="22">
        <v>8.4</v>
      </c>
      <c r="AG1778" s="22">
        <v>9.3000000000000007</v>
      </c>
      <c r="AI1778" s="22">
        <v>12</v>
      </c>
      <c r="AJ1778" s="22">
        <v>708</v>
      </c>
      <c r="AR1778" s="22">
        <v>0.435</v>
      </c>
      <c r="BI1778" s="27"/>
    </row>
    <row r="1779" spans="2:61" s="22" customFormat="1" x14ac:dyDescent="0.2">
      <c r="B1779" s="23">
        <f t="shared" si="168"/>
        <v>2004</v>
      </c>
      <c r="C1779" s="23">
        <f t="shared" si="169"/>
        <v>8</v>
      </c>
      <c r="D1779" s="24" t="s">
        <v>100</v>
      </c>
      <c r="E1779" s="25">
        <v>38216</v>
      </c>
      <c r="H1779" s="22" t="s">
        <v>92</v>
      </c>
      <c r="J1779" s="22" t="str">
        <f t="shared" si="170"/>
        <v xml:space="preserve">Rösjön </v>
      </c>
      <c r="K1779" s="22" t="s">
        <v>739</v>
      </c>
      <c r="N1779" s="22">
        <v>2.7</v>
      </c>
      <c r="O1779" s="22">
        <v>21.5</v>
      </c>
      <c r="P1779" s="22">
        <v>8.6999999999999993</v>
      </c>
      <c r="Q1779" s="22">
        <v>100</v>
      </c>
      <c r="U1779" s="22">
        <v>0.1</v>
      </c>
      <c r="V1779" s="22">
        <f t="shared" si="171"/>
        <v>3.5416001540285974E-3</v>
      </c>
      <c r="W1779" s="22">
        <v>2.7E-2</v>
      </c>
      <c r="X1779" s="22">
        <v>2</v>
      </c>
      <c r="Z1779" s="22">
        <v>4.1500000000000004</v>
      </c>
      <c r="AA1779" s="22">
        <v>27.5</v>
      </c>
      <c r="AB1779" s="22">
        <v>0.1</v>
      </c>
      <c r="AC1779" s="22">
        <v>7.92</v>
      </c>
      <c r="AG1779" s="22">
        <v>8.1999999999999993</v>
      </c>
      <c r="AI1779" s="22">
        <v>18</v>
      </c>
      <c r="AJ1779" s="22">
        <v>558</v>
      </c>
      <c r="AR1779" s="22">
        <v>0.23699999999999999</v>
      </c>
      <c r="BI1779" s="27"/>
    </row>
    <row r="1780" spans="2:61" s="22" customFormat="1" x14ac:dyDescent="0.2">
      <c r="B1780" s="23">
        <f t="shared" si="168"/>
        <v>2004</v>
      </c>
      <c r="C1780" s="23">
        <f t="shared" si="169"/>
        <v>8</v>
      </c>
      <c r="D1780" s="24" t="s">
        <v>100</v>
      </c>
      <c r="E1780" s="25">
        <v>38216</v>
      </c>
      <c r="H1780" s="22" t="s">
        <v>92</v>
      </c>
      <c r="J1780" s="22" t="str">
        <f t="shared" si="170"/>
        <v xml:space="preserve">Rösjön </v>
      </c>
      <c r="K1780" s="22" t="s">
        <v>785</v>
      </c>
      <c r="O1780" s="22">
        <v>18.399999999999999</v>
      </c>
      <c r="P1780" s="22">
        <v>0.1</v>
      </c>
      <c r="Q1780" s="22">
        <v>1</v>
      </c>
      <c r="U1780" s="22">
        <v>70</v>
      </c>
      <c r="V1780" s="22">
        <f t="shared" si="171"/>
        <v>0.61323010580249304</v>
      </c>
      <c r="W1780" s="22">
        <v>3.5999999999999997E-2</v>
      </c>
      <c r="X1780" s="22">
        <v>34</v>
      </c>
      <c r="Z1780" s="22">
        <v>8.81</v>
      </c>
      <c r="AA1780" s="22">
        <v>28.6</v>
      </c>
      <c r="AB1780" s="22">
        <v>0.1</v>
      </c>
      <c r="AC1780" s="22">
        <v>7.4</v>
      </c>
      <c r="AD1780" s="22">
        <v>2.5000000000000001E-2</v>
      </c>
      <c r="AG1780" s="22">
        <v>8.8000000000000007</v>
      </c>
      <c r="AI1780" s="22">
        <v>130</v>
      </c>
      <c r="AJ1780" s="22">
        <v>758</v>
      </c>
      <c r="AR1780" s="22">
        <v>1.98</v>
      </c>
      <c r="BI1780" s="27"/>
    </row>
    <row r="1781" spans="2:61" s="22" customFormat="1" x14ac:dyDescent="0.2">
      <c r="B1781" s="23">
        <f t="shared" si="168"/>
        <v>2004</v>
      </c>
      <c r="C1781" s="23">
        <f t="shared" si="169"/>
        <v>8</v>
      </c>
      <c r="D1781" s="24" t="s">
        <v>100</v>
      </c>
      <c r="E1781" s="25">
        <v>38216</v>
      </c>
      <c r="H1781" s="22" t="s">
        <v>834</v>
      </c>
      <c r="J1781" s="22" t="str">
        <f t="shared" si="170"/>
        <v xml:space="preserve">Snuggan </v>
      </c>
      <c r="K1781" s="22" t="s">
        <v>739</v>
      </c>
      <c r="N1781" s="22">
        <v>0.8</v>
      </c>
      <c r="O1781" s="22">
        <v>21.2</v>
      </c>
      <c r="P1781" s="22">
        <v>9</v>
      </c>
      <c r="Q1781" s="22">
        <v>103</v>
      </c>
      <c r="T1781" s="22">
        <v>7.4074074074074001E-2</v>
      </c>
      <c r="U1781" s="22">
        <v>0.1</v>
      </c>
      <c r="V1781" s="22">
        <f t="shared" si="171"/>
        <v>9.0162289339597524E-5</v>
      </c>
      <c r="W1781" s="22">
        <v>0.376</v>
      </c>
      <c r="X1781" s="22">
        <v>2</v>
      </c>
      <c r="Z1781" s="22">
        <v>39.200000000000003</v>
      </c>
      <c r="AA1781" s="22">
        <v>5.4</v>
      </c>
      <c r="AB1781" s="22">
        <v>0.1</v>
      </c>
      <c r="AC1781" s="22">
        <v>6.32</v>
      </c>
      <c r="AG1781" s="22">
        <v>22</v>
      </c>
      <c r="AI1781" s="22">
        <v>13</v>
      </c>
      <c r="AJ1781" s="22">
        <v>802</v>
      </c>
      <c r="AR1781" s="22">
        <v>5.32</v>
      </c>
      <c r="BI1781" s="27"/>
    </row>
    <row r="1782" spans="2:61" s="22" customFormat="1" x14ac:dyDescent="0.2">
      <c r="B1782" s="23">
        <f t="shared" si="168"/>
        <v>2004</v>
      </c>
      <c r="C1782" s="23">
        <f t="shared" si="169"/>
        <v>8</v>
      </c>
      <c r="D1782" s="24" t="s">
        <v>100</v>
      </c>
      <c r="E1782" s="25">
        <v>38216</v>
      </c>
      <c r="H1782" s="22" t="s">
        <v>94</v>
      </c>
      <c r="I1782" s="22">
        <v>2</v>
      </c>
      <c r="J1782" s="22" t="str">
        <f t="shared" si="170"/>
        <v>Vallentunasjön 2</v>
      </c>
      <c r="K1782" s="22" t="s">
        <v>739</v>
      </c>
      <c r="O1782" s="22">
        <v>19.3</v>
      </c>
      <c r="P1782" s="22">
        <v>4.7</v>
      </c>
      <c r="Q1782" s="22">
        <v>52</v>
      </c>
      <c r="U1782" s="22">
        <v>0.1</v>
      </c>
      <c r="V1782" s="22">
        <f t="shared" si="171"/>
        <v>1.7677326030732616E-3</v>
      </c>
      <c r="W1782" s="22">
        <v>9.4E-2</v>
      </c>
      <c r="X1782" s="22">
        <v>1</v>
      </c>
      <c r="Z1782" s="22">
        <v>40.200000000000003</v>
      </c>
      <c r="AA1782" s="22">
        <v>41.1</v>
      </c>
      <c r="AB1782" s="22">
        <v>0.1</v>
      </c>
      <c r="AC1782" s="22">
        <v>7.68</v>
      </c>
      <c r="AG1782" s="22">
        <v>11</v>
      </c>
      <c r="AI1782" s="22">
        <v>84</v>
      </c>
      <c r="AJ1782" s="22">
        <v>1653</v>
      </c>
      <c r="AR1782" s="22">
        <v>6.34</v>
      </c>
      <c r="BI1782" s="27"/>
    </row>
    <row r="1783" spans="2:61" s="22" customFormat="1" x14ac:dyDescent="0.2">
      <c r="B1783" s="23">
        <f t="shared" si="168"/>
        <v>2004</v>
      </c>
      <c r="C1783" s="23">
        <f t="shared" si="169"/>
        <v>8</v>
      </c>
      <c r="D1783" s="24" t="s">
        <v>100</v>
      </c>
      <c r="E1783" s="25">
        <v>38216</v>
      </c>
      <c r="H1783" s="22" t="s">
        <v>95</v>
      </c>
      <c r="J1783" s="22" t="str">
        <f t="shared" si="170"/>
        <v xml:space="preserve">Väsjön </v>
      </c>
      <c r="K1783" s="22" t="s">
        <v>739</v>
      </c>
      <c r="N1783" s="22">
        <v>1.4</v>
      </c>
      <c r="O1783" s="22">
        <v>20.7</v>
      </c>
      <c r="P1783" s="22">
        <v>9</v>
      </c>
      <c r="Q1783" s="22">
        <v>102</v>
      </c>
      <c r="U1783" s="22">
        <v>0.1</v>
      </c>
      <c r="V1783" s="22">
        <f t="shared" si="171"/>
        <v>2.6782177731054552E-3</v>
      </c>
      <c r="W1783" s="22">
        <v>4.8000000000000001E-2</v>
      </c>
      <c r="X1783" s="22">
        <v>2</v>
      </c>
      <c r="Z1783" s="22">
        <v>3.54</v>
      </c>
      <c r="AA1783" s="22">
        <v>43.4</v>
      </c>
      <c r="AB1783" s="22">
        <v>0.1</v>
      </c>
      <c r="AC1783" s="22">
        <v>7.82</v>
      </c>
      <c r="AG1783" s="22">
        <v>11</v>
      </c>
      <c r="AI1783" s="22">
        <v>13</v>
      </c>
      <c r="AJ1783" s="22">
        <v>656</v>
      </c>
      <c r="AR1783" s="22">
        <v>0.14099999999999999</v>
      </c>
      <c r="BI1783" s="27"/>
    </row>
    <row r="1784" spans="2:61" s="22" customFormat="1" x14ac:dyDescent="0.2">
      <c r="B1784" s="23">
        <f t="shared" si="168"/>
        <v>2004</v>
      </c>
      <c r="C1784" s="23">
        <f t="shared" si="169"/>
        <v>8</v>
      </c>
      <c r="D1784" s="24" t="s">
        <v>100</v>
      </c>
      <c r="E1784" s="25">
        <v>38216</v>
      </c>
      <c r="H1784" s="22" t="s">
        <v>96</v>
      </c>
      <c r="J1784" s="22" t="str">
        <f t="shared" si="170"/>
        <v xml:space="preserve">Översjön </v>
      </c>
      <c r="K1784" s="22" t="s">
        <v>739</v>
      </c>
      <c r="N1784" s="22">
        <v>1.9</v>
      </c>
      <c r="O1784" s="22">
        <v>21.6</v>
      </c>
      <c r="P1784" s="22">
        <v>9</v>
      </c>
      <c r="Q1784" s="22">
        <v>104</v>
      </c>
      <c r="U1784" s="22">
        <v>1</v>
      </c>
      <c r="V1784" s="22">
        <f t="shared" si="171"/>
        <v>3.3363083289369669E-2</v>
      </c>
      <c r="W1784" s="22">
        <v>4.1000000000000002E-2</v>
      </c>
      <c r="X1784" s="22">
        <v>3</v>
      </c>
      <c r="Z1784" s="22">
        <v>8.1199999999999992</v>
      </c>
      <c r="AA1784" s="22">
        <v>42.5</v>
      </c>
      <c r="AB1784" s="22">
        <v>0.1</v>
      </c>
      <c r="AC1784" s="22">
        <v>7.89</v>
      </c>
      <c r="AG1784" s="22">
        <v>10</v>
      </c>
      <c r="AI1784" s="22">
        <v>18</v>
      </c>
      <c r="AJ1784" s="22">
        <v>710</v>
      </c>
      <c r="AR1784" s="22">
        <v>0.92900000000000005</v>
      </c>
      <c r="BI1784" s="27"/>
    </row>
    <row r="1785" spans="2:61" s="22" customFormat="1" x14ac:dyDescent="0.2">
      <c r="B1785" s="23">
        <f t="shared" si="168"/>
        <v>2004</v>
      </c>
      <c r="C1785" s="23">
        <f t="shared" si="169"/>
        <v>8</v>
      </c>
      <c r="D1785" s="24" t="s">
        <v>100</v>
      </c>
      <c r="E1785" s="25">
        <v>38223</v>
      </c>
      <c r="H1785" s="22" t="s">
        <v>826</v>
      </c>
      <c r="J1785" s="22" t="str">
        <f t="shared" si="170"/>
        <v xml:space="preserve">Fysingen </v>
      </c>
      <c r="K1785" s="22" t="s">
        <v>739</v>
      </c>
      <c r="N1785" s="22">
        <v>1.8</v>
      </c>
      <c r="O1785" s="22">
        <v>17.3</v>
      </c>
      <c r="P1785" s="22">
        <v>9.5</v>
      </c>
      <c r="T1785" s="22">
        <v>2.101</v>
      </c>
      <c r="U1785" s="22">
        <v>6</v>
      </c>
      <c r="V1785" s="22">
        <f t="shared" si="171"/>
        <v>0.29976306273264008</v>
      </c>
      <c r="W1785" s="22">
        <v>2.5000000000000001E-2</v>
      </c>
      <c r="X1785" s="22">
        <v>6</v>
      </c>
      <c r="Z1785" s="22">
        <v>5.8</v>
      </c>
      <c r="AA1785" s="22">
        <v>55.9</v>
      </c>
      <c r="AB1785" s="22">
        <v>1</v>
      </c>
      <c r="AC1785" s="22">
        <v>8.2100000000000009</v>
      </c>
      <c r="AG1785" s="22">
        <v>7.1</v>
      </c>
      <c r="AI1785" s="22">
        <v>22</v>
      </c>
      <c r="AJ1785" s="22">
        <v>715</v>
      </c>
      <c r="AO1785" s="22">
        <v>1.2210000000000001</v>
      </c>
      <c r="AQ1785" s="22">
        <v>2.3159999999999998</v>
      </c>
      <c r="AR1785" s="22">
        <v>1.1000000000000001</v>
      </c>
      <c r="BI1785" s="27"/>
    </row>
    <row r="1786" spans="2:61" s="22" customFormat="1" x14ac:dyDescent="0.2">
      <c r="B1786" s="23">
        <f t="shared" si="168"/>
        <v>2004</v>
      </c>
      <c r="C1786" s="23">
        <f t="shared" si="169"/>
        <v>8</v>
      </c>
      <c r="D1786" s="24" t="s">
        <v>100</v>
      </c>
      <c r="E1786" s="25" t="s">
        <v>1157</v>
      </c>
      <c r="F1786" s="22">
        <v>6606238</v>
      </c>
      <c r="G1786" s="22">
        <v>661152</v>
      </c>
      <c r="H1786" s="26" t="s">
        <v>738</v>
      </c>
      <c r="J1786" s="22" t="str">
        <f t="shared" si="170"/>
        <v xml:space="preserve">Oxundaån </v>
      </c>
      <c r="K1786" s="22" t="s">
        <v>739</v>
      </c>
      <c r="L1786" s="22">
        <v>0.5</v>
      </c>
      <c r="M1786" s="22">
        <v>0.5</v>
      </c>
      <c r="O1786" s="22">
        <v>17.2</v>
      </c>
      <c r="R1786" s="22">
        <v>48.8</v>
      </c>
      <c r="T1786" s="22">
        <v>2.4060000000000001</v>
      </c>
      <c r="U1786" s="22">
        <v>66</v>
      </c>
      <c r="V1786" s="22">
        <f t="shared" si="171"/>
        <v>1.0242347537762728</v>
      </c>
      <c r="W1786" s="22">
        <v>0.05</v>
      </c>
      <c r="X1786" s="22">
        <v>79</v>
      </c>
      <c r="AB1786" s="22">
        <v>305</v>
      </c>
      <c r="AC1786" s="22">
        <v>7.69</v>
      </c>
      <c r="AE1786" s="22">
        <v>6.1</v>
      </c>
      <c r="AG1786" s="22">
        <v>9.1</v>
      </c>
      <c r="AI1786" s="22">
        <v>143</v>
      </c>
      <c r="AJ1786" s="22">
        <v>793</v>
      </c>
      <c r="AK1786" s="22">
        <v>52.980000000000004</v>
      </c>
      <c r="AL1786" s="22">
        <v>0.115</v>
      </c>
      <c r="AM1786" s="22">
        <v>5.7867999999999995</v>
      </c>
      <c r="AN1786" s="22">
        <v>9.8735999999999997</v>
      </c>
      <c r="AO1786" s="22">
        <v>37.683350000000004</v>
      </c>
      <c r="AP1786" s="22">
        <v>28.858520000000002</v>
      </c>
      <c r="AQ1786" s="22">
        <v>61.311799999999998</v>
      </c>
      <c r="AR1786" s="22">
        <v>2.09</v>
      </c>
      <c r="AV1786" s="28">
        <v>2.3E-2</v>
      </c>
      <c r="AX1786" s="28">
        <v>1.62</v>
      </c>
      <c r="AY1786" s="28">
        <v>3.5</v>
      </c>
      <c r="BC1786" s="28">
        <v>5.0999999999999996</v>
      </c>
      <c r="BE1786" s="28">
        <v>0.24</v>
      </c>
      <c r="BH1786" s="28">
        <v>4.9000000000000004</v>
      </c>
      <c r="BI1786" s="27"/>
    </row>
    <row r="1787" spans="2:61" s="22" customFormat="1" x14ac:dyDescent="0.2">
      <c r="B1787" s="23">
        <f t="shared" si="168"/>
        <v>2005</v>
      </c>
      <c r="C1787" s="23">
        <f t="shared" si="169"/>
        <v>8</v>
      </c>
      <c r="D1787" s="24" t="s">
        <v>100</v>
      </c>
      <c r="E1787" s="25">
        <v>38572</v>
      </c>
      <c r="H1787" s="22" t="s">
        <v>83</v>
      </c>
      <c r="J1787" s="22" t="str">
        <f t="shared" si="170"/>
        <v xml:space="preserve">Edssjön </v>
      </c>
      <c r="K1787" s="22" t="s">
        <v>739</v>
      </c>
      <c r="N1787" s="22">
        <v>1.1000000000000001</v>
      </c>
      <c r="O1787" s="22">
        <v>19.100000000000001</v>
      </c>
      <c r="P1787" s="22">
        <v>10.6</v>
      </c>
      <c r="Q1787" s="22">
        <v>115</v>
      </c>
      <c r="T1787" s="22">
        <v>2.6181818181818199</v>
      </c>
      <c r="U1787" s="22">
        <v>2</v>
      </c>
      <c r="V1787" s="22">
        <f t="shared" si="171"/>
        <v>0.20125383047674131</v>
      </c>
      <c r="W1787" s="22">
        <v>0.06</v>
      </c>
      <c r="X1787" s="22">
        <v>46</v>
      </c>
      <c r="Z1787" s="22">
        <v>55.7</v>
      </c>
      <c r="AA1787" s="22">
        <v>48.5</v>
      </c>
      <c r="AB1787" s="22">
        <v>0.1</v>
      </c>
      <c r="AC1787" s="22">
        <v>8.48</v>
      </c>
      <c r="AG1787" s="22">
        <v>15</v>
      </c>
      <c r="AI1787" s="22">
        <v>179</v>
      </c>
      <c r="AJ1787" s="22">
        <v>1161</v>
      </c>
      <c r="AR1787" s="22">
        <v>0.54700000000000004</v>
      </c>
      <c r="BI1787" s="27"/>
    </row>
    <row r="1788" spans="2:61" s="22" customFormat="1" x14ac:dyDescent="0.2">
      <c r="B1788" s="23">
        <f t="shared" si="168"/>
        <v>2005</v>
      </c>
      <c r="C1788" s="23">
        <f t="shared" si="169"/>
        <v>8</v>
      </c>
      <c r="D1788" s="24" t="s">
        <v>100</v>
      </c>
      <c r="E1788" s="25">
        <v>38572</v>
      </c>
      <c r="H1788" s="22" t="s">
        <v>91</v>
      </c>
      <c r="J1788" s="22" t="str">
        <f t="shared" si="170"/>
        <v xml:space="preserve">Ravalen </v>
      </c>
      <c r="K1788" s="22" t="s">
        <v>739</v>
      </c>
      <c r="N1788" s="22">
        <v>1.7</v>
      </c>
      <c r="O1788" s="22">
        <v>18.7</v>
      </c>
      <c r="P1788" s="22">
        <v>9.1</v>
      </c>
      <c r="Q1788" s="22">
        <v>98</v>
      </c>
      <c r="T1788" s="22">
        <v>2.4363636363636401</v>
      </c>
      <c r="U1788" s="22">
        <v>10</v>
      </c>
      <c r="V1788" s="22">
        <f t="shared" si="171"/>
        <v>0.33212589115998281</v>
      </c>
      <c r="W1788" s="22">
        <v>8.5000000000000006E-2</v>
      </c>
      <c r="X1788" s="22">
        <v>0.1</v>
      </c>
      <c r="Z1788" s="22">
        <v>6.5</v>
      </c>
      <c r="AA1788" s="22">
        <v>61.9</v>
      </c>
      <c r="AB1788" s="22">
        <v>0.1</v>
      </c>
      <c r="AC1788" s="22">
        <v>7.98</v>
      </c>
      <c r="AG1788" s="22">
        <v>16</v>
      </c>
      <c r="AI1788" s="22">
        <v>12</v>
      </c>
      <c r="AJ1788" s="22">
        <v>810</v>
      </c>
      <c r="AR1788" s="22">
        <v>1.65</v>
      </c>
      <c r="BI1788" s="27"/>
    </row>
    <row r="1789" spans="2:61" s="22" customFormat="1" x14ac:dyDescent="0.2">
      <c r="B1789" s="23">
        <f t="shared" si="168"/>
        <v>2005</v>
      </c>
      <c r="C1789" s="23">
        <f t="shared" si="169"/>
        <v>8</v>
      </c>
      <c r="D1789" s="24" t="s">
        <v>100</v>
      </c>
      <c r="E1789" s="25">
        <v>38572</v>
      </c>
      <c r="H1789" s="22" t="s">
        <v>834</v>
      </c>
      <c r="J1789" s="22" t="str">
        <f t="shared" si="170"/>
        <v xml:space="preserve">Snuggan </v>
      </c>
      <c r="K1789" s="22" t="s">
        <v>739</v>
      </c>
      <c r="N1789" s="22">
        <v>0.7</v>
      </c>
      <c r="O1789" s="22">
        <v>18.7</v>
      </c>
      <c r="P1789" s="22">
        <v>10.199999999999999</v>
      </c>
      <c r="Q1789" s="22">
        <v>110</v>
      </c>
      <c r="T1789" s="22">
        <v>6.9090909090909106E-2</v>
      </c>
      <c r="U1789" s="22">
        <v>0.1</v>
      </c>
      <c r="V1789" s="22">
        <f t="shared" si="171"/>
        <v>1.6797383268606157E-4</v>
      </c>
      <c r="W1789" s="22">
        <v>0.42899999999999999</v>
      </c>
      <c r="X1789" s="22">
        <v>0.1</v>
      </c>
      <c r="Z1789" s="22">
        <v>219</v>
      </c>
      <c r="AA1789" s="22">
        <v>5.5</v>
      </c>
      <c r="AB1789" s="22">
        <v>0.1</v>
      </c>
      <c r="AC1789" s="22">
        <v>6.67</v>
      </c>
      <c r="AG1789" s="22">
        <v>33</v>
      </c>
      <c r="AI1789" s="22">
        <v>86</v>
      </c>
      <c r="AJ1789" s="22">
        <v>1661</v>
      </c>
      <c r="AR1789" s="22">
        <v>6.12</v>
      </c>
      <c r="BI1789" s="27"/>
    </row>
    <row r="1790" spans="2:61" s="22" customFormat="1" x14ac:dyDescent="0.2">
      <c r="B1790" s="23">
        <f t="shared" si="168"/>
        <v>2005</v>
      </c>
      <c r="C1790" s="23">
        <f t="shared" si="169"/>
        <v>8</v>
      </c>
      <c r="D1790" s="24" t="s">
        <v>100</v>
      </c>
      <c r="E1790" s="25">
        <v>38572</v>
      </c>
      <c r="H1790" s="22" t="s">
        <v>95</v>
      </c>
      <c r="J1790" s="22" t="str">
        <f t="shared" si="170"/>
        <v xml:space="preserve">Väsjön </v>
      </c>
      <c r="K1790" s="22" t="s">
        <v>739</v>
      </c>
      <c r="N1790" s="22">
        <v>2.2000000000000002</v>
      </c>
      <c r="O1790" s="22">
        <v>19.100000000000001</v>
      </c>
      <c r="P1790" s="22">
        <v>7.8</v>
      </c>
      <c r="Q1790" s="22">
        <v>85</v>
      </c>
      <c r="T1790" s="22">
        <v>2.8727272727272801</v>
      </c>
      <c r="U1790" s="22">
        <v>4</v>
      </c>
      <c r="V1790" s="22">
        <f t="shared" si="171"/>
        <v>7.9814336745728381E-2</v>
      </c>
      <c r="W1790" s="22">
        <v>0.06</v>
      </c>
      <c r="X1790" s="22">
        <v>1</v>
      </c>
      <c r="Z1790" s="22">
        <v>2.42</v>
      </c>
      <c r="AA1790" s="22">
        <v>49.7</v>
      </c>
      <c r="AB1790" s="22">
        <v>0.1</v>
      </c>
      <c r="AC1790" s="22">
        <v>7.74</v>
      </c>
      <c r="AG1790" s="22">
        <v>13</v>
      </c>
      <c r="AI1790" s="22">
        <v>8</v>
      </c>
      <c r="AJ1790" s="22">
        <v>713</v>
      </c>
      <c r="AR1790" s="22">
        <v>0.44800000000000001</v>
      </c>
      <c r="BI1790" s="27"/>
    </row>
    <row r="1791" spans="2:61" s="22" customFormat="1" x14ac:dyDescent="0.2">
      <c r="B1791" s="23">
        <f t="shared" si="168"/>
        <v>2005</v>
      </c>
      <c r="C1791" s="23">
        <f t="shared" si="169"/>
        <v>8</v>
      </c>
      <c r="D1791" s="24" t="s">
        <v>100</v>
      </c>
      <c r="E1791" s="25">
        <v>38574</v>
      </c>
      <c r="H1791" s="22" t="s">
        <v>84</v>
      </c>
      <c r="J1791" s="22" t="str">
        <f t="shared" si="170"/>
        <v xml:space="preserve">Fjäturen </v>
      </c>
      <c r="K1791" s="22" t="s">
        <v>739</v>
      </c>
      <c r="N1791" s="22">
        <v>2.1</v>
      </c>
      <c r="O1791" s="22">
        <v>19.2</v>
      </c>
      <c r="P1791" s="22">
        <v>8.3000000000000007</v>
      </c>
      <c r="Q1791" s="22">
        <v>92</v>
      </c>
      <c r="T1791" s="22">
        <v>1.6785714285714299</v>
      </c>
      <c r="U1791" s="22">
        <v>47</v>
      </c>
      <c r="V1791" s="22">
        <f t="shared" si="171"/>
        <v>1.1830300997442287</v>
      </c>
      <c r="W1791" s="22">
        <v>4.9000000000000002E-2</v>
      </c>
      <c r="X1791" s="22">
        <v>3</v>
      </c>
      <c r="Z1791" s="22">
        <v>7.97</v>
      </c>
      <c r="AA1791" s="22">
        <v>32.9</v>
      </c>
      <c r="AB1791" s="22">
        <v>52</v>
      </c>
      <c r="AC1791" s="22">
        <v>7.84</v>
      </c>
      <c r="AG1791" s="22">
        <v>12</v>
      </c>
      <c r="AI1791" s="22">
        <v>43</v>
      </c>
      <c r="AJ1791" s="22">
        <v>732</v>
      </c>
      <c r="AR1791" s="22">
        <v>0.76200000000000001</v>
      </c>
      <c r="BI1791" s="27"/>
    </row>
    <row r="1792" spans="2:61" s="22" customFormat="1" x14ac:dyDescent="0.2">
      <c r="B1792" s="23">
        <f t="shared" si="168"/>
        <v>2005</v>
      </c>
      <c r="C1792" s="23">
        <f t="shared" si="169"/>
        <v>8</v>
      </c>
      <c r="D1792" s="24" t="s">
        <v>100</v>
      </c>
      <c r="E1792" s="25">
        <v>38574</v>
      </c>
      <c r="H1792" s="22" t="s">
        <v>84</v>
      </c>
      <c r="J1792" s="22" t="str">
        <f t="shared" si="170"/>
        <v xml:space="preserve">Fjäturen </v>
      </c>
      <c r="K1792" s="22" t="s">
        <v>785</v>
      </c>
      <c r="O1792" s="22">
        <v>12.4</v>
      </c>
      <c r="P1792" s="22">
        <v>0.1</v>
      </c>
      <c r="Q1792" s="22">
        <v>1</v>
      </c>
      <c r="T1792" s="22">
        <v>2.4642857142857202</v>
      </c>
      <c r="U1792" s="22">
        <v>911</v>
      </c>
      <c r="V1792" s="22">
        <f t="shared" si="171"/>
        <v>8.6098408884625037</v>
      </c>
      <c r="W1792" s="22">
        <v>6.7000000000000004E-2</v>
      </c>
      <c r="X1792" s="22">
        <v>244</v>
      </c>
      <c r="AA1792" s="22">
        <v>37.1</v>
      </c>
      <c r="AB1792" s="22">
        <v>2</v>
      </c>
      <c r="AC1792" s="22">
        <v>7.63</v>
      </c>
      <c r="AD1792" s="22">
        <v>2.5000000000000001E-2</v>
      </c>
      <c r="AG1792" s="22">
        <v>15</v>
      </c>
      <c r="AI1792" s="22">
        <v>301</v>
      </c>
      <c r="AJ1792" s="22">
        <v>1624</v>
      </c>
      <c r="AR1792" s="22">
        <v>5.98</v>
      </c>
      <c r="BI1792" s="27"/>
    </row>
    <row r="1793" spans="2:61" s="22" customFormat="1" x14ac:dyDescent="0.2">
      <c r="B1793" s="23">
        <f t="shared" si="168"/>
        <v>2005</v>
      </c>
      <c r="C1793" s="23">
        <f t="shared" si="169"/>
        <v>8</v>
      </c>
      <c r="D1793" s="24" t="s">
        <v>100</v>
      </c>
      <c r="E1793" s="25">
        <v>38574</v>
      </c>
      <c r="H1793" s="22" t="s">
        <v>85</v>
      </c>
      <c r="J1793" s="22" t="str">
        <f t="shared" si="170"/>
        <v xml:space="preserve">Gullsjön </v>
      </c>
      <c r="K1793" s="22" t="s">
        <v>739</v>
      </c>
      <c r="N1793" s="22">
        <v>1.8</v>
      </c>
      <c r="O1793" s="22">
        <v>19.3</v>
      </c>
      <c r="P1793" s="22">
        <v>5.8</v>
      </c>
      <c r="Q1793" s="22">
        <v>64</v>
      </c>
      <c r="T1793" s="22">
        <v>1.6428571428571499</v>
      </c>
      <c r="U1793" s="22">
        <v>7</v>
      </c>
      <c r="V1793" s="22">
        <f t="shared" si="171"/>
        <v>5.8427895323011306E-2</v>
      </c>
      <c r="W1793" s="22">
        <v>0.121</v>
      </c>
      <c r="X1793" s="22">
        <v>2</v>
      </c>
      <c r="Z1793" s="22">
        <v>11.8</v>
      </c>
      <c r="AA1793" s="22">
        <v>44.5</v>
      </c>
      <c r="AB1793" s="22">
        <v>0.1</v>
      </c>
      <c r="AC1793" s="22">
        <v>7.35</v>
      </c>
      <c r="AG1793" s="22">
        <v>15</v>
      </c>
      <c r="AI1793" s="22">
        <v>27</v>
      </c>
      <c r="AJ1793" s="22">
        <v>781</v>
      </c>
      <c r="AR1793" s="22">
        <v>6.07</v>
      </c>
      <c r="BI1793" s="27"/>
    </row>
    <row r="1794" spans="2:61" s="22" customFormat="1" x14ac:dyDescent="0.2">
      <c r="B1794" s="23">
        <f t="shared" ref="B1794:B1857" si="172">YEAR(E1794)</f>
        <v>2005</v>
      </c>
      <c r="C1794" s="23">
        <f t="shared" ref="C1794:C1857" si="173">MONTH(E1794)</f>
        <v>8</v>
      </c>
      <c r="D1794" s="24" t="s">
        <v>100</v>
      </c>
      <c r="E1794" s="25">
        <v>38574</v>
      </c>
      <c r="H1794" s="22" t="s">
        <v>833</v>
      </c>
      <c r="I1794" s="22">
        <v>1</v>
      </c>
      <c r="J1794" s="22" t="str">
        <f t="shared" si="170"/>
        <v>Norrviken 1</v>
      </c>
      <c r="K1794" s="22" t="s">
        <v>739</v>
      </c>
      <c r="N1794" s="22">
        <v>1</v>
      </c>
      <c r="O1794" s="22">
        <v>18.600000000000001</v>
      </c>
      <c r="P1794" s="22">
        <v>7.6</v>
      </c>
      <c r="Q1794" s="22">
        <v>83</v>
      </c>
      <c r="T1794" s="22">
        <v>2.28571428571429</v>
      </c>
      <c r="U1794" s="22">
        <v>43</v>
      </c>
      <c r="V1794" s="22">
        <f t="shared" si="171"/>
        <v>0.86576640180389552</v>
      </c>
      <c r="W1794" s="22">
        <v>5.8000000000000003E-2</v>
      </c>
      <c r="X1794" s="22">
        <v>15</v>
      </c>
      <c r="Z1794" s="22">
        <v>25.4</v>
      </c>
      <c r="AA1794" s="22">
        <v>46.1</v>
      </c>
      <c r="AB1794" s="22">
        <v>1</v>
      </c>
      <c r="AC1794" s="22">
        <v>7.76</v>
      </c>
      <c r="AG1794" s="22">
        <v>11</v>
      </c>
      <c r="AI1794" s="22">
        <v>82</v>
      </c>
      <c r="AJ1794" s="22">
        <v>1137</v>
      </c>
      <c r="AR1794" s="22">
        <v>3.05</v>
      </c>
      <c r="BI1794" s="27"/>
    </row>
    <row r="1795" spans="2:61" s="22" customFormat="1" x14ac:dyDescent="0.2">
      <c r="B1795" s="23">
        <f t="shared" si="172"/>
        <v>2005</v>
      </c>
      <c r="C1795" s="23">
        <f t="shared" si="173"/>
        <v>8</v>
      </c>
      <c r="D1795" s="24" t="s">
        <v>100</v>
      </c>
      <c r="E1795" s="25">
        <v>38574</v>
      </c>
      <c r="H1795" s="22" t="s">
        <v>833</v>
      </c>
      <c r="I1795" s="22">
        <v>2</v>
      </c>
      <c r="J1795" s="22" t="str">
        <f t="shared" ref="J1795:J1858" si="174">CONCATENATE(H1795," ",I1795)</f>
        <v>Norrviken 2</v>
      </c>
      <c r="K1795" s="22" t="s">
        <v>739</v>
      </c>
      <c r="N1795" s="22">
        <v>1.7</v>
      </c>
      <c r="O1795" s="22">
        <v>18.899999999999999</v>
      </c>
      <c r="P1795" s="22">
        <v>7.5</v>
      </c>
      <c r="Q1795" s="22">
        <v>83</v>
      </c>
      <c r="T1795" s="22">
        <v>2.3928571428571499</v>
      </c>
      <c r="U1795" s="22">
        <v>35</v>
      </c>
      <c r="V1795" s="22">
        <f t="shared" si="171"/>
        <v>1.0547661837916644</v>
      </c>
      <c r="W1795" s="22">
        <v>3.7999999999999999E-2</v>
      </c>
      <c r="X1795" s="22">
        <v>33</v>
      </c>
      <c r="Z1795" s="22">
        <v>22.2</v>
      </c>
      <c r="AA1795" s="22">
        <v>47.5</v>
      </c>
      <c r="AB1795" s="22">
        <v>3</v>
      </c>
      <c r="AC1795" s="22">
        <v>7.93</v>
      </c>
      <c r="AG1795" s="22">
        <v>9.9</v>
      </c>
      <c r="AI1795" s="22">
        <v>71</v>
      </c>
      <c r="AJ1795" s="22">
        <v>859</v>
      </c>
      <c r="AR1795" s="22">
        <v>1.48</v>
      </c>
      <c r="BI1795" s="27"/>
    </row>
    <row r="1796" spans="2:61" s="22" customFormat="1" x14ac:dyDescent="0.2">
      <c r="B1796" s="23">
        <f t="shared" si="172"/>
        <v>2005</v>
      </c>
      <c r="C1796" s="23">
        <f t="shared" si="173"/>
        <v>8</v>
      </c>
      <c r="D1796" s="24" t="s">
        <v>100</v>
      </c>
      <c r="E1796" s="25">
        <v>38574</v>
      </c>
      <c r="H1796" s="22" t="s">
        <v>833</v>
      </c>
      <c r="I1796" s="22">
        <v>3</v>
      </c>
      <c r="J1796" s="22" t="str">
        <f t="shared" si="174"/>
        <v>Norrviken 3</v>
      </c>
      <c r="K1796" s="22" t="s">
        <v>739</v>
      </c>
      <c r="N1796" s="22">
        <v>1.8</v>
      </c>
      <c r="O1796" s="22">
        <v>18.899999999999999</v>
      </c>
      <c r="P1796" s="22">
        <v>6.6</v>
      </c>
      <c r="Q1796" s="22">
        <v>73</v>
      </c>
      <c r="T1796" s="22">
        <v>2.5714285714285801</v>
      </c>
      <c r="U1796" s="22">
        <v>12</v>
      </c>
      <c r="V1796" s="22">
        <f t="shared" si="171"/>
        <v>0.40427357398599423</v>
      </c>
      <c r="W1796" s="22">
        <v>4.2000000000000003E-2</v>
      </c>
      <c r="X1796" s="22">
        <v>27</v>
      </c>
      <c r="Z1796" s="22">
        <v>29.5</v>
      </c>
      <c r="AA1796" s="22">
        <v>47.3</v>
      </c>
      <c r="AB1796" s="22">
        <v>1</v>
      </c>
      <c r="AC1796" s="22">
        <v>7.98</v>
      </c>
      <c r="AG1796" s="22">
        <v>11</v>
      </c>
      <c r="AI1796" s="22">
        <v>64</v>
      </c>
      <c r="AJ1796" s="22">
        <v>881</v>
      </c>
      <c r="AR1796" s="22">
        <v>1.4</v>
      </c>
      <c r="BI1796" s="27"/>
    </row>
    <row r="1797" spans="2:61" s="22" customFormat="1" x14ac:dyDescent="0.2">
      <c r="B1797" s="23">
        <f t="shared" si="172"/>
        <v>2005</v>
      </c>
      <c r="C1797" s="23">
        <f t="shared" si="173"/>
        <v>8</v>
      </c>
      <c r="D1797" s="24" t="s">
        <v>100</v>
      </c>
      <c r="E1797" s="25">
        <v>38574</v>
      </c>
      <c r="H1797" s="22" t="s">
        <v>833</v>
      </c>
      <c r="I1797" s="22">
        <v>4</v>
      </c>
      <c r="J1797" s="22" t="str">
        <f t="shared" si="174"/>
        <v>Norrviken 4</v>
      </c>
      <c r="K1797" s="22" t="s">
        <v>739</v>
      </c>
      <c r="N1797" s="22">
        <v>1.3</v>
      </c>
      <c r="O1797" s="22">
        <v>19.399999999999999</v>
      </c>
      <c r="P1797" s="22">
        <v>8.4</v>
      </c>
      <c r="Q1797" s="22">
        <v>93</v>
      </c>
      <c r="T1797" s="22">
        <v>2.4285714285714399</v>
      </c>
      <c r="U1797" s="22">
        <v>5</v>
      </c>
      <c r="V1797" s="22">
        <f t="shared" si="171"/>
        <v>0.20382084166414574</v>
      </c>
      <c r="W1797" s="22">
        <v>4.2000000000000003E-2</v>
      </c>
      <c r="X1797" s="22">
        <v>33</v>
      </c>
      <c r="Z1797" s="22">
        <v>27.8</v>
      </c>
      <c r="AA1797" s="22">
        <v>47.2</v>
      </c>
      <c r="AB1797" s="22">
        <v>0.1</v>
      </c>
      <c r="AC1797" s="22">
        <v>8.0500000000000007</v>
      </c>
      <c r="AG1797" s="22">
        <v>11</v>
      </c>
      <c r="AI1797" s="22">
        <v>39</v>
      </c>
      <c r="AJ1797" s="22">
        <v>862</v>
      </c>
      <c r="AR1797" s="22">
        <v>1.55</v>
      </c>
      <c r="BI1797" s="27"/>
    </row>
    <row r="1798" spans="2:61" s="22" customFormat="1" x14ac:dyDescent="0.2">
      <c r="B1798" s="23">
        <f t="shared" si="172"/>
        <v>2005</v>
      </c>
      <c r="C1798" s="23">
        <f t="shared" si="173"/>
        <v>8</v>
      </c>
      <c r="D1798" s="24" t="s">
        <v>100</v>
      </c>
      <c r="E1798" s="25">
        <v>38574</v>
      </c>
      <c r="H1798" s="22" t="s">
        <v>833</v>
      </c>
      <c r="I1798" s="22">
        <v>2</v>
      </c>
      <c r="J1798" s="22" t="str">
        <f t="shared" si="174"/>
        <v>Norrviken 2</v>
      </c>
      <c r="K1798" s="22" t="s">
        <v>785</v>
      </c>
      <c r="O1798" s="22">
        <v>16</v>
      </c>
      <c r="P1798" s="22">
        <v>0.1</v>
      </c>
      <c r="Q1798" s="22">
        <v>1</v>
      </c>
      <c r="T1798" s="22">
        <v>2.6428571428571499</v>
      </c>
      <c r="U1798" s="22">
        <v>382</v>
      </c>
      <c r="V1798" s="22">
        <f t="shared" si="171"/>
        <v>4.8433953823071505</v>
      </c>
      <c r="W1798" s="22">
        <v>5.0999999999999997E-2</v>
      </c>
      <c r="X1798" s="22">
        <v>156</v>
      </c>
      <c r="AA1798" s="22">
        <v>50.3</v>
      </c>
      <c r="AB1798" s="22">
        <v>0.1</v>
      </c>
      <c r="AC1798" s="22">
        <v>7.64</v>
      </c>
      <c r="AD1798" s="22">
        <v>2.5000000000000001E-2</v>
      </c>
      <c r="AG1798" s="22">
        <v>11</v>
      </c>
      <c r="AI1798" s="22">
        <v>228</v>
      </c>
      <c r="AJ1798" s="22">
        <v>1201</v>
      </c>
      <c r="AR1798" s="22">
        <v>2.59</v>
      </c>
      <c r="BI1798" s="27"/>
    </row>
    <row r="1799" spans="2:61" s="22" customFormat="1" x14ac:dyDescent="0.2">
      <c r="B1799" s="23">
        <f t="shared" si="172"/>
        <v>2005</v>
      </c>
      <c r="C1799" s="23">
        <f t="shared" si="173"/>
        <v>8</v>
      </c>
      <c r="D1799" s="24" t="s">
        <v>100</v>
      </c>
      <c r="E1799" s="25">
        <v>38574</v>
      </c>
      <c r="H1799" s="22" t="s">
        <v>833</v>
      </c>
      <c r="I1799" s="22">
        <v>3</v>
      </c>
      <c r="J1799" s="22" t="str">
        <f t="shared" si="174"/>
        <v>Norrviken 3</v>
      </c>
      <c r="K1799" s="22" t="s">
        <v>785</v>
      </c>
      <c r="O1799" s="22">
        <v>11.8</v>
      </c>
      <c r="P1799" s="22">
        <v>0.1</v>
      </c>
      <c r="Q1799" s="22">
        <v>0.1</v>
      </c>
      <c r="T1799" s="22">
        <v>3.3214285714285801</v>
      </c>
      <c r="U1799" s="22">
        <v>2494</v>
      </c>
      <c r="V1799" s="22">
        <f t="shared" si="171"/>
        <v>24.107299160302333</v>
      </c>
      <c r="W1799" s="22">
        <v>6.2E-2</v>
      </c>
      <c r="X1799" s="22">
        <v>363</v>
      </c>
      <c r="AA1799" s="22">
        <v>53.5</v>
      </c>
      <c r="AB1799" s="22">
        <v>0.1</v>
      </c>
      <c r="AC1799" s="22">
        <v>7.66</v>
      </c>
      <c r="AD1799" s="22">
        <v>2.9</v>
      </c>
      <c r="AG1799" s="22">
        <v>11</v>
      </c>
      <c r="AI1799" s="22">
        <v>694</v>
      </c>
      <c r="AJ1799" s="22">
        <v>3562</v>
      </c>
      <c r="AR1799" s="22">
        <v>5.72</v>
      </c>
      <c r="BI1799" s="27"/>
    </row>
    <row r="1800" spans="2:61" s="22" customFormat="1" x14ac:dyDescent="0.2">
      <c r="B1800" s="23">
        <f t="shared" si="172"/>
        <v>2005</v>
      </c>
      <c r="C1800" s="23">
        <f t="shared" si="173"/>
        <v>8</v>
      </c>
      <c r="D1800" s="24" t="s">
        <v>100</v>
      </c>
      <c r="E1800" s="25">
        <v>38574</v>
      </c>
      <c r="H1800" s="22" t="s">
        <v>90</v>
      </c>
      <c r="J1800" s="22" t="str">
        <f t="shared" si="174"/>
        <v xml:space="preserve">Oxundasjön </v>
      </c>
      <c r="K1800" s="22" t="s">
        <v>739</v>
      </c>
      <c r="N1800" s="22">
        <v>1.4</v>
      </c>
      <c r="O1800" s="22">
        <v>18.399999999999999</v>
      </c>
      <c r="P1800" s="22">
        <v>6.7</v>
      </c>
      <c r="Q1800" s="22">
        <v>75</v>
      </c>
      <c r="T1800" s="22">
        <v>2.3928571428571499</v>
      </c>
      <c r="U1800" s="22">
        <v>37</v>
      </c>
      <c r="V1800" s="22">
        <f t="shared" si="171"/>
        <v>0.84055957247664059</v>
      </c>
      <c r="W1800" s="22">
        <v>3.6999999999999998E-2</v>
      </c>
      <c r="X1800" s="22">
        <v>81</v>
      </c>
      <c r="Z1800" s="22">
        <v>14.4</v>
      </c>
      <c r="AA1800" s="22">
        <v>51.9</v>
      </c>
      <c r="AB1800" s="22">
        <v>3</v>
      </c>
      <c r="AC1800" s="22">
        <v>7.82</v>
      </c>
      <c r="AG1800" s="22">
        <v>9.9</v>
      </c>
      <c r="AI1800" s="22">
        <v>166</v>
      </c>
      <c r="AJ1800" s="22">
        <v>846</v>
      </c>
      <c r="AR1800" s="22">
        <v>1.41</v>
      </c>
      <c r="BI1800" s="27"/>
    </row>
    <row r="1801" spans="2:61" s="22" customFormat="1" x14ac:dyDescent="0.2">
      <c r="B1801" s="23">
        <f t="shared" si="172"/>
        <v>2005</v>
      </c>
      <c r="C1801" s="23">
        <f t="shared" si="173"/>
        <v>8</v>
      </c>
      <c r="D1801" s="24" t="s">
        <v>100</v>
      </c>
      <c r="E1801" s="25">
        <v>38574</v>
      </c>
      <c r="H1801" s="22" t="s">
        <v>92</v>
      </c>
      <c r="J1801" s="22" t="str">
        <f t="shared" si="174"/>
        <v xml:space="preserve">Rösjön </v>
      </c>
      <c r="K1801" s="22" t="s">
        <v>739</v>
      </c>
      <c r="N1801" s="22">
        <v>2.7</v>
      </c>
      <c r="O1801" s="22">
        <v>19.600000000000001</v>
      </c>
      <c r="P1801" s="22">
        <v>8</v>
      </c>
      <c r="Q1801" s="22">
        <v>89</v>
      </c>
      <c r="T1801" s="22">
        <v>1.71428571428572</v>
      </c>
      <c r="U1801" s="22">
        <v>11</v>
      </c>
      <c r="V1801" s="22">
        <f t="shared" si="171"/>
        <v>0.2663637416556503</v>
      </c>
      <c r="W1801" s="22">
        <v>2.5999999999999999E-2</v>
      </c>
      <c r="X1801" s="22">
        <v>1</v>
      </c>
      <c r="Z1801" s="22">
        <v>8.14</v>
      </c>
      <c r="AA1801" s="22">
        <v>27.6</v>
      </c>
      <c r="AB1801" s="22">
        <v>1</v>
      </c>
      <c r="AC1801" s="22">
        <v>7.81</v>
      </c>
      <c r="AG1801" s="22">
        <v>11</v>
      </c>
      <c r="AI1801" s="22">
        <v>31</v>
      </c>
      <c r="AJ1801" s="22">
        <v>631</v>
      </c>
      <c r="AR1801" s="22">
        <v>0.23200000000000001</v>
      </c>
      <c r="BI1801" s="27"/>
    </row>
    <row r="1802" spans="2:61" s="22" customFormat="1" x14ac:dyDescent="0.2">
      <c r="B1802" s="23">
        <f t="shared" si="172"/>
        <v>2005</v>
      </c>
      <c r="C1802" s="23">
        <f t="shared" si="173"/>
        <v>8</v>
      </c>
      <c r="D1802" s="24" t="s">
        <v>100</v>
      </c>
      <c r="E1802" s="25">
        <v>38574</v>
      </c>
      <c r="H1802" s="22" t="s">
        <v>92</v>
      </c>
      <c r="J1802" s="22" t="str">
        <f t="shared" si="174"/>
        <v xml:space="preserve">Rösjön </v>
      </c>
      <c r="K1802" s="22" t="s">
        <v>785</v>
      </c>
      <c r="O1802" s="22">
        <v>19.2</v>
      </c>
      <c r="P1802" s="22">
        <v>6.2</v>
      </c>
      <c r="Q1802" s="22">
        <v>68</v>
      </c>
      <c r="T1802" s="22">
        <v>1.71428571428572</v>
      </c>
      <c r="U1802" s="22">
        <v>38</v>
      </c>
      <c r="V1802" s="22">
        <f t="shared" si="171"/>
        <v>0.79895905467615136</v>
      </c>
      <c r="W1802" s="22">
        <v>2.5999999999999999E-2</v>
      </c>
      <c r="X1802" s="22">
        <v>6</v>
      </c>
      <c r="AA1802" s="22">
        <v>27.7</v>
      </c>
      <c r="AB1802" s="22">
        <v>2</v>
      </c>
      <c r="AC1802" s="22">
        <v>7.76</v>
      </c>
      <c r="AG1802" s="22">
        <v>9.6999999999999993</v>
      </c>
      <c r="AI1802" s="22">
        <v>102</v>
      </c>
      <c r="AJ1802" s="22">
        <v>714</v>
      </c>
      <c r="AR1802" s="22">
        <v>0.39400000000000002</v>
      </c>
      <c r="BI1802" s="27"/>
    </row>
    <row r="1803" spans="2:61" s="22" customFormat="1" x14ac:dyDescent="0.2">
      <c r="B1803" s="23">
        <f t="shared" si="172"/>
        <v>2005</v>
      </c>
      <c r="C1803" s="23">
        <f t="shared" si="173"/>
        <v>8</v>
      </c>
      <c r="D1803" s="24" t="s">
        <v>100</v>
      </c>
      <c r="E1803" s="25">
        <v>38574</v>
      </c>
      <c r="H1803" s="22" t="s">
        <v>96</v>
      </c>
      <c r="J1803" s="22" t="str">
        <f t="shared" si="174"/>
        <v xml:space="preserve">Översjön </v>
      </c>
      <c r="K1803" s="22" t="s">
        <v>739</v>
      </c>
      <c r="N1803" s="22">
        <v>1.9</v>
      </c>
      <c r="O1803" s="22">
        <v>19.100000000000001</v>
      </c>
      <c r="P1803" s="22">
        <v>8</v>
      </c>
      <c r="Q1803" s="22">
        <v>89</v>
      </c>
      <c r="T1803" s="22">
        <v>1.53571428571429</v>
      </c>
      <c r="U1803" s="22">
        <v>16</v>
      </c>
      <c r="V1803" s="22">
        <f t="shared" si="171"/>
        <v>0.29167826025857191</v>
      </c>
      <c r="W1803" s="22">
        <v>4.3999999999999997E-2</v>
      </c>
      <c r="X1803" s="22">
        <v>2</v>
      </c>
      <c r="Z1803" s="22">
        <v>7.74</v>
      </c>
      <c r="AA1803" s="22">
        <v>43.5</v>
      </c>
      <c r="AB1803" s="22">
        <v>1</v>
      </c>
      <c r="AC1803" s="22">
        <v>7.7</v>
      </c>
      <c r="AG1803" s="22">
        <v>11</v>
      </c>
      <c r="AI1803" s="22">
        <v>36</v>
      </c>
      <c r="AJ1803" s="22">
        <v>773</v>
      </c>
      <c r="AR1803" s="22">
        <v>0.16300000000000001</v>
      </c>
      <c r="BI1803" s="27"/>
    </row>
    <row r="1804" spans="2:61" s="22" customFormat="1" x14ac:dyDescent="0.2">
      <c r="B1804" s="23">
        <f t="shared" si="172"/>
        <v>2005</v>
      </c>
      <c r="C1804" s="23">
        <f t="shared" si="173"/>
        <v>8</v>
      </c>
      <c r="D1804" s="24" t="s">
        <v>100</v>
      </c>
      <c r="E1804" s="25">
        <v>38586</v>
      </c>
      <c r="H1804" s="22" t="s">
        <v>826</v>
      </c>
      <c r="J1804" s="22" t="str">
        <f t="shared" si="174"/>
        <v xml:space="preserve">Fysingen </v>
      </c>
      <c r="K1804" s="22" t="s">
        <v>739</v>
      </c>
      <c r="N1804" s="22">
        <v>1.6</v>
      </c>
      <c r="O1804" s="22">
        <v>21.7</v>
      </c>
      <c r="P1804" s="22">
        <v>8.7100000000000009</v>
      </c>
      <c r="T1804" s="22">
        <v>2.0710000000000002</v>
      </c>
      <c r="U1804" s="22">
        <v>4</v>
      </c>
      <c r="V1804" s="22">
        <f t="shared" si="171"/>
        <v>0.23799269788907884</v>
      </c>
      <c r="W1804" s="22">
        <v>3.3000000000000002E-2</v>
      </c>
      <c r="X1804" s="22">
        <v>2</v>
      </c>
      <c r="Z1804" s="22">
        <v>6.5</v>
      </c>
      <c r="AA1804" s="22">
        <v>54.6</v>
      </c>
      <c r="AB1804" s="22">
        <v>1</v>
      </c>
      <c r="AC1804" s="22">
        <v>8.15</v>
      </c>
      <c r="AG1804" s="22">
        <v>6.9</v>
      </c>
      <c r="AI1804" s="22">
        <v>29</v>
      </c>
      <c r="AJ1804" s="22">
        <v>496</v>
      </c>
      <c r="AO1804" s="22">
        <v>1.121</v>
      </c>
      <c r="AQ1804" s="22">
        <v>2.331</v>
      </c>
      <c r="AR1804" s="22">
        <v>0.15</v>
      </c>
      <c r="BI1804" s="27"/>
    </row>
    <row r="1805" spans="2:61" s="22" customFormat="1" x14ac:dyDescent="0.2">
      <c r="B1805" s="23">
        <f t="shared" si="172"/>
        <v>2005</v>
      </c>
      <c r="C1805" s="23">
        <f t="shared" si="173"/>
        <v>8</v>
      </c>
      <c r="D1805" s="24" t="s">
        <v>100</v>
      </c>
      <c r="E1805" s="25" t="s">
        <v>1158</v>
      </c>
      <c r="F1805" s="22">
        <v>6606238</v>
      </c>
      <c r="G1805" s="22">
        <v>661152</v>
      </c>
      <c r="H1805" s="26" t="s">
        <v>738</v>
      </c>
      <c r="J1805" s="22" t="str">
        <f t="shared" si="174"/>
        <v xml:space="preserve">Oxundaån </v>
      </c>
      <c r="K1805" s="22" t="s">
        <v>739</v>
      </c>
      <c r="L1805" s="22">
        <v>0.5</v>
      </c>
      <c r="M1805" s="22">
        <v>0.5</v>
      </c>
      <c r="O1805" s="22">
        <v>18.2</v>
      </c>
      <c r="R1805" s="22">
        <v>47.7</v>
      </c>
      <c r="T1805" s="22">
        <v>2.4660000000000002</v>
      </c>
      <c r="U1805" s="22">
        <v>113</v>
      </c>
      <c r="V1805" s="22">
        <f t="shared" si="171"/>
        <v>3.0969132697822079</v>
      </c>
      <c r="W1805" s="22">
        <v>0.03</v>
      </c>
      <c r="X1805" s="22">
        <v>64</v>
      </c>
      <c r="AB1805" s="22">
        <v>16</v>
      </c>
      <c r="AC1805" s="22">
        <v>7.91</v>
      </c>
      <c r="AE1805" s="22">
        <v>5.8</v>
      </c>
      <c r="AG1805" s="22">
        <v>10.8</v>
      </c>
      <c r="AI1805" s="22">
        <v>119</v>
      </c>
      <c r="AJ1805" s="22">
        <v>511</v>
      </c>
      <c r="AK1805" s="22">
        <v>57.14</v>
      </c>
      <c r="AL1805" s="22">
        <v>8.5000000000000006E-2</v>
      </c>
      <c r="AM1805" s="22">
        <v>6.0213999999999999</v>
      </c>
      <c r="AN1805" s="22">
        <v>10.4786</v>
      </c>
      <c r="AO1805" s="22">
        <v>47.644800000000004</v>
      </c>
      <c r="AP1805" s="22">
        <v>30.923120000000004</v>
      </c>
      <c r="AQ1805" s="22">
        <v>58.669049999999999</v>
      </c>
      <c r="AR1805" s="22">
        <v>0.28000000000000003</v>
      </c>
      <c r="AV1805" s="28">
        <v>1.2999999999999999E-2</v>
      </c>
      <c r="AX1805" s="28">
        <v>1.52</v>
      </c>
      <c r="AY1805" s="28">
        <v>2.5</v>
      </c>
      <c r="BC1805" s="28">
        <v>3.75</v>
      </c>
      <c r="BE1805" s="28">
        <v>0.8</v>
      </c>
      <c r="BH1805" s="28">
        <v>4.7</v>
      </c>
      <c r="BI1805" s="27"/>
    </row>
    <row r="1806" spans="2:61" s="22" customFormat="1" x14ac:dyDescent="0.2">
      <c r="B1806" s="23">
        <f t="shared" si="172"/>
        <v>2006</v>
      </c>
      <c r="C1806" s="23">
        <f t="shared" si="173"/>
        <v>8</v>
      </c>
      <c r="D1806" s="24" t="s">
        <v>100</v>
      </c>
      <c r="E1806" s="25">
        <v>38938</v>
      </c>
      <c r="H1806" s="22" t="s">
        <v>83</v>
      </c>
      <c r="J1806" s="22" t="str">
        <f t="shared" si="174"/>
        <v xml:space="preserve">Edssjön </v>
      </c>
      <c r="K1806" s="22" t="s">
        <v>739</v>
      </c>
      <c r="N1806" s="22">
        <v>0.6</v>
      </c>
      <c r="O1806" s="22">
        <v>23</v>
      </c>
      <c r="P1806" s="22">
        <v>14.5</v>
      </c>
      <c r="Q1806" s="22">
        <v>170</v>
      </c>
      <c r="U1806" s="22">
        <v>1</v>
      </c>
      <c r="V1806" s="22">
        <f t="shared" si="171"/>
        <v>0.27170326623516472</v>
      </c>
      <c r="W1806" s="22">
        <v>5.8999999999999997E-2</v>
      </c>
      <c r="X1806" s="22">
        <v>15</v>
      </c>
      <c r="Z1806" s="22">
        <v>101.59984799999999</v>
      </c>
      <c r="AA1806" s="22">
        <v>42.1</v>
      </c>
      <c r="AB1806" s="22">
        <v>0.1</v>
      </c>
      <c r="AC1806" s="22">
        <v>8.8800000000000008</v>
      </c>
      <c r="AG1806" s="22">
        <v>15</v>
      </c>
      <c r="AI1806" s="22">
        <v>128</v>
      </c>
      <c r="AJ1806" s="22">
        <v>2012</v>
      </c>
      <c r="BI1806" s="27"/>
    </row>
    <row r="1807" spans="2:61" s="22" customFormat="1" x14ac:dyDescent="0.2">
      <c r="B1807" s="23">
        <f t="shared" si="172"/>
        <v>2006</v>
      </c>
      <c r="C1807" s="23">
        <f t="shared" si="173"/>
        <v>8</v>
      </c>
      <c r="D1807" s="24" t="s">
        <v>100</v>
      </c>
      <c r="E1807" s="25">
        <v>38938</v>
      </c>
      <c r="H1807" s="22" t="s">
        <v>83</v>
      </c>
      <c r="J1807" s="22" t="str">
        <f t="shared" si="174"/>
        <v xml:space="preserve">Edssjön </v>
      </c>
      <c r="K1807" s="22" t="s">
        <v>785</v>
      </c>
      <c r="O1807" s="22">
        <v>21</v>
      </c>
      <c r="P1807" s="22">
        <v>0</v>
      </c>
      <c r="Q1807" s="22">
        <v>0</v>
      </c>
      <c r="U1807" s="22">
        <v>374</v>
      </c>
      <c r="V1807" s="22">
        <f t="shared" si="171"/>
        <v>5.8232724685298587</v>
      </c>
      <c r="W1807" s="22">
        <v>6.0999999999999999E-2</v>
      </c>
      <c r="X1807" s="22">
        <v>37</v>
      </c>
      <c r="AA1807" s="22">
        <v>46.4</v>
      </c>
      <c r="AB1807" s="22">
        <v>1</v>
      </c>
      <c r="AC1807" s="22">
        <v>7.57</v>
      </c>
      <c r="AD1807" s="22">
        <v>2.5000000000000001E-2</v>
      </c>
      <c r="AG1807" s="22">
        <v>14</v>
      </c>
      <c r="AI1807" s="22">
        <v>127</v>
      </c>
      <c r="AJ1807" s="22">
        <v>1607</v>
      </c>
      <c r="BI1807" s="27"/>
    </row>
    <row r="1808" spans="2:61" s="22" customFormat="1" x14ac:dyDescent="0.2">
      <c r="B1808" s="23">
        <f t="shared" si="172"/>
        <v>2006</v>
      </c>
      <c r="C1808" s="23">
        <f t="shared" si="173"/>
        <v>8</v>
      </c>
      <c r="D1808" s="24" t="s">
        <v>100</v>
      </c>
      <c r="E1808" s="25">
        <v>38938</v>
      </c>
      <c r="H1808" s="22" t="s">
        <v>83</v>
      </c>
      <c r="J1808" s="22" t="str">
        <f t="shared" si="174"/>
        <v xml:space="preserve">Edssjön </v>
      </c>
      <c r="K1808" s="22" t="s">
        <v>896</v>
      </c>
      <c r="O1808" s="22">
        <v>21.3</v>
      </c>
      <c r="P1808" s="22">
        <v>2.14</v>
      </c>
      <c r="Q1808" s="22">
        <v>24</v>
      </c>
      <c r="BI1808" s="27"/>
    </row>
    <row r="1809" spans="2:61" s="22" customFormat="1" x14ac:dyDescent="0.2">
      <c r="B1809" s="23">
        <f t="shared" si="172"/>
        <v>2006</v>
      </c>
      <c r="C1809" s="23">
        <f t="shared" si="173"/>
        <v>8</v>
      </c>
      <c r="D1809" s="24" t="s">
        <v>100</v>
      </c>
      <c r="E1809" s="25">
        <v>38938</v>
      </c>
      <c r="H1809" s="22" t="s">
        <v>83</v>
      </c>
      <c r="J1809" s="22" t="str">
        <f t="shared" si="174"/>
        <v xml:space="preserve">Edssjön </v>
      </c>
      <c r="K1809" s="22" t="s">
        <v>897</v>
      </c>
      <c r="O1809" s="22">
        <v>21.7</v>
      </c>
      <c r="P1809" s="22">
        <v>8.1999999999999993</v>
      </c>
      <c r="Q1809" s="22">
        <v>93</v>
      </c>
      <c r="BI1809" s="27"/>
    </row>
    <row r="1810" spans="2:61" s="22" customFormat="1" x14ac:dyDescent="0.2">
      <c r="B1810" s="23">
        <f t="shared" si="172"/>
        <v>2006</v>
      </c>
      <c r="C1810" s="23">
        <f t="shared" si="173"/>
        <v>8</v>
      </c>
      <c r="D1810" s="24" t="s">
        <v>100</v>
      </c>
      <c r="E1810" s="25">
        <v>38938</v>
      </c>
      <c r="H1810" s="22" t="s">
        <v>83</v>
      </c>
      <c r="J1810" s="22" t="str">
        <f t="shared" si="174"/>
        <v xml:space="preserve">Edssjön </v>
      </c>
      <c r="K1810" s="22" t="s">
        <v>898</v>
      </c>
      <c r="O1810" s="22">
        <v>21.9</v>
      </c>
      <c r="P1810" s="22">
        <v>10.199999999999999</v>
      </c>
      <c r="Q1810" s="22">
        <v>116</v>
      </c>
      <c r="BI1810" s="27"/>
    </row>
    <row r="1811" spans="2:61" s="22" customFormat="1" x14ac:dyDescent="0.2">
      <c r="B1811" s="23">
        <f t="shared" si="172"/>
        <v>2006</v>
      </c>
      <c r="C1811" s="23">
        <f t="shared" si="173"/>
        <v>8</v>
      </c>
      <c r="D1811" s="24" t="s">
        <v>100</v>
      </c>
      <c r="E1811" s="25">
        <v>38938</v>
      </c>
      <c r="H1811" s="22" t="s">
        <v>83</v>
      </c>
      <c r="J1811" s="22" t="str">
        <f t="shared" si="174"/>
        <v xml:space="preserve">Edssjön </v>
      </c>
      <c r="K1811" s="22" t="s">
        <v>893</v>
      </c>
      <c r="O1811" s="22">
        <v>22.2</v>
      </c>
      <c r="P1811" s="22">
        <v>12.4</v>
      </c>
      <c r="Q1811" s="22">
        <v>142</v>
      </c>
      <c r="BI1811" s="27"/>
    </row>
    <row r="1812" spans="2:61" s="22" customFormat="1" x14ac:dyDescent="0.2">
      <c r="B1812" s="23">
        <f t="shared" si="172"/>
        <v>2006</v>
      </c>
      <c r="C1812" s="23">
        <f t="shared" si="173"/>
        <v>8</v>
      </c>
      <c r="D1812" s="24" t="s">
        <v>100</v>
      </c>
      <c r="E1812" s="25">
        <v>38938</v>
      </c>
      <c r="H1812" s="22" t="s">
        <v>84</v>
      </c>
      <c r="J1812" s="22" t="str">
        <f t="shared" si="174"/>
        <v xml:space="preserve">Fjäturen </v>
      </c>
      <c r="K1812" s="22" t="s">
        <v>739</v>
      </c>
      <c r="N1812" s="22">
        <v>3.6</v>
      </c>
      <c r="O1812" s="22">
        <v>23.1</v>
      </c>
      <c r="P1812" s="22">
        <v>10.1</v>
      </c>
      <c r="Q1812" s="22">
        <v>118</v>
      </c>
      <c r="U1812" s="22">
        <v>2</v>
      </c>
      <c r="V1812" s="22">
        <f t="shared" ref="V1812:V1813" si="175">U1812 * (1/((10^((0.0901821 + (2729.92 /(273.15 + O1812)))-AC1812)+1)))</f>
        <v>7.5712573943193903E-2</v>
      </c>
      <c r="W1812" s="22">
        <v>4.9000000000000002E-2</v>
      </c>
      <c r="X1812" s="22">
        <v>1</v>
      </c>
      <c r="Z1812" s="22">
        <v>2.5861200000000002</v>
      </c>
      <c r="AA1812" s="22">
        <v>33.5</v>
      </c>
      <c r="AB1812" s="22">
        <v>2</v>
      </c>
      <c r="AC1812" s="22">
        <v>7.9</v>
      </c>
      <c r="AG1812" s="22">
        <v>12</v>
      </c>
      <c r="AI1812" s="22">
        <v>18</v>
      </c>
      <c r="AJ1812" s="22">
        <v>609</v>
      </c>
      <c r="BI1812" s="27"/>
    </row>
    <row r="1813" spans="2:61" s="22" customFormat="1" x14ac:dyDescent="0.2">
      <c r="B1813" s="23">
        <f t="shared" si="172"/>
        <v>2006</v>
      </c>
      <c r="C1813" s="23">
        <f t="shared" si="173"/>
        <v>8</v>
      </c>
      <c r="D1813" s="24" t="s">
        <v>100</v>
      </c>
      <c r="E1813" s="25">
        <v>38938</v>
      </c>
      <c r="H1813" s="22" t="s">
        <v>84</v>
      </c>
      <c r="J1813" s="22" t="str">
        <f t="shared" si="174"/>
        <v xml:space="preserve">Fjäturen </v>
      </c>
      <c r="K1813" s="22" t="s">
        <v>785</v>
      </c>
      <c r="O1813" s="22">
        <v>10.5</v>
      </c>
      <c r="P1813" s="22">
        <v>0.2</v>
      </c>
      <c r="Q1813" s="22">
        <v>2</v>
      </c>
      <c r="U1813" s="22">
        <v>1080</v>
      </c>
      <c r="V1813" s="22">
        <f t="shared" si="175"/>
        <v>4.6463718186207199</v>
      </c>
      <c r="W1813" s="22">
        <v>9.2999999999999999E-2</v>
      </c>
      <c r="X1813" s="22">
        <v>397</v>
      </c>
      <c r="AA1813" s="22">
        <v>48.1</v>
      </c>
      <c r="AB1813" s="22">
        <v>0.1</v>
      </c>
      <c r="AC1813" s="22">
        <v>7.35</v>
      </c>
      <c r="AD1813" s="22">
        <v>2.5000000000000001E-2</v>
      </c>
      <c r="AG1813" s="22">
        <v>13</v>
      </c>
      <c r="AI1813" s="22">
        <v>506</v>
      </c>
      <c r="AJ1813" s="22">
        <v>2167</v>
      </c>
      <c r="BI1813" s="27"/>
    </row>
    <row r="1814" spans="2:61" s="22" customFormat="1" x14ac:dyDescent="0.2">
      <c r="B1814" s="23">
        <f t="shared" si="172"/>
        <v>2006</v>
      </c>
      <c r="C1814" s="23">
        <f t="shared" si="173"/>
        <v>8</v>
      </c>
      <c r="D1814" s="24" t="s">
        <v>100</v>
      </c>
      <c r="E1814" s="25">
        <v>38938</v>
      </c>
      <c r="H1814" s="22" t="s">
        <v>84</v>
      </c>
      <c r="J1814" s="22" t="str">
        <f t="shared" si="174"/>
        <v xml:space="preserve">Fjäturen </v>
      </c>
      <c r="K1814" s="22" t="s">
        <v>899</v>
      </c>
      <c r="O1814" s="22">
        <v>11.9</v>
      </c>
      <c r="P1814" s="22">
        <v>0.4</v>
      </c>
      <c r="Q1814" s="22">
        <v>4</v>
      </c>
      <c r="BI1814" s="27"/>
    </row>
    <row r="1815" spans="2:61" s="22" customFormat="1" x14ac:dyDescent="0.2">
      <c r="B1815" s="23">
        <f t="shared" si="172"/>
        <v>2006</v>
      </c>
      <c r="C1815" s="23">
        <f t="shared" si="173"/>
        <v>8</v>
      </c>
      <c r="D1815" s="24" t="s">
        <v>100</v>
      </c>
      <c r="E1815" s="25">
        <v>38938</v>
      </c>
      <c r="H1815" s="22" t="s">
        <v>84</v>
      </c>
      <c r="J1815" s="22" t="str">
        <f t="shared" si="174"/>
        <v xml:space="preserve">Fjäturen </v>
      </c>
      <c r="K1815" s="22" t="s">
        <v>900</v>
      </c>
      <c r="O1815" s="22">
        <v>12.5</v>
      </c>
      <c r="P1815" s="22">
        <v>0.5</v>
      </c>
      <c r="Q1815" s="22">
        <v>5</v>
      </c>
      <c r="BI1815" s="27"/>
    </row>
    <row r="1816" spans="2:61" s="22" customFormat="1" x14ac:dyDescent="0.2">
      <c r="B1816" s="23">
        <f t="shared" si="172"/>
        <v>2006</v>
      </c>
      <c r="C1816" s="23">
        <f t="shared" si="173"/>
        <v>8</v>
      </c>
      <c r="D1816" s="24" t="s">
        <v>100</v>
      </c>
      <c r="E1816" s="25">
        <v>38938</v>
      </c>
      <c r="H1816" s="22" t="s">
        <v>84</v>
      </c>
      <c r="J1816" s="22" t="str">
        <f t="shared" si="174"/>
        <v xml:space="preserve">Fjäturen </v>
      </c>
      <c r="K1816" s="22" t="s">
        <v>895</v>
      </c>
      <c r="O1816" s="22">
        <v>19.899999999999999</v>
      </c>
      <c r="P1816" s="22">
        <v>0.9</v>
      </c>
      <c r="Q1816" s="22">
        <v>10</v>
      </c>
      <c r="BI1816" s="27"/>
    </row>
    <row r="1817" spans="2:61" s="22" customFormat="1" x14ac:dyDescent="0.2">
      <c r="B1817" s="23">
        <f t="shared" si="172"/>
        <v>2006</v>
      </c>
      <c r="C1817" s="23">
        <f t="shared" si="173"/>
        <v>8</v>
      </c>
      <c r="D1817" s="24" t="s">
        <v>100</v>
      </c>
      <c r="E1817" s="25">
        <v>38938</v>
      </c>
      <c r="H1817" s="22" t="s">
        <v>84</v>
      </c>
      <c r="J1817" s="22" t="str">
        <f t="shared" si="174"/>
        <v xml:space="preserve">Fjäturen </v>
      </c>
      <c r="K1817" s="22" t="s">
        <v>896</v>
      </c>
      <c r="O1817" s="22">
        <v>21.8</v>
      </c>
      <c r="P1817" s="22">
        <v>6.8</v>
      </c>
      <c r="Q1817" s="22">
        <v>77</v>
      </c>
      <c r="BI1817" s="27"/>
    </row>
    <row r="1818" spans="2:61" s="22" customFormat="1" x14ac:dyDescent="0.2">
      <c r="B1818" s="23">
        <f t="shared" si="172"/>
        <v>2006</v>
      </c>
      <c r="C1818" s="23">
        <f t="shared" si="173"/>
        <v>8</v>
      </c>
      <c r="D1818" s="24" t="s">
        <v>100</v>
      </c>
      <c r="E1818" s="25">
        <v>38938</v>
      </c>
      <c r="H1818" s="22" t="s">
        <v>84</v>
      </c>
      <c r="J1818" s="22" t="str">
        <f t="shared" si="174"/>
        <v xml:space="preserve">Fjäturen </v>
      </c>
      <c r="K1818" s="22" t="s">
        <v>897</v>
      </c>
      <c r="O1818" s="22">
        <v>22.5</v>
      </c>
      <c r="P1818" s="22">
        <v>8.6</v>
      </c>
      <c r="Q1818" s="22">
        <v>99</v>
      </c>
      <c r="BI1818" s="27"/>
    </row>
    <row r="1819" spans="2:61" s="22" customFormat="1" x14ac:dyDescent="0.2">
      <c r="B1819" s="23">
        <f t="shared" si="172"/>
        <v>2006</v>
      </c>
      <c r="C1819" s="23">
        <f t="shared" si="173"/>
        <v>8</v>
      </c>
      <c r="D1819" s="24" t="s">
        <v>100</v>
      </c>
      <c r="E1819" s="25">
        <v>38938</v>
      </c>
      <c r="H1819" s="22" t="s">
        <v>84</v>
      </c>
      <c r="J1819" s="22" t="str">
        <f t="shared" si="174"/>
        <v xml:space="preserve">Fjäturen </v>
      </c>
      <c r="K1819" s="22" t="s">
        <v>898</v>
      </c>
      <c r="O1819" s="22">
        <v>23</v>
      </c>
      <c r="P1819" s="22">
        <v>9.3000000000000007</v>
      </c>
      <c r="Q1819" s="22">
        <v>108</v>
      </c>
      <c r="BI1819" s="27"/>
    </row>
    <row r="1820" spans="2:61" s="22" customFormat="1" x14ac:dyDescent="0.2">
      <c r="B1820" s="23">
        <f t="shared" si="172"/>
        <v>2006</v>
      </c>
      <c r="C1820" s="23">
        <f t="shared" si="173"/>
        <v>8</v>
      </c>
      <c r="D1820" s="24" t="s">
        <v>100</v>
      </c>
      <c r="E1820" s="25">
        <v>38938</v>
      </c>
      <c r="H1820" s="22" t="s">
        <v>84</v>
      </c>
      <c r="J1820" s="22" t="str">
        <f t="shared" si="174"/>
        <v xml:space="preserve">Fjäturen </v>
      </c>
      <c r="K1820" s="22" t="s">
        <v>893</v>
      </c>
      <c r="O1820" s="22">
        <v>23</v>
      </c>
      <c r="P1820" s="22">
        <v>10.1</v>
      </c>
      <c r="Q1820" s="22">
        <v>118</v>
      </c>
      <c r="BI1820" s="27"/>
    </row>
    <row r="1821" spans="2:61" s="22" customFormat="1" x14ac:dyDescent="0.2">
      <c r="B1821" s="23">
        <f t="shared" si="172"/>
        <v>2006</v>
      </c>
      <c r="C1821" s="23">
        <f t="shared" si="173"/>
        <v>8</v>
      </c>
      <c r="D1821" s="24" t="s">
        <v>100</v>
      </c>
      <c r="E1821" s="25">
        <v>38938</v>
      </c>
      <c r="H1821" s="22" t="s">
        <v>85</v>
      </c>
      <c r="J1821" s="22" t="str">
        <f t="shared" si="174"/>
        <v xml:space="preserve">Gullsjön </v>
      </c>
      <c r="K1821" s="22" t="s">
        <v>739</v>
      </c>
      <c r="N1821" s="22">
        <v>1.7</v>
      </c>
      <c r="O1821" s="22">
        <v>20.100000000000001</v>
      </c>
      <c r="P1821" s="22">
        <v>3.4</v>
      </c>
      <c r="Q1821" s="22">
        <v>37</v>
      </c>
      <c r="U1821" s="22">
        <v>0.1</v>
      </c>
      <c r="V1821" s="22">
        <f t="shared" ref="V1821:V1822" si="176">U1821 * (1/((10^((0.0901821 + (2729.92 /(273.15 + O1821)))-AC1821)+1)))</f>
        <v>5.6000112554033677E-4</v>
      </c>
      <c r="W1821" s="22">
        <v>0.121</v>
      </c>
      <c r="X1821" s="22">
        <v>5</v>
      </c>
      <c r="Z1821" s="22">
        <v>5.6892440000000004</v>
      </c>
      <c r="AA1821" s="22">
        <v>48.6</v>
      </c>
      <c r="AB1821" s="22">
        <v>1</v>
      </c>
      <c r="AC1821" s="22">
        <v>7.15</v>
      </c>
      <c r="AG1821" s="22">
        <v>16</v>
      </c>
      <c r="AI1821" s="22">
        <v>15</v>
      </c>
      <c r="AJ1821" s="22">
        <v>798</v>
      </c>
      <c r="BI1821" s="27"/>
    </row>
    <row r="1822" spans="2:61" s="22" customFormat="1" x14ac:dyDescent="0.2">
      <c r="B1822" s="23">
        <f t="shared" si="172"/>
        <v>2006</v>
      </c>
      <c r="C1822" s="23">
        <f t="shared" si="173"/>
        <v>8</v>
      </c>
      <c r="D1822" s="24" t="s">
        <v>100</v>
      </c>
      <c r="E1822" s="25">
        <v>38938</v>
      </c>
      <c r="H1822" s="22" t="s">
        <v>85</v>
      </c>
      <c r="J1822" s="22" t="str">
        <f t="shared" si="174"/>
        <v xml:space="preserve">Gullsjön </v>
      </c>
      <c r="K1822" s="22" t="s">
        <v>785</v>
      </c>
      <c r="O1822" s="22">
        <v>20</v>
      </c>
      <c r="P1822" s="22">
        <v>2.1</v>
      </c>
      <c r="Q1822" s="22">
        <v>23</v>
      </c>
      <c r="U1822" s="22">
        <v>2</v>
      </c>
      <c r="V1822" s="22">
        <f t="shared" si="176"/>
        <v>7.1931220674138147E-3</v>
      </c>
      <c r="W1822" s="22">
        <v>0.121</v>
      </c>
      <c r="X1822" s="22">
        <v>3</v>
      </c>
      <c r="Z1822" s="22">
        <v>1.8637673684210501</v>
      </c>
      <c r="AA1822" s="22">
        <v>48.6</v>
      </c>
      <c r="AB1822" s="22">
        <v>0.1</v>
      </c>
      <c r="AC1822" s="22">
        <v>6.96</v>
      </c>
      <c r="AG1822" s="22">
        <v>15</v>
      </c>
      <c r="AI1822" s="22">
        <v>12</v>
      </c>
      <c r="AJ1822" s="22">
        <v>878</v>
      </c>
      <c r="BI1822" s="27"/>
    </row>
    <row r="1823" spans="2:61" s="22" customFormat="1" x14ac:dyDescent="0.2">
      <c r="B1823" s="23">
        <f t="shared" si="172"/>
        <v>2006</v>
      </c>
      <c r="C1823" s="23">
        <f t="shared" si="173"/>
        <v>8</v>
      </c>
      <c r="D1823" s="24" t="s">
        <v>100</v>
      </c>
      <c r="E1823" s="25">
        <v>38938</v>
      </c>
      <c r="H1823" s="22" t="s">
        <v>85</v>
      </c>
      <c r="J1823" s="22" t="str">
        <f t="shared" si="174"/>
        <v xml:space="preserve">Gullsjön </v>
      </c>
      <c r="K1823" s="22" t="s">
        <v>893</v>
      </c>
      <c r="O1823" s="22">
        <v>20</v>
      </c>
      <c r="P1823" s="22">
        <v>3.4</v>
      </c>
      <c r="Q1823" s="22">
        <v>37</v>
      </c>
      <c r="BI1823" s="27"/>
    </row>
    <row r="1824" spans="2:61" s="22" customFormat="1" x14ac:dyDescent="0.2">
      <c r="B1824" s="23">
        <f t="shared" si="172"/>
        <v>2006</v>
      </c>
      <c r="C1824" s="23">
        <f t="shared" si="173"/>
        <v>8</v>
      </c>
      <c r="D1824" s="24" t="s">
        <v>100</v>
      </c>
      <c r="E1824" s="25">
        <v>38938</v>
      </c>
      <c r="H1824" s="22" t="s">
        <v>87</v>
      </c>
      <c r="J1824" s="22" t="str">
        <f t="shared" si="174"/>
        <v xml:space="preserve">Mörtsjön </v>
      </c>
      <c r="K1824" s="22" t="s">
        <v>739</v>
      </c>
      <c r="N1824" s="22">
        <v>2</v>
      </c>
      <c r="O1824" s="22">
        <v>22.3</v>
      </c>
      <c r="P1824" s="22">
        <v>9.6</v>
      </c>
      <c r="Q1824" s="22">
        <v>110</v>
      </c>
      <c r="U1824" s="22">
        <v>1</v>
      </c>
      <c r="V1824" s="22">
        <f t="shared" ref="V1824:V1825" si="177">U1824 * (1/((10^((0.0901821 + (2729.92 /(273.15 + O1824)))-AC1824)+1)))</f>
        <v>3.8281969739117093E-2</v>
      </c>
      <c r="W1824" s="22">
        <v>0.104</v>
      </c>
      <c r="X1824" s="22">
        <v>4</v>
      </c>
      <c r="Z1824" s="22">
        <v>6.2904</v>
      </c>
      <c r="AA1824" s="22">
        <v>37.9</v>
      </c>
      <c r="AB1824" s="22">
        <v>1</v>
      </c>
      <c r="AC1824" s="22">
        <v>7.93</v>
      </c>
      <c r="AG1824" s="22">
        <v>16</v>
      </c>
      <c r="AI1824" s="22">
        <v>25</v>
      </c>
      <c r="AJ1824" s="22">
        <v>691</v>
      </c>
      <c r="BI1824" s="27"/>
    </row>
    <row r="1825" spans="2:61" s="22" customFormat="1" x14ac:dyDescent="0.2">
      <c r="B1825" s="23">
        <f t="shared" si="172"/>
        <v>2006</v>
      </c>
      <c r="C1825" s="23">
        <f t="shared" si="173"/>
        <v>8</v>
      </c>
      <c r="D1825" s="24" t="s">
        <v>100</v>
      </c>
      <c r="E1825" s="25">
        <v>38938</v>
      </c>
      <c r="H1825" s="22" t="s">
        <v>87</v>
      </c>
      <c r="J1825" s="22" t="str">
        <f t="shared" si="174"/>
        <v xml:space="preserve">Mörtsjön </v>
      </c>
      <c r="K1825" s="22" t="s">
        <v>785</v>
      </c>
      <c r="O1825" s="22">
        <v>16.100000000000001</v>
      </c>
      <c r="P1825" s="22">
        <v>0.4</v>
      </c>
      <c r="Q1825" s="22">
        <v>4</v>
      </c>
      <c r="U1825" s="22">
        <v>9</v>
      </c>
      <c r="V1825" s="22">
        <f t="shared" si="177"/>
        <v>3.8395295420582738E-2</v>
      </c>
      <c r="W1825" s="22">
        <v>0.13500000000000001</v>
      </c>
      <c r="X1825" s="22">
        <v>16</v>
      </c>
      <c r="AA1825" s="22">
        <v>39.4</v>
      </c>
      <c r="AB1825" s="22">
        <v>1</v>
      </c>
      <c r="AC1825" s="22">
        <v>7.16</v>
      </c>
      <c r="AD1825" s="22">
        <v>2.5000000000000001E-2</v>
      </c>
      <c r="AG1825" s="22">
        <v>17</v>
      </c>
      <c r="AI1825" s="22">
        <v>67</v>
      </c>
      <c r="AJ1825" s="22">
        <v>1231</v>
      </c>
      <c r="BI1825" s="27"/>
    </row>
    <row r="1826" spans="2:61" s="22" customFormat="1" x14ac:dyDescent="0.2">
      <c r="B1826" s="23">
        <f t="shared" si="172"/>
        <v>2006</v>
      </c>
      <c r="C1826" s="23">
        <f t="shared" si="173"/>
        <v>8</v>
      </c>
      <c r="D1826" s="24" t="s">
        <v>100</v>
      </c>
      <c r="E1826" s="25">
        <v>38938</v>
      </c>
      <c r="H1826" s="22" t="s">
        <v>87</v>
      </c>
      <c r="J1826" s="22" t="str">
        <f t="shared" si="174"/>
        <v xml:space="preserve">Mörtsjön </v>
      </c>
      <c r="K1826" s="22" t="s">
        <v>897</v>
      </c>
      <c r="O1826" s="22">
        <v>20.6</v>
      </c>
      <c r="P1826" s="22">
        <v>0.4</v>
      </c>
      <c r="Q1826" s="22">
        <v>5</v>
      </c>
      <c r="BI1826" s="27"/>
    </row>
    <row r="1827" spans="2:61" s="22" customFormat="1" x14ac:dyDescent="0.2">
      <c r="B1827" s="23">
        <f t="shared" si="172"/>
        <v>2006</v>
      </c>
      <c r="C1827" s="23">
        <f t="shared" si="173"/>
        <v>8</v>
      </c>
      <c r="D1827" s="24" t="s">
        <v>100</v>
      </c>
      <c r="E1827" s="25">
        <v>38938</v>
      </c>
      <c r="H1827" s="22" t="s">
        <v>87</v>
      </c>
      <c r="J1827" s="22" t="str">
        <f t="shared" si="174"/>
        <v xml:space="preserve">Mörtsjön </v>
      </c>
      <c r="K1827" s="22" t="s">
        <v>898</v>
      </c>
      <c r="O1827" s="22">
        <v>21</v>
      </c>
      <c r="P1827" s="22">
        <v>7.7</v>
      </c>
      <c r="Q1827" s="22">
        <v>88</v>
      </c>
      <c r="BI1827" s="27"/>
    </row>
    <row r="1828" spans="2:61" s="22" customFormat="1" x14ac:dyDescent="0.2">
      <c r="B1828" s="23">
        <f t="shared" si="172"/>
        <v>2006</v>
      </c>
      <c r="C1828" s="23">
        <f t="shared" si="173"/>
        <v>8</v>
      </c>
      <c r="D1828" s="24" t="s">
        <v>100</v>
      </c>
      <c r="E1828" s="25">
        <v>38938</v>
      </c>
      <c r="H1828" s="22" t="s">
        <v>87</v>
      </c>
      <c r="J1828" s="22" t="str">
        <f t="shared" si="174"/>
        <v xml:space="preserve">Mörtsjön </v>
      </c>
      <c r="K1828" s="22" t="s">
        <v>893</v>
      </c>
      <c r="O1828" s="22">
        <v>21.9</v>
      </c>
      <c r="P1828" s="22">
        <v>10.8</v>
      </c>
      <c r="Q1828" s="22">
        <v>123</v>
      </c>
      <c r="BI1828" s="27"/>
    </row>
    <row r="1829" spans="2:61" s="22" customFormat="1" x14ac:dyDescent="0.2">
      <c r="B1829" s="23">
        <f t="shared" si="172"/>
        <v>2006</v>
      </c>
      <c r="C1829" s="23">
        <f t="shared" si="173"/>
        <v>8</v>
      </c>
      <c r="D1829" s="24" t="s">
        <v>100</v>
      </c>
      <c r="E1829" s="25">
        <v>38938</v>
      </c>
      <c r="H1829" s="22" t="s">
        <v>833</v>
      </c>
      <c r="I1829" s="22">
        <v>1</v>
      </c>
      <c r="J1829" s="22" t="str">
        <f t="shared" si="174"/>
        <v>Norrviken 1</v>
      </c>
      <c r="K1829" s="22" t="s">
        <v>739</v>
      </c>
      <c r="N1829" s="22">
        <v>0.5</v>
      </c>
      <c r="O1829" s="22">
        <v>22.4</v>
      </c>
      <c r="P1829" s="22">
        <v>18.100000000000001</v>
      </c>
      <c r="Q1829" s="22">
        <v>209</v>
      </c>
      <c r="U1829" s="22">
        <v>2</v>
      </c>
      <c r="V1829" s="22">
        <f t="shared" ref="V1829:V1834" si="178">U1829 * (1/((10^((0.0901821 + (2729.92 /(273.15 + O1829)))-AC1829)+1)))</f>
        <v>0.74452675655169109</v>
      </c>
      <c r="W1829" s="22">
        <v>6.2E-2</v>
      </c>
      <c r="X1829" s="22">
        <v>13</v>
      </c>
      <c r="Z1829" s="22">
        <v>103.354454</v>
      </c>
      <c r="AA1829" s="22">
        <v>40.700000000000003</v>
      </c>
      <c r="AB1829" s="22">
        <v>0.1</v>
      </c>
      <c r="AC1829" s="22">
        <v>9.1</v>
      </c>
      <c r="AG1829" s="22">
        <v>14</v>
      </c>
      <c r="AI1829" s="22">
        <v>87</v>
      </c>
      <c r="AJ1829" s="22">
        <v>1748</v>
      </c>
      <c r="BI1829" s="27"/>
    </row>
    <row r="1830" spans="2:61" s="22" customFormat="1" x14ac:dyDescent="0.2">
      <c r="B1830" s="23">
        <f t="shared" si="172"/>
        <v>2006</v>
      </c>
      <c r="C1830" s="23">
        <f t="shared" si="173"/>
        <v>8</v>
      </c>
      <c r="D1830" s="24" t="s">
        <v>100</v>
      </c>
      <c r="E1830" s="25">
        <v>38938</v>
      </c>
      <c r="H1830" s="22" t="s">
        <v>833</v>
      </c>
      <c r="I1830" s="22">
        <v>2</v>
      </c>
      <c r="J1830" s="22" t="str">
        <f t="shared" si="174"/>
        <v>Norrviken 2</v>
      </c>
      <c r="K1830" s="22" t="s">
        <v>739</v>
      </c>
      <c r="N1830" s="22">
        <v>0.7</v>
      </c>
      <c r="O1830" s="22">
        <v>22.5</v>
      </c>
      <c r="P1830" s="22">
        <v>16.8</v>
      </c>
      <c r="Q1830" s="22">
        <v>194</v>
      </c>
      <c r="U1830" s="22">
        <v>2</v>
      </c>
      <c r="V1830" s="22">
        <f t="shared" si="178"/>
        <v>0.6137961551365464</v>
      </c>
      <c r="W1830" s="22">
        <v>5.1999999999999998E-2</v>
      </c>
      <c r="X1830" s="22">
        <v>8</v>
      </c>
      <c r="Z1830" s="22">
        <v>128.66173749999999</v>
      </c>
      <c r="AA1830" s="22">
        <v>42</v>
      </c>
      <c r="AB1830" s="22">
        <v>0.1</v>
      </c>
      <c r="AC1830" s="22">
        <v>8.9700000000000006</v>
      </c>
      <c r="AG1830" s="22">
        <v>12</v>
      </c>
      <c r="AI1830" s="22">
        <v>91</v>
      </c>
      <c r="AJ1830" s="22">
        <v>1609</v>
      </c>
      <c r="BI1830" s="27"/>
    </row>
    <row r="1831" spans="2:61" s="22" customFormat="1" x14ac:dyDescent="0.2">
      <c r="B1831" s="23">
        <f t="shared" si="172"/>
        <v>2006</v>
      </c>
      <c r="C1831" s="23">
        <f t="shared" si="173"/>
        <v>8</v>
      </c>
      <c r="D1831" s="24" t="s">
        <v>100</v>
      </c>
      <c r="E1831" s="25">
        <v>38938</v>
      </c>
      <c r="H1831" s="22" t="s">
        <v>833</v>
      </c>
      <c r="I1831" s="22">
        <v>3</v>
      </c>
      <c r="J1831" s="22" t="str">
        <f t="shared" si="174"/>
        <v>Norrviken 3</v>
      </c>
      <c r="K1831" s="22" t="s">
        <v>739</v>
      </c>
      <c r="N1831" s="22">
        <v>0.8</v>
      </c>
      <c r="O1831" s="22">
        <v>22.9</v>
      </c>
      <c r="P1831" s="22">
        <v>15.7</v>
      </c>
      <c r="Q1831" s="22">
        <v>183</v>
      </c>
      <c r="U1831" s="22">
        <v>19</v>
      </c>
      <c r="V1831" s="22">
        <f t="shared" si="178"/>
        <v>5.94780175453635</v>
      </c>
      <c r="W1831" s="22">
        <v>4.9000000000000002E-2</v>
      </c>
      <c r="X1831" s="22">
        <v>0.1</v>
      </c>
      <c r="Z1831" s="22">
        <v>70.059219999999996</v>
      </c>
      <c r="AA1831" s="22">
        <v>43.2</v>
      </c>
      <c r="AB1831" s="22">
        <v>0.1</v>
      </c>
      <c r="AC1831" s="22">
        <v>8.9700000000000006</v>
      </c>
      <c r="AG1831" s="22">
        <v>15</v>
      </c>
      <c r="AI1831" s="22">
        <v>50</v>
      </c>
      <c r="AJ1831" s="22">
        <v>1263</v>
      </c>
      <c r="BI1831" s="27"/>
    </row>
    <row r="1832" spans="2:61" s="22" customFormat="1" x14ac:dyDescent="0.2">
      <c r="B1832" s="23">
        <f t="shared" si="172"/>
        <v>2006</v>
      </c>
      <c r="C1832" s="23">
        <f t="shared" si="173"/>
        <v>8</v>
      </c>
      <c r="D1832" s="24" t="s">
        <v>100</v>
      </c>
      <c r="E1832" s="25">
        <v>38938</v>
      </c>
      <c r="H1832" s="22" t="s">
        <v>833</v>
      </c>
      <c r="I1832" s="22">
        <v>4</v>
      </c>
      <c r="J1832" s="22" t="str">
        <f t="shared" si="174"/>
        <v>Norrviken 4</v>
      </c>
      <c r="K1832" s="22" t="s">
        <v>739</v>
      </c>
      <c r="N1832" s="22">
        <v>0.6</v>
      </c>
      <c r="O1832" s="22">
        <v>23.1</v>
      </c>
      <c r="P1832" s="22">
        <v>18</v>
      </c>
      <c r="Q1832" s="22">
        <v>209</v>
      </c>
      <c r="U1832" s="22">
        <v>30</v>
      </c>
      <c r="V1832" s="22">
        <f t="shared" si="178"/>
        <v>11.197380338438474</v>
      </c>
      <c r="W1832" s="22">
        <v>0.06</v>
      </c>
      <c r="X1832" s="22">
        <v>0.1</v>
      </c>
      <c r="Z1832" s="22">
        <v>111.48896499999999</v>
      </c>
      <c r="AA1832" s="22">
        <v>41.5</v>
      </c>
      <c r="AB1832" s="22">
        <v>0.1</v>
      </c>
      <c r="AC1832" s="22">
        <v>9.08</v>
      </c>
      <c r="AG1832" s="22">
        <v>13</v>
      </c>
      <c r="AI1832" s="22">
        <v>87</v>
      </c>
      <c r="AJ1832" s="22">
        <v>1688</v>
      </c>
      <c r="BI1832" s="27"/>
    </row>
    <row r="1833" spans="2:61" s="22" customFormat="1" x14ac:dyDescent="0.2">
      <c r="B1833" s="23">
        <f t="shared" si="172"/>
        <v>2006</v>
      </c>
      <c r="C1833" s="23">
        <f t="shared" si="173"/>
        <v>8</v>
      </c>
      <c r="D1833" s="24" t="s">
        <v>100</v>
      </c>
      <c r="E1833" s="25">
        <v>38938</v>
      </c>
      <c r="H1833" s="22" t="s">
        <v>833</v>
      </c>
      <c r="I1833" s="22">
        <v>2</v>
      </c>
      <c r="J1833" s="22" t="str">
        <f t="shared" si="174"/>
        <v>Norrviken 2</v>
      </c>
      <c r="K1833" s="22" t="s">
        <v>785</v>
      </c>
      <c r="O1833" s="22">
        <v>14.7</v>
      </c>
      <c r="P1833" s="22">
        <v>0</v>
      </c>
      <c r="Q1833" s="22">
        <v>0</v>
      </c>
      <c r="U1833" s="22">
        <v>19</v>
      </c>
      <c r="V1833" s="22">
        <f t="shared" si="178"/>
        <v>0.17015171779654584</v>
      </c>
      <c r="W1833" s="22">
        <v>6.5000000000000002E-2</v>
      </c>
      <c r="X1833" s="22">
        <v>233</v>
      </c>
      <c r="AA1833" s="22">
        <v>48.2</v>
      </c>
      <c r="AB1833" s="22">
        <v>0.1</v>
      </c>
      <c r="AC1833" s="22">
        <v>7.53</v>
      </c>
      <c r="AD1833" s="22">
        <v>0.23</v>
      </c>
      <c r="AG1833" s="22">
        <v>11</v>
      </c>
      <c r="AI1833" s="22">
        <v>306</v>
      </c>
      <c r="AJ1833" s="22">
        <v>1237</v>
      </c>
      <c r="BI1833" s="27"/>
    </row>
    <row r="1834" spans="2:61" s="22" customFormat="1" x14ac:dyDescent="0.2">
      <c r="B1834" s="23">
        <f t="shared" si="172"/>
        <v>2006</v>
      </c>
      <c r="C1834" s="23">
        <f t="shared" si="173"/>
        <v>8</v>
      </c>
      <c r="D1834" s="24" t="s">
        <v>100</v>
      </c>
      <c r="E1834" s="25">
        <v>38938</v>
      </c>
      <c r="H1834" s="22" t="s">
        <v>833</v>
      </c>
      <c r="I1834" s="22">
        <v>3</v>
      </c>
      <c r="J1834" s="22" t="str">
        <f t="shared" si="174"/>
        <v>Norrviken 3</v>
      </c>
      <c r="K1834" s="22" t="s">
        <v>785</v>
      </c>
      <c r="O1834" s="22">
        <v>11.4</v>
      </c>
      <c r="P1834" s="22">
        <v>0</v>
      </c>
      <c r="Q1834" s="22">
        <v>0</v>
      </c>
      <c r="U1834" s="22">
        <v>1743</v>
      </c>
      <c r="V1834" s="22">
        <f t="shared" si="178"/>
        <v>7.3361587510790338</v>
      </c>
      <c r="W1834" s="22">
        <v>0.214</v>
      </c>
      <c r="X1834" s="22">
        <v>579</v>
      </c>
      <c r="AA1834" s="22">
        <v>50.7</v>
      </c>
      <c r="AB1834" s="22">
        <v>0.1</v>
      </c>
      <c r="AC1834" s="22">
        <v>7.31</v>
      </c>
      <c r="AD1834" s="22">
        <v>4.3</v>
      </c>
      <c r="AG1834" s="22">
        <v>11</v>
      </c>
      <c r="AI1834" s="22">
        <v>656</v>
      </c>
      <c r="AJ1834" s="22">
        <v>2865</v>
      </c>
      <c r="BI1834" s="27"/>
    </row>
    <row r="1835" spans="2:61" s="22" customFormat="1" x14ac:dyDescent="0.2">
      <c r="B1835" s="23">
        <f t="shared" si="172"/>
        <v>2006</v>
      </c>
      <c r="C1835" s="23">
        <f t="shared" si="173"/>
        <v>8</v>
      </c>
      <c r="D1835" s="24" t="s">
        <v>100</v>
      </c>
      <c r="E1835" s="25">
        <v>38938</v>
      </c>
      <c r="H1835" s="22" t="s">
        <v>833</v>
      </c>
      <c r="I1835" s="22">
        <v>3</v>
      </c>
      <c r="J1835" s="22" t="str">
        <f t="shared" si="174"/>
        <v>Norrviken 3</v>
      </c>
      <c r="K1835" s="22" t="s">
        <v>901</v>
      </c>
      <c r="O1835" s="22">
        <v>13.2</v>
      </c>
      <c r="P1835" s="22">
        <v>0</v>
      </c>
      <c r="Q1835" s="22">
        <v>0</v>
      </c>
      <c r="BI1835" s="27"/>
    </row>
    <row r="1836" spans="2:61" s="22" customFormat="1" x14ac:dyDescent="0.2">
      <c r="B1836" s="23">
        <f t="shared" si="172"/>
        <v>2006</v>
      </c>
      <c r="C1836" s="23">
        <f t="shared" si="173"/>
        <v>8</v>
      </c>
      <c r="D1836" s="24" t="s">
        <v>100</v>
      </c>
      <c r="E1836" s="25">
        <v>38938</v>
      </c>
      <c r="H1836" s="22" t="s">
        <v>833</v>
      </c>
      <c r="I1836" s="22">
        <v>3</v>
      </c>
      <c r="J1836" s="22" t="str">
        <f t="shared" si="174"/>
        <v>Norrviken 3</v>
      </c>
      <c r="K1836" s="22" t="s">
        <v>902</v>
      </c>
      <c r="O1836" s="22">
        <v>14.7</v>
      </c>
      <c r="P1836" s="22">
        <v>0</v>
      </c>
      <c r="Q1836" s="22">
        <v>0</v>
      </c>
      <c r="BI1836" s="27"/>
    </row>
    <row r="1837" spans="2:61" s="22" customFormat="1" x14ac:dyDescent="0.2">
      <c r="B1837" s="23">
        <f t="shared" si="172"/>
        <v>2006</v>
      </c>
      <c r="C1837" s="23">
        <f t="shared" si="173"/>
        <v>8</v>
      </c>
      <c r="D1837" s="24" t="s">
        <v>100</v>
      </c>
      <c r="E1837" s="25">
        <v>38938</v>
      </c>
      <c r="H1837" s="22" t="s">
        <v>833</v>
      </c>
      <c r="I1837" s="22">
        <v>2</v>
      </c>
      <c r="J1837" s="22" t="str">
        <f t="shared" si="174"/>
        <v>Norrviken 2</v>
      </c>
      <c r="K1837" s="22" t="s">
        <v>899</v>
      </c>
      <c r="O1837" s="22">
        <v>18.3</v>
      </c>
      <c r="P1837" s="22">
        <v>0</v>
      </c>
      <c r="Q1837" s="22">
        <v>0</v>
      </c>
      <c r="BI1837" s="27"/>
    </row>
    <row r="1838" spans="2:61" s="22" customFormat="1" x14ac:dyDescent="0.2">
      <c r="B1838" s="23">
        <f t="shared" si="172"/>
        <v>2006</v>
      </c>
      <c r="C1838" s="23">
        <f t="shared" si="173"/>
        <v>8</v>
      </c>
      <c r="D1838" s="24" t="s">
        <v>100</v>
      </c>
      <c r="E1838" s="25">
        <v>38938</v>
      </c>
      <c r="H1838" s="22" t="s">
        <v>833</v>
      </c>
      <c r="I1838" s="22">
        <v>3</v>
      </c>
      <c r="J1838" s="22" t="str">
        <f t="shared" si="174"/>
        <v>Norrviken 3</v>
      </c>
      <c r="K1838" s="22" t="s">
        <v>899</v>
      </c>
      <c r="O1838" s="22">
        <v>16.7</v>
      </c>
      <c r="P1838" s="22">
        <v>0.1</v>
      </c>
      <c r="Q1838" s="22">
        <v>1</v>
      </c>
      <c r="BI1838" s="27"/>
    </row>
    <row r="1839" spans="2:61" s="22" customFormat="1" x14ac:dyDescent="0.2">
      <c r="B1839" s="23">
        <f t="shared" si="172"/>
        <v>2006</v>
      </c>
      <c r="C1839" s="23">
        <f t="shared" si="173"/>
        <v>8</v>
      </c>
      <c r="D1839" s="24" t="s">
        <v>100</v>
      </c>
      <c r="E1839" s="25">
        <v>38938</v>
      </c>
      <c r="H1839" s="22" t="s">
        <v>833</v>
      </c>
      <c r="I1839" s="22">
        <v>2</v>
      </c>
      <c r="J1839" s="22" t="str">
        <f t="shared" si="174"/>
        <v>Norrviken 2</v>
      </c>
      <c r="K1839" s="22" t="s">
        <v>900</v>
      </c>
      <c r="O1839" s="22">
        <v>19.5</v>
      </c>
      <c r="P1839" s="22">
        <v>0.2</v>
      </c>
      <c r="Q1839" s="22">
        <v>2</v>
      </c>
      <c r="BI1839" s="27"/>
    </row>
    <row r="1840" spans="2:61" s="22" customFormat="1" x14ac:dyDescent="0.2">
      <c r="B1840" s="23">
        <f t="shared" si="172"/>
        <v>2006</v>
      </c>
      <c r="C1840" s="23">
        <f t="shared" si="173"/>
        <v>8</v>
      </c>
      <c r="D1840" s="24" t="s">
        <v>100</v>
      </c>
      <c r="E1840" s="25">
        <v>38938</v>
      </c>
      <c r="H1840" s="22" t="s">
        <v>833</v>
      </c>
      <c r="I1840" s="22">
        <v>3</v>
      </c>
      <c r="J1840" s="22" t="str">
        <f t="shared" si="174"/>
        <v>Norrviken 3</v>
      </c>
      <c r="K1840" s="22" t="s">
        <v>900</v>
      </c>
      <c r="O1840" s="22">
        <v>20.8</v>
      </c>
      <c r="P1840" s="22">
        <v>4.8</v>
      </c>
      <c r="Q1840" s="22">
        <v>54</v>
      </c>
      <c r="BI1840" s="27"/>
    </row>
    <row r="1841" spans="2:61" s="22" customFormat="1" x14ac:dyDescent="0.2">
      <c r="B1841" s="23">
        <f t="shared" si="172"/>
        <v>2006</v>
      </c>
      <c r="C1841" s="23">
        <f t="shared" si="173"/>
        <v>8</v>
      </c>
      <c r="D1841" s="24" t="s">
        <v>100</v>
      </c>
      <c r="E1841" s="25">
        <v>38938</v>
      </c>
      <c r="H1841" s="22" t="s">
        <v>833</v>
      </c>
      <c r="I1841" s="22">
        <v>2</v>
      </c>
      <c r="J1841" s="22" t="str">
        <f t="shared" si="174"/>
        <v>Norrviken 2</v>
      </c>
      <c r="K1841" s="22" t="s">
        <v>895</v>
      </c>
      <c r="O1841" s="22">
        <v>20.3</v>
      </c>
      <c r="P1841" s="22">
        <v>1.8</v>
      </c>
      <c r="Q1841" s="22">
        <v>20</v>
      </c>
      <c r="BI1841" s="27"/>
    </row>
    <row r="1842" spans="2:61" s="22" customFormat="1" x14ac:dyDescent="0.2">
      <c r="B1842" s="23">
        <f t="shared" si="172"/>
        <v>2006</v>
      </c>
      <c r="C1842" s="23">
        <f t="shared" si="173"/>
        <v>8</v>
      </c>
      <c r="D1842" s="24" t="s">
        <v>100</v>
      </c>
      <c r="E1842" s="25">
        <v>38938</v>
      </c>
      <c r="H1842" s="22" t="s">
        <v>833</v>
      </c>
      <c r="I1842" s="22">
        <v>3</v>
      </c>
      <c r="J1842" s="22" t="str">
        <f t="shared" si="174"/>
        <v>Norrviken 3</v>
      </c>
      <c r="K1842" s="22" t="s">
        <v>895</v>
      </c>
      <c r="O1842" s="22">
        <v>21.2</v>
      </c>
      <c r="P1842" s="22">
        <v>9.6</v>
      </c>
      <c r="Q1842" s="22">
        <v>108</v>
      </c>
      <c r="BI1842" s="27"/>
    </row>
    <row r="1843" spans="2:61" s="22" customFormat="1" x14ac:dyDescent="0.2">
      <c r="B1843" s="23">
        <f t="shared" si="172"/>
        <v>2006</v>
      </c>
      <c r="C1843" s="23">
        <f t="shared" si="173"/>
        <v>8</v>
      </c>
      <c r="D1843" s="24" t="s">
        <v>100</v>
      </c>
      <c r="E1843" s="25">
        <v>38938</v>
      </c>
      <c r="H1843" s="22" t="s">
        <v>833</v>
      </c>
      <c r="I1843" s="22">
        <v>2</v>
      </c>
      <c r="J1843" s="22" t="str">
        <f t="shared" si="174"/>
        <v>Norrviken 2</v>
      </c>
      <c r="K1843" s="22" t="s">
        <v>896</v>
      </c>
      <c r="O1843" s="22">
        <v>21</v>
      </c>
      <c r="P1843" s="22">
        <v>5</v>
      </c>
      <c r="Q1843" s="22">
        <v>56</v>
      </c>
      <c r="BI1843" s="27"/>
    </row>
    <row r="1844" spans="2:61" s="22" customFormat="1" x14ac:dyDescent="0.2">
      <c r="B1844" s="23">
        <f t="shared" si="172"/>
        <v>2006</v>
      </c>
      <c r="C1844" s="23">
        <f t="shared" si="173"/>
        <v>8</v>
      </c>
      <c r="D1844" s="24" t="s">
        <v>100</v>
      </c>
      <c r="E1844" s="25">
        <v>38938</v>
      </c>
      <c r="H1844" s="22" t="s">
        <v>833</v>
      </c>
      <c r="I1844" s="22">
        <v>3</v>
      </c>
      <c r="J1844" s="22" t="str">
        <f t="shared" si="174"/>
        <v>Norrviken 3</v>
      </c>
      <c r="K1844" s="22" t="s">
        <v>896</v>
      </c>
      <c r="O1844" s="22">
        <v>21.4</v>
      </c>
      <c r="P1844" s="22">
        <v>10.199999999999999</v>
      </c>
      <c r="Q1844" s="22">
        <v>115</v>
      </c>
      <c r="BI1844" s="27"/>
    </row>
    <row r="1845" spans="2:61" s="22" customFormat="1" x14ac:dyDescent="0.2">
      <c r="B1845" s="23">
        <f t="shared" si="172"/>
        <v>2006</v>
      </c>
      <c r="C1845" s="23">
        <f t="shared" si="173"/>
        <v>8</v>
      </c>
      <c r="D1845" s="24" t="s">
        <v>100</v>
      </c>
      <c r="E1845" s="25">
        <v>38938</v>
      </c>
      <c r="H1845" s="22" t="s">
        <v>833</v>
      </c>
      <c r="I1845" s="22">
        <v>2</v>
      </c>
      <c r="J1845" s="22" t="str">
        <f t="shared" si="174"/>
        <v>Norrviken 2</v>
      </c>
      <c r="K1845" s="22" t="s">
        <v>897</v>
      </c>
      <c r="O1845" s="22">
        <v>22.1</v>
      </c>
      <c r="P1845" s="22">
        <v>13</v>
      </c>
      <c r="Q1845" s="22">
        <v>149</v>
      </c>
      <c r="BI1845" s="27"/>
    </row>
    <row r="1846" spans="2:61" s="22" customFormat="1" x14ac:dyDescent="0.2">
      <c r="B1846" s="23">
        <f t="shared" si="172"/>
        <v>2006</v>
      </c>
      <c r="C1846" s="23">
        <f t="shared" si="173"/>
        <v>8</v>
      </c>
      <c r="D1846" s="24" t="s">
        <v>100</v>
      </c>
      <c r="E1846" s="25">
        <v>38938</v>
      </c>
      <c r="H1846" s="22" t="s">
        <v>833</v>
      </c>
      <c r="I1846" s="22">
        <v>3</v>
      </c>
      <c r="J1846" s="22" t="str">
        <f t="shared" si="174"/>
        <v>Norrviken 3</v>
      </c>
      <c r="K1846" s="22" t="s">
        <v>897</v>
      </c>
      <c r="O1846" s="22">
        <v>21.6</v>
      </c>
      <c r="P1846" s="22">
        <v>11.2</v>
      </c>
      <c r="Q1846" s="22">
        <v>127</v>
      </c>
      <c r="BI1846" s="27"/>
    </row>
    <row r="1847" spans="2:61" s="22" customFormat="1" x14ac:dyDescent="0.2">
      <c r="B1847" s="23">
        <f t="shared" si="172"/>
        <v>2006</v>
      </c>
      <c r="C1847" s="23">
        <f t="shared" si="173"/>
        <v>8</v>
      </c>
      <c r="D1847" s="24" t="s">
        <v>100</v>
      </c>
      <c r="E1847" s="25">
        <v>38938</v>
      </c>
      <c r="H1847" s="22" t="s">
        <v>833</v>
      </c>
      <c r="I1847" s="22">
        <v>2</v>
      </c>
      <c r="J1847" s="22" t="str">
        <f t="shared" si="174"/>
        <v>Norrviken 2</v>
      </c>
      <c r="K1847" s="22" t="s">
        <v>898</v>
      </c>
      <c r="O1847" s="22">
        <v>22.2</v>
      </c>
      <c r="P1847" s="22">
        <v>14.4</v>
      </c>
      <c r="Q1847" s="22">
        <v>165</v>
      </c>
      <c r="BI1847" s="27"/>
    </row>
    <row r="1848" spans="2:61" s="22" customFormat="1" x14ac:dyDescent="0.2">
      <c r="B1848" s="23">
        <f t="shared" si="172"/>
        <v>2006</v>
      </c>
      <c r="C1848" s="23">
        <f t="shared" si="173"/>
        <v>8</v>
      </c>
      <c r="D1848" s="24" t="s">
        <v>100</v>
      </c>
      <c r="E1848" s="25">
        <v>38938</v>
      </c>
      <c r="H1848" s="22" t="s">
        <v>833</v>
      </c>
      <c r="I1848" s="22">
        <v>3</v>
      </c>
      <c r="J1848" s="22" t="str">
        <f t="shared" si="174"/>
        <v>Norrviken 3</v>
      </c>
      <c r="K1848" s="22" t="s">
        <v>898</v>
      </c>
      <c r="O1848" s="22">
        <v>22</v>
      </c>
      <c r="P1848" s="22">
        <v>13.4</v>
      </c>
      <c r="Q1848" s="22">
        <v>153</v>
      </c>
      <c r="BI1848" s="27"/>
    </row>
    <row r="1849" spans="2:61" s="22" customFormat="1" x14ac:dyDescent="0.2">
      <c r="B1849" s="23">
        <f t="shared" si="172"/>
        <v>2006</v>
      </c>
      <c r="C1849" s="23">
        <f t="shared" si="173"/>
        <v>8</v>
      </c>
      <c r="D1849" s="24" t="s">
        <v>100</v>
      </c>
      <c r="E1849" s="25">
        <v>38938</v>
      </c>
      <c r="H1849" s="22" t="s">
        <v>833</v>
      </c>
      <c r="I1849" s="22">
        <v>2</v>
      </c>
      <c r="J1849" s="22" t="str">
        <f t="shared" si="174"/>
        <v>Norrviken 2</v>
      </c>
      <c r="K1849" s="22" t="s">
        <v>893</v>
      </c>
      <c r="O1849" s="22">
        <v>22.3</v>
      </c>
      <c r="P1849" s="22">
        <v>14.6</v>
      </c>
      <c r="Q1849" s="22">
        <v>168</v>
      </c>
      <c r="BI1849" s="27"/>
    </row>
    <row r="1850" spans="2:61" s="22" customFormat="1" x14ac:dyDescent="0.2">
      <c r="B1850" s="23">
        <f t="shared" si="172"/>
        <v>2006</v>
      </c>
      <c r="C1850" s="23">
        <f t="shared" si="173"/>
        <v>8</v>
      </c>
      <c r="D1850" s="24" t="s">
        <v>100</v>
      </c>
      <c r="E1850" s="25">
        <v>38938</v>
      </c>
      <c r="H1850" s="22" t="s">
        <v>833</v>
      </c>
      <c r="I1850" s="22">
        <v>3</v>
      </c>
      <c r="J1850" s="22" t="str">
        <f t="shared" si="174"/>
        <v>Norrviken 3</v>
      </c>
      <c r="K1850" s="22" t="s">
        <v>893</v>
      </c>
      <c r="O1850" s="22">
        <v>22.3</v>
      </c>
      <c r="P1850" s="22">
        <v>14.9</v>
      </c>
      <c r="Q1850" s="22">
        <v>172</v>
      </c>
      <c r="BI1850" s="27"/>
    </row>
    <row r="1851" spans="2:61" s="22" customFormat="1" x14ac:dyDescent="0.2">
      <c r="B1851" s="23">
        <f t="shared" si="172"/>
        <v>2006</v>
      </c>
      <c r="C1851" s="23">
        <f t="shared" si="173"/>
        <v>8</v>
      </c>
      <c r="D1851" s="24" t="s">
        <v>100</v>
      </c>
      <c r="E1851" s="25">
        <v>38938</v>
      </c>
      <c r="H1851" s="22" t="s">
        <v>833</v>
      </c>
      <c r="I1851" s="22">
        <v>3</v>
      </c>
      <c r="J1851" s="22" t="str">
        <f t="shared" si="174"/>
        <v>Norrviken 3</v>
      </c>
      <c r="K1851" s="22" t="s">
        <v>903</v>
      </c>
      <c r="O1851" s="22">
        <v>12.1</v>
      </c>
      <c r="P1851" s="22">
        <v>0</v>
      </c>
      <c r="Q1851" s="22">
        <v>0</v>
      </c>
      <c r="BI1851" s="27"/>
    </row>
    <row r="1852" spans="2:61" s="22" customFormat="1" x14ac:dyDescent="0.2">
      <c r="B1852" s="23">
        <f t="shared" si="172"/>
        <v>2006</v>
      </c>
      <c r="C1852" s="23">
        <f t="shared" si="173"/>
        <v>8</v>
      </c>
      <c r="D1852" s="24" t="s">
        <v>100</v>
      </c>
      <c r="E1852" s="25">
        <v>38938</v>
      </c>
      <c r="H1852" s="22" t="s">
        <v>90</v>
      </c>
      <c r="J1852" s="22" t="str">
        <f t="shared" si="174"/>
        <v xml:space="preserve">Oxundasjön </v>
      </c>
      <c r="K1852" s="22" t="s">
        <v>739</v>
      </c>
      <c r="N1852" s="22">
        <v>1.8</v>
      </c>
      <c r="O1852" s="22">
        <v>23.5</v>
      </c>
      <c r="P1852" s="22">
        <v>10.8</v>
      </c>
      <c r="Q1852" s="22">
        <v>126</v>
      </c>
      <c r="U1852" s="22">
        <v>1</v>
      </c>
      <c r="V1852" s="22">
        <f t="shared" ref="V1852:V1853" si="179">U1852 * (1/((10^((0.0901821 + (2729.92 /(273.15 + O1852)))-AC1852)+1)))</f>
        <v>0.11120515161067918</v>
      </c>
      <c r="W1852" s="22">
        <v>0.05</v>
      </c>
      <c r="X1852" s="22">
        <v>65</v>
      </c>
      <c r="Z1852" s="22">
        <v>29.079239999999999</v>
      </c>
      <c r="AA1852" s="22">
        <v>51.7</v>
      </c>
      <c r="AB1852" s="22">
        <v>1</v>
      </c>
      <c r="AC1852" s="22">
        <v>8.39</v>
      </c>
      <c r="AG1852" s="22">
        <v>11</v>
      </c>
      <c r="AI1852" s="22">
        <v>156</v>
      </c>
      <c r="AJ1852" s="22">
        <v>837</v>
      </c>
      <c r="BI1852" s="27"/>
    </row>
    <row r="1853" spans="2:61" s="22" customFormat="1" x14ac:dyDescent="0.2">
      <c r="B1853" s="23">
        <f t="shared" si="172"/>
        <v>2006</v>
      </c>
      <c r="C1853" s="23">
        <f t="shared" si="173"/>
        <v>8</v>
      </c>
      <c r="D1853" s="24" t="s">
        <v>100</v>
      </c>
      <c r="E1853" s="25">
        <v>38938</v>
      </c>
      <c r="H1853" s="22" t="s">
        <v>90</v>
      </c>
      <c r="J1853" s="22" t="str">
        <f t="shared" si="174"/>
        <v xml:space="preserve">Oxundasjön </v>
      </c>
      <c r="K1853" s="22" t="s">
        <v>785</v>
      </c>
      <c r="O1853" s="22">
        <v>21.3</v>
      </c>
      <c r="P1853" s="22">
        <v>0.3</v>
      </c>
      <c r="Q1853" s="22">
        <v>4</v>
      </c>
      <c r="U1853" s="22">
        <v>90</v>
      </c>
      <c r="V1853" s="22">
        <f t="shared" si="179"/>
        <v>1.964377068978663</v>
      </c>
      <c r="W1853" s="22">
        <v>6.4000000000000001E-2</v>
      </c>
      <c r="X1853" s="22">
        <v>131</v>
      </c>
      <c r="AA1853" s="22">
        <v>52.9</v>
      </c>
      <c r="AB1853" s="22">
        <v>0.1</v>
      </c>
      <c r="AC1853" s="22">
        <v>7.71</v>
      </c>
      <c r="AD1853" s="22">
        <v>2.5000000000000001E-2</v>
      </c>
      <c r="AG1853" s="22">
        <v>11</v>
      </c>
      <c r="AI1853" s="22">
        <v>195</v>
      </c>
      <c r="AJ1853" s="22">
        <v>868</v>
      </c>
      <c r="BI1853" s="27"/>
    </row>
    <row r="1854" spans="2:61" s="22" customFormat="1" x14ac:dyDescent="0.2">
      <c r="B1854" s="23">
        <f t="shared" si="172"/>
        <v>2006</v>
      </c>
      <c r="C1854" s="23">
        <f t="shared" si="173"/>
        <v>8</v>
      </c>
      <c r="D1854" s="24" t="s">
        <v>100</v>
      </c>
      <c r="E1854" s="25">
        <v>38938</v>
      </c>
      <c r="H1854" s="22" t="s">
        <v>90</v>
      </c>
      <c r="J1854" s="22" t="str">
        <f t="shared" si="174"/>
        <v xml:space="preserve">Oxundasjön </v>
      </c>
      <c r="K1854" s="22" t="s">
        <v>895</v>
      </c>
      <c r="O1854" s="22">
        <v>21.8</v>
      </c>
      <c r="P1854" s="22">
        <v>4.5</v>
      </c>
      <c r="Q1854" s="22">
        <v>51</v>
      </c>
      <c r="BI1854" s="27"/>
    </row>
    <row r="1855" spans="2:61" s="22" customFormat="1" x14ac:dyDescent="0.2">
      <c r="B1855" s="23">
        <f t="shared" si="172"/>
        <v>2006</v>
      </c>
      <c r="C1855" s="23">
        <f t="shared" si="173"/>
        <v>8</v>
      </c>
      <c r="D1855" s="24" t="s">
        <v>100</v>
      </c>
      <c r="E1855" s="25">
        <v>38938</v>
      </c>
      <c r="H1855" s="22" t="s">
        <v>90</v>
      </c>
      <c r="J1855" s="22" t="str">
        <f t="shared" si="174"/>
        <v xml:space="preserve">Oxundasjön </v>
      </c>
      <c r="K1855" s="22" t="s">
        <v>896</v>
      </c>
      <c r="O1855" s="22">
        <v>22.1</v>
      </c>
      <c r="P1855" s="22">
        <v>5.9</v>
      </c>
      <c r="Q1855" s="22">
        <v>68</v>
      </c>
      <c r="BI1855" s="27"/>
    </row>
    <row r="1856" spans="2:61" s="22" customFormat="1" x14ac:dyDescent="0.2">
      <c r="B1856" s="23">
        <f t="shared" si="172"/>
        <v>2006</v>
      </c>
      <c r="C1856" s="23">
        <f t="shared" si="173"/>
        <v>8</v>
      </c>
      <c r="D1856" s="24" t="s">
        <v>100</v>
      </c>
      <c r="E1856" s="25">
        <v>38938</v>
      </c>
      <c r="H1856" s="22" t="s">
        <v>90</v>
      </c>
      <c r="J1856" s="22" t="str">
        <f t="shared" si="174"/>
        <v xml:space="preserve">Oxundasjön </v>
      </c>
      <c r="K1856" s="22" t="s">
        <v>897</v>
      </c>
      <c r="O1856" s="22">
        <v>22.3</v>
      </c>
      <c r="P1856" s="22">
        <v>6.8</v>
      </c>
      <c r="Q1856" s="22">
        <v>79</v>
      </c>
      <c r="BI1856" s="27"/>
    </row>
    <row r="1857" spans="2:61" s="22" customFormat="1" x14ac:dyDescent="0.2">
      <c r="B1857" s="23">
        <f t="shared" si="172"/>
        <v>2006</v>
      </c>
      <c r="C1857" s="23">
        <f t="shared" si="173"/>
        <v>8</v>
      </c>
      <c r="D1857" s="24" t="s">
        <v>100</v>
      </c>
      <c r="E1857" s="25">
        <v>38938</v>
      </c>
      <c r="H1857" s="22" t="s">
        <v>90</v>
      </c>
      <c r="J1857" s="22" t="str">
        <f t="shared" si="174"/>
        <v xml:space="preserve">Oxundasjön </v>
      </c>
      <c r="K1857" s="22" t="s">
        <v>898</v>
      </c>
      <c r="O1857" s="22">
        <v>22.6</v>
      </c>
      <c r="P1857" s="22">
        <v>8.5</v>
      </c>
      <c r="Q1857" s="22">
        <v>98</v>
      </c>
      <c r="BI1857" s="27"/>
    </row>
    <row r="1858" spans="2:61" s="22" customFormat="1" x14ac:dyDescent="0.2">
      <c r="B1858" s="23">
        <f t="shared" ref="B1858:B1921" si="180">YEAR(E1858)</f>
        <v>2006</v>
      </c>
      <c r="C1858" s="23">
        <f t="shared" ref="C1858:C1921" si="181">MONTH(E1858)</f>
        <v>8</v>
      </c>
      <c r="D1858" s="24" t="s">
        <v>100</v>
      </c>
      <c r="E1858" s="25">
        <v>38938</v>
      </c>
      <c r="H1858" s="22" t="s">
        <v>90</v>
      </c>
      <c r="J1858" s="22" t="str">
        <f t="shared" si="174"/>
        <v xml:space="preserve">Oxundasjön </v>
      </c>
      <c r="K1858" s="22" t="s">
        <v>893</v>
      </c>
      <c r="O1858" s="22">
        <v>23.3</v>
      </c>
      <c r="P1858" s="22">
        <v>10.7</v>
      </c>
      <c r="Q1858" s="22">
        <v>125</v>
      </c>
      <c r="BI1858" s="27"/>
    </row>
    <row r="1859" spans="2:61" s="22" customFormat="1" x14ac:dyDescent="0.2">
      <c r="B1859" s="23">
        <f t="shared" si="180"/>
        <v>2006</v>
      </c>
      <c r="C1859" s="23">
        <f t="shared" si="181"/>
        <v>8</v>
      </c>
      <c r="D1859" s="24" t="s">
        <v>100</v>
      </c>
      <c r="E1859" s="25">
        <v>38938</v>
      </c>
      <c r="H1859" s="22" t="s">
        <v>91</v>
      </c>
      <c r="J1859" s="22" t="str">
        <f t="shared" ref="J1859:J1922" si="182">CONCATENATE(H1859," ",I1859)</f>
        <v xml:space="preserve">Ravalen </v>
      </c>
      <c r="K1859" s="22" t="s">
        <v>739</v>
      </c>
      <c r="N1859" s="22">
        <v>1</v>
      </c>
      <c r="O1859" s="22">
        <v>23.2</v>
      </c>
      <c r="P1859" s="22">
        <v>12.4</v>
      </c>
      <c r="Q1859" s="22">
        <v>144</v>
      </c>
      <c r="U1859" s="22">
        <v>3</v>
      </c>
      <c r="V1859" s="22">
        <f t="shared" ref="V1859:V1862" si="183">U1859 * (1/((10^((0.0901821 + (2729.92 /(273.15 + O1859)))-AC1859)+1)))</f>
        <v>1.4792910722530661</v>
      </c>
      <c r="W1859" s="22">
        <v>6.2E-2</v>
      </c>
      <c r="X1859" s="22">
        <v>0.1</v>
      </c>
      <c r="Z1859" s="22">
        <v>4.5001199999999999</v>
      </c>
      <c r="AA1859" s="22">
        <v>53</v>
      </c>
      <c r="AB1859" s="22">
        <v>2</v>
      </c>
      <c r="AC1859" s="22">
        <v>9.2899999999999991</v>
      </c>
      <c r="AG1859" s="22">
        <v>13</v>
      </c>
      <c r="AI1859" s="22">
        <v>9</v>
      </c>
      <c r="AJ1859" s="22">
        <v>770</v>
      </c>
      <c r="BI1859" s="27"/>
    </row>
    <row r="1860" spans="2:61" s="22" customFormat="1" x14ac:dyDescent="0.2">
      <c r="B1860" s="23">
        <f t="shared" si="180"/>
        <v>2006</v>
      </c>
      <c r="C1860" s="23">
        <f t="shared" si="181"/>
        <v>8</v>
      </c>
      <c r="D1860" s="24" t="s">
        <v>100</v>
      </c>
      <c r="E1860" s="25">
        <v>38938</v>
      </c>
      <c r="H1860" s="22" t="s">
        <v>91</v>
      </c>
      <c r="J1860" s="22" t="str">
        <f t="shared" si="182"/>
        <v xml:space="preserve">Ravalen </v>
      </c>
      <c r="K1860" s="22" t="s">
        <v>785</v>
      </c>
      <c r="O1860" s="22">
        <v>23.1</v>
      </c>
      <c r="P1860" s="22">
        <v>13.2</v>
      </c>
      <c r="Q1860" s="22">
        <v>154</v>
      </c>
      <c r="U1860" s="22">
        <v>3</v>
      </c>
      <c r="V1860" s="22">
        <f t="shared" si="183"/>
        <v>1.5084585754522244</v>
      </c>
      <c r="W1860" s="22">
        <v>6.6000000000000003E-2</v>
      </c>
      <c r="X1860" s="22">
        <v>0.1</v>
      </c>
      <c r="AA1860" s="22">
        <v>53</v>
      </c>
      <c r="AB1860" s="22">
        <v>2</v>
      </c>
      <c r="AC1860" s="22">
        <v>9.31</v>
      </c>
      <c r="AG1860" s="22">
        <v>14</v>
      </c>
      <c r="AI1860" s="22">
        <v>14</v>
      </c>
      <c r="AJ1860" s="22">
        <v>775</v>
      </c>
      <c r="BI1860" s="27"/>
    </row>
    <row r="1861" spans="2:61" s="22" customFormat="1" x14ac:dyDescent="0.2">
      <c r="B1861" s="23">
        <f t="shared" si="180"/>
        <v>2006</v>
      </c>
      <c r="C1861" s="23">
        <f t="shared" si="181"/>
        <v>8</v>
      </c>
      <c r="D1861" s="24" t="s">
        <v>100</v>
      </c>
      <c r="E1861" s="25">
        <v>38938</v>
      </c>
      <c r="H1861" s="22" t="s">
        <v>92</v>
      </c>
      <c r="J1861" s="22" t="str">
        <f t="shared" si="182"/>
        <v xml:space="preserve">Rösjön </v>
      </c>
      <c r="K1861" s="22" t="s">
        <v>739</v>
      </c>
      <c r="N1861" s="22">
        <v>3.7</v>
      </c>
      <c r="O1861" s="22">
        <v>23.2</v>
      </c>
      <c r="P1861" s="22">
        <v>9.9</v>
      </c>
      <c r="Q1861" s="22">
        <v>117</v>
      </c>
      <c r="U1861" s="22">
        <v>2</v>
      </c>
      <c r="V1861" s="22">
        <f t="shared" si="183"/>
        <v>8.146611657823026E-2</v>
      </c>
      <c r="W1861" s="22">
        <v>0.04</v>
      </c>
      <c r="X1861" s="22">
        <v>1</v>
      </c>
      <c r="Z1861" s="22">
        <v>2.1983999999999999</v>
      </c>
      <c r="AA1861" s="22">
        <v>27.5</v>
      </c>
      <c r="AB1861" s="22">
        <v>2</v>
      </c>
      <c r="AC1861" s="22">
        <v>7.93</v>
      </c>
      <c r="AG1861" s="22">
        <v>10</v>
      </c>
      <c r="AI1861" s="22">
        <v>16</v>
      </c>
      <c r="AJ1861" s="22">
        <v>566</v>
      </c>
      <c r="BI1861" s="27"/>
    </row>
    <row r="1862" spans="2:61" s="22" customFormat="1" x14ac:dyDescent="0.2">
      <c r="B1862" s="23">
        <f t="shared" si="180"/>
        <v>2006</v>
      </c>
      <c r="C1862" s="23">
        <f t="shared" si="181"/>
        <v>8</v>
      </c>
      <c r="D1862" s="24" t="s">
        <v>100</v>
      </c>
      <c r="E1862" s="25">
        <v>38938</v>
      </c>
      <c r="H1862" s="22" t="s">
        <v>92</v>
      </c>
      <c r="J1862" s="22" t="str">
        <f t="shared" si="182"/>
        <v xml:space="preserve">Rösjön </v>
      </c>
      <c r="K1862" s="22" t="s">
        <v>785</v>
      </c>
      <c r="O1862" s="22">
        <v>18.8</v>
      </c>
      <c r="P1862" s="22">
        <v>0.3</v>
      </c>
      <c r="Q1862" s="22">
        <v>3</v>
      </c>
      <c r="U1862" s="22">
        <v>148</v>
      </c>
      <c r="V1862" s="22">
        <f t="shared" si="183"/>
        <v>1.0149597093947853</v>
      </c>
      <c r="W1862" s="22">
        <v>0.05</v>
      </c>
      <c r="X1862" s="22">
        <v>34</v>
      </c>
      <c r="AA1862" s="22">
        <v>32</v>
      </c>
      <c r="AB1862" s="22">
        <v>1</v>
      </c>
      <c r="AC1862" s="22">
        <v>7.28</v>
      </c>
      <c r="AD1862" s="22">
        <v>2.5000000000000001E-2</v>
      </c>
      <c r="AG1862" s="22">
        <v>11</v>
      </c>
      <c r="AI1862" s="22">
        <v>71</v>
      </c>
      <c r="AJ1862" s="22">
        <v>808</v>
      </c>
      <c r="BI1862" s="27"/>
    </row>
    <row r="1863" spans="2:61" s="22" customFormat="1" x14ac:dyDescent="0.2">
      <c r="B1863" s="23">
        <f t="shared" si="180"/>
        <v>2006</v>
      </c>
      <c r="C1863" s="23">
        <f t="shared" si="181"/>
        <v>8</v>
      </c>
      <c r="D1863" s="24" t="s">
        <v>100</v>
      </c>
      <c r="E1863" s="25">
        <v>38938</v>
      </c>
      <c r="H1863" s="22" t="s">
        <v>92</v>
      </c>
      <c r="J1863" s="22" t="str">
        <f t="shared" si="182"/>
        <v xml:space="preserve">Rösjön </v>
      </c>
      <c r="K1863" s="22" t="s">
        <v>900</v>
      </c>
      <c r="O1863" s="22">
        <v>20.8</v>
      </c>
      <c r="P1863" s="22">
        <v>0.5</v>
      </c>
      <c r="Q1863" s="22">
        <v>5</v>
      </c>
      <c r="BI1863" s="27"/>
    </row>
    <row r="1864" spans="2:61" s="22" customFormat="1" x14ac:dyDescent="0.2">
      <c r="B1864" s="23">
        <f t="shared" si="180"/>
        <v>2006</v>
      </c>
      <c r="C1864" s="23">
        <f t="shared" si="181"/>
        <v>8</v>
      </c>
      <c r="D1864" s="24" t="s">
        <v>100</v>
      </c>
      <c r="E1864" s="25">
        <v>38938</v>
      </c>
      <c r="H1864" s="22" t="s">
        <v>92</v>
      </c>
      <c r="J1864" s="22" t="str">
        <f t="shared" si="182"/>
        <v xml:space="preserve">Rösjön </v>
      </c>
      <c r="K1864" s="22" t="s">
        <v>895</v>
      </c>
      <c r="O1864" s="22">
        <v>21.7</v>
      </c>
      <c r="P1864" s="22">
        <v>2.6</v>
      </c>
      <c r="Q1864" s="22">
        <v>29</v>
      </c>
      <c r="BI1864" s="27"/>
    </row>
    <row r="1865" spans="2:61" s="22" customFormat="1" x14ac:dyDescent="0.2">
      <c r="B1865" s="23">
        <f t="shared" si="180"/>
        <v>2006</v>
      </c>
      <c r="C1865" s="23">
        <f t="shared" si="181"/>
        <v>8</v>
      </c>
      <c r="D1865" s="24" t="s">
        <v>100</v>
      </c>
      <c r="E1865" s="25">
        <v>38938</v>
      </c>
      <c r="H1865" s="22" t="s">
        <v>92</v>
      </c>
      <c r="J1865" s="22" t="str">
        <f t="shared" si="182"/>
        <v xml:space="preserve">Rösjön </v>
      </c>
      <c r="K1865" s="22" t="s">
        <v>896</v>
      </c>
      <c r="O1865" s="22">
        <v>22.3</v>
      </c>
      <c r="P1865" s="22">
        <v>7.4</v>
      </c>
      <c r="Q1865" s="22">
        <v>86</v>
      </c>
      <c r="BI1865" s="27"/>
    </row>
    <row r="1866" spans="2:61" s="22" customFormat="1" x14ac:dyDescent="0.2">
      <c r="B1866" s="23">
        <f t="shared" si="180"/>
        <v>2006</v>
      </c>
      <c r="C1866" s="23">
        <f t="shared" si="181"/>
        <v>8</v>
      </c>
      <c r="D1866" s="24" t="s">
        <v>100</v>
      </c>
      <c r="E1866" s="25">
        <v>38938</v>
      </c>
      <c r="H1866" s="22" t="s">
        <v>92</v>
      </c>
      <c r="J1866" s="22" t="str">
        <f t="shared" si="182"/>
        <v xml:space="preserve">Rösjön </v>
      </c>
      <c r="K1866" s="22" t="s">
        <v>897</v>
      </c>
      <c r="O1866" s="22">
        <v>22.6</v>
      </c>
      <c r="P1866" s="22">
        <v>9.6999999999999993</v>
      </c>
      <c r="Q1866" s="22">
        <v>111</v>
      </c>
      <c r="BI1866" s="27"/>
    </row>
    <row r="1867" spans="2:61" s="22" customFormat="1" x14ac:dyDescent="0.2">
      <c r="B1867" s="23">
        <f t="shared" si="180"/>
        <v>2006</v>
      </c>
      <c r="C1867" s="23">
        <f t="shared" si="181"/>
        <v>8</v>
      </c>
      <c r="D1867" s="24" t="s">
        <v>100</v>
      </c>
      <c r="E1867" s="25">
        <v>38938</v>
      </c>
      <c r="H1867" s="22" t="s">
        <v>92</v>
      </c>
      <c r="J1867" s="22" t="str">
        <f t="shared" si="182"/>
        <v xml:space="preserve">Rösjön </v>
      </c>
      <c r="K1867" s="22" t="s">
        <v>898</v>
      </c>
      <c r="O1867" s="22">
        <v>22.7</v>
      </c>
      <c r="P1867" s="22">
        <v>10.1</v>
      </c>
      <c r="Q1867" s="22">
        <v>117</v>
      </c>
      <c r="BI1867" s="27"/>
    </row>
    <row r="1868" spans="2:61" s="22" customFormat="1" x14ac:dyDescent="0.2">
      <c r="B1868" s="23">
        <f t="shared" si="180"/>
        <v>2006</v>
      </c>
      <c r="C1868" s="23">
        <f t="shared" si="181"/>
        <v>8</v>
      </c>
      <c r="D1868" s="24" t="s">
        <v>100</v>
      </c>
      <c r="E1868" s="25">
        <v>38938</v>
      </c>
      <c r="H1868" s="22" t="s">
        <v>92</v>
      </c>
      <c r="J1868" s="22" t="str">
        <f t="shared" si="182"/>
        <v xml:space="preserve">Rösjön </v>
      </c>
      <c r="K1868" s="22" t="s">
        <v>893</v>
      </c>
      <c r="O1868" s="22">
        <v>22.9</v>
      </c>
      <c r="P1868" s="22">
        <v>10.5</v>
      </c>
      <c r="Q1868" s="22">
        <v>123</v>
      </c>
      <c r="BI1868" s="27"/>
    </row>
    <row r="1869" spans="2:61" s="22" customFormat="1" x14ac:dyDescent="0.2">
      <c r="B1869" s="23">
        <f t="shared" si="180"/>
        <v>2006</v>
      </c>
      <c r="C1869" s="23">
        <f t="shared" si="181"/>
        <v>8</v>
      </c>
      <c r="D1869" s="24" t="s">
        <v>100</v>
      </c>
      <c r="E1869" s="25">
        <v>38938</v>
      </c>
      <c r="H1869" s="22" t="s">
        <v>834</v>
      </c>
      <c r="J1869" s="22" t="str">
        <f t="shared" si="182"/>
        <v xml:space="preserve">Snuggan </v>
      </c>
      <c r="K1869" s="22" t="s">
        <v>739</v>
      </c>
      <c r="N1869" s="22">
        <v>0.8</v>
      </c>
      <c r="O1869" s="22">
        <v>22.6</v>
      </c>
      <c r="P1869" s="22">
        <v>9.3000000000000007</v>
      </c>
      <c r="Q1869" s="22">
        <v>107</v>
      </c>
      <c r="T1869" s="22">
        <v>9.1104000000000004E-2</v>
      </c>
      <c r="U1869" s="22">
        <v>1</v>
      </c>
      <c r="V1869" s="22">
        <f t="shared" ref="V1869:V1870" si="184">U1869 * (1/((10^((0.0901821 + (2729.92 /(273.15 + O1869)))-AC1869)+1)))</f>
        <v>4.7765208380638079E-4</v>
      </c>
      <c r="W1869" s="22">
        <v>0.52</v>
      </c>
      <c r="X1869" s="22">
        <v>4</v>
      </c>
      <c r="Z1869" s="22">
        <v>12.953150000000001</v>
      </c>
      <c r="AA1869" s="22">
        <v>6.5</v>
      </c>
      <c r="AB1869" s="22">
        <v>0.1</v>
      </c>
      <c r="AC1869" s="22">
        <v>6</v>
      </c>
      <c r="AG1869" s="22">
        <v>32</v>
      </c>
      <c r="AI1869" s="22">
        <v>18</v>
      </c>
      <c r="AJ1869" s="22">
        <v>1010</v>
      </c>
      <c r="BI1869" s="27"/>
    </row>
    <row r="1870" spans="2:61" s="22" customFormat="1" x14ac:dyDescent="0.2">
      <c r="B1870" s="23">
        <f t="shared" si="180"/>
        <v>2006</v>
      </c>
      <c r="C1870" s="23">
        <f t="shared" si="181"/>
        <v>8</v>
      </c>
      <c r="D1870" s="24" t="s">
        <v>100</v>
      </c>
      <c r="E1870" s="25">
        <v>38938</v>
      </c>
      <c r="H1870" s="22" t="s">
        <v>834</v>
      </c>
      <c r="J1870" s="22" t="str">
        <f t="shared" si="182"/>
        <v xml:space="preserve">Snuggan </v>
      </c>
      <c r="K1870" s="22" t="s">
        <v>785</v>
      </c>
      <c r="O1870" s="22">
        <v>12.4</v>
      </c>
      <c r="P1870" s="22">
        <v>0.3</v>
      </c>
      <c r="Q1870" s="22">
        <v>3</v>
      </c>
      <c r="T1870" s="22">
        <v>0.18571199999999999</v>
      </c>
      <c r="U1870" s="22">
        <v>306</v>
      </c>
      <c r="V1870" s="22">
        <f t="shared" si="184"/>
        <v>3.7607011604857722E-2</v>
      </c>
      <c r="W1870" s="22">
        <v>0.66400000000000003</v>
      </c>
      <c r="X1870" s="22">
        <v>12</v>
      </c>
      <c r="AA1870" s="22">
        <v>9.4</v>
      </c>
      <c r="AB1870" s="22">
        <v>0.1</v>
      </c>
      <c r="AC1870" s="22">
        <v>5.74</v>
      </c>
      <c r="AD1870" s="22">
        <v>2.5000000000000001E-2</v>
      </c>
      <c r="AG1870" s="22">
        <v>35</v>
      </c>
      <c r="AI1870" s="22">
        <v>29</v>
      </c>
      <c r="AJ1870" s="22">
        <v>1601</v>
      </c>
      <c r="BI1870" s="27"/>
    </row>
    <row r="1871" spans="2:61" s="22" customFormat="1" x14ac:dyDescent="0.2">
      <c r="B1871" s="23">
        <f t="shared" si="180"/>
        <v>2006</v>
      </c>
      <c r="C1871" s="23">
        <f t="shared" si="181"/>
        <v>8</v>
      </c>
      <c r="D1871" s="24" t="s">
        <v>100</v>
      </c>
      <c r="E1871" s="25">
        <v>38938</v>
      </c>
      <c r="H1871" s="22" t="s">
        <v>834</v>
      </c>
      <c r="J1871" s="22" t="str">
        <f t="shared" si="182"/>
        <v xml:space="preserve">Snuggan </v>
      </c>
      <c r="K1871" s="22" t="s">
        <v>898</v>
      </c>
      <c r="O1871" s="22">
        <v>15</v>
      </c>
      <c r="P1871" s="22">
        <v>0.6</v>
      </c>
      <c r="Q1871" s="22">
        <v>6</v>
      </c>
      <c r="BI1871" s="27"/>
    </row>
    <row r="1872" spans="2:61" s="22" customFormat="1" x14ac:dyDescent="0.2">
      <c r="B1872" s="23">
        <f t="shared" si="180"/>
        <v>2006</v>
      </c>
      <c r="C1872" s="23">
        <f t="shared" si="181"/>
        <v>8</v>
      </c>
      <c r="D1872" s="24" t="s">
        <v>100</v>
      </c>
      <c r="E1872" s="25">
        <v>38938</v>
      </c>
      <c r="H1872" s="22" t="s">
        <v>834</v>
      </c>
      <c r="J1872" s="22" t="str">
        <f t="shared" si="182"/>
        <v xml:space="preserve">Snuggan </v>
      </c>
      <c r="K1872" s="22" t="s">
        <v>893</v>
      </c>
      <c r="O1872" s="22">
        <v>21.6</v>
      </c>
      <c r="P1872" s="22">
        <v>7.2</v>
      </c>
      <c r="Q1872" s="22">
        <v>81</v>
      </c>
      <c r="BI1872" s="27"/>
    </row>
    <row r="1873" spans="2:61" s="22" customFormat="1" x14ac:dyDescent="0.2">
      <c r="B1873" s="23">
        <f t="shared" si="180"/>
        <v>2006</v>
      </c>
      <c r="C1873" s="23">
        <f t="shared" si="181"/>
        <v>8</v>
      </c>
      <c r="D1873" s="24" t="s">
        <v>100</v>
      </c>
      <c r="E1873" s="25">
        <v>38938</v>
      </c>
      <c r="H1873" s="22" t="s">
        <v>94</v>
      </c>
      <c r="I1873" s="22">
        <v>1</v>
      </c>
      <c r="J1873" s="22" t="str">
        <f t="shared" si="182"/>
        <v>Vallentunasjön 1</v>
      </c>
      <c r="K1873" s="22" t="s">
        <v>739</v>
      </c>
      <c r="N1873" s="22">
        <v>0.4</v>
      </c>
      <c r="O1873" s="22">
        <v>21.6</v>
      </c>
      <c r="P1873" s="22">
        <v>9.8000000000000007</v>
      </c>
      <c r="Q1873" s="22">
        <v>112</v>
      </c>
      <c r="U1873" s="22">
        <v>0.1</v>
      </c>
      <c r="V1873" s="22">
        <f t="shared" ref="V1873:V1876" si="185">U1873 * (1/((10^((0.0901821 + (2729.92 /(273.15 + O1873)))-AC1873)+1)))</f>
        <v>1.5335685657608839E-2</v>
      </c>
      <c r="W1873" s="22">
        <v>5.3999999999999999E-2</v>
      </c>
      <c r="X1873" s="22">
        <v>12</v>
      </c>
      <c r="Z1873" s="22">
        <v>46.822270000000003</v>
      </c>
      <c r="AA1873" s="22">
        <v>38.5</v>
      </c>
      <c r="AB1873" s="22">
        <v>1</v>
      </c>
      <c r="AC1873" s="22">
        <v>8.61</v>
      </c>
      <c r="AG1873" s="22">
        <v>13</v>
      </c>
      <c r="AI1873" s="22">
        <v>70</v>
      </c>
      <c r="AJ1873" s="22">
        <v>1631</v>
      </c>
      <c r="BI1873" s="27"/>
    </row>
    <row r="1874" spans="2:61" s="22" customFormat="1" x14ac:dyDescent="0.2">
      <c r="B1874" s="23">
        <f t="shared" si="180"/>
        <v>2006</v>
      </c>
      <c r="C1874" s="23">
        <f t="shared" si="181"/>
        <v>8</v>
      </c>
      <c r="D1874" s="24" t="s">
        <v>100</v>
      </c>
      <c r="E1874" s="25">
        <v>38938</v>
      </c>
      <c r="H1874" s="22" t="s">
        <v>94</v>
      </c>
      <c r="I1874" s="22">
        <v>2</v>
      </c>
      <c r="J1874" s="22" t="str">
        <f t="shared" si="182"/>
        <v>Vallentunasjön 2</v>
      </c>
      <c r="K1874" s="22" t="s">
        <v>739</v>
      </c>
      <c r="N1874" s="22">
        <v>0.5</v>
      </c>
      <c r="O1874" s="22">
        <v>22.1</v>
      </c>
      <c r="P1874" s="22">
        <v>8.9</v>
      </c>
      <c r="Q1874" s="22">
        <v>102</v>
      </c>
      <c r="U1874" s="22">
        <v>1</v>
      </c>
      <c r="V1874" s="22">
        <f t="shared" si="185"/>
        <v>0.14912582069057109</v>
      </c>
      <c r="W1874" s="22">
        <v>5.2999999999999999E-2</v>
      </c>
      <c r="X1874" s="22">
        <v>13</v>
      </c>
      <c r="Z1874" s="22">
        <v>51.268900000000002</v>
      </c>
      <c r="AA1874" s="22">
        <v>39.1</v>
      </c>
      <c r="AB1874" s="22">
        <v>0.1</v>
      </c>
      <c r="AC1874" s="22">
        <v>8.58</v>
      </c>
      <c r="AG1874" s="22">
        <v>19</v>
      </c>
      <c r="AI1874" s="22">
        <v>72</v>
      </c>
      <c r="AJ1874" s="22">
        <v>1662</v>
      </c>
      <c r="BI1874" s="27"/>
    </row>
    <row r="1875" spans="2:61" s="22" customFormat="1" x14ac:dyDescent="0.2">
      <c r="B1875" s="23">
        <f t="shared" si="180"/>
        <v>2006</v>
      </c>
      <c r="C1875" s="23">
        <f t="shared" si="181"/>
        <v>8</v>
      </c>
      <c r="D1875" s="24" t="s">
        <v>100</v>
      </c>
      <c r="E1875" s="25">
        <v>38938</v>
      </c>
      <c r="H1875" s="22" t="s">
        <v>94</v>
      </c>
      <c r="I1875" s="22">
        <v>1</v>
      </c>
      <c r="J1875" s="22" t="str">
        <f t="shared" si="182"/>
        <v>Vallentunasjön 1</v>
      </c>
      <c r="K1875" s="22" t="s">
        <v>785</v>
      </c>
      <c r="O1875" s="22">
        <v>21.6</v>
      </c>
      <c r="P1875" s="22">
        <v>8.9</v>
      </c>
      <c r="Q1875" s="22">
        <v>102</v>
      </c>
      <c r="U1875" s="22">
        <v>0.1</v>
      </c>
      <c r="V1875" s="22">
        <f t="shared" si="185"/>
        <v>1.4747254538935613E-2</v>
      </c>
      <c r="W1875" s="22">
        <v>5.5E-2</v>
      </c>
      <c r="X1875" s="22">
        <v>10</v>
      </c>
      <c r="AA1875" s="22">
        <v>38.6</v>
      </c>
      <c r="AB1875" s="22">
        <v>0.1</v>
      </c>
      <c r="AC1875" s="22">
        <v>8.59</v>
      </c>
      <c r="AG1875" s="22">
        <v>14</v>
      </c>
      <c r="AI1875" s="22">
        <v>79</v>
      </c>
      <c r="AJ1875" s="22">
        <v>1748</v>
      </c>
      <c r="BI1875" s="27"/>
    </row>
    <row r="1876" spans="2:61" s="22" customFormat="1" x14ac:dyDescent="0.2">
      <c r="B1876" s="23">
        <f t="shared" si="180"/>
        <v>2006</v>
      </c>
      <c r="C1876" s="23">
        <f t="shared" si="181"/>
        <v>8</v>
      </c>
      <c r="D1876" s="24" t="s">
        <v>100</v>
      </c>
      <c r="E1876" s="25">
        <v>38938</v>
      </c>
      <c r="H1876" s="22" t="s">
        <v>94</v>
      </c>
      <c r="I1876" s="22">
        <v>2</v>
      </c>
      <c r="J1876" s="22" t="str">
        <f t="shared" si="182"/>
        <v>Vallentunasjön 2</v>
      </c>
      <c r="K1876" s="22" t="s">
        <v>785</v>
      </c>
      <c r="O1876" s="22">
        <v>21.7</v>
      </c>
      <c r="P1876" s="22">
        <v>0.1</v>
      </c>
      <c r="Q1876" s="22">
        <v>1</v>
      </c>
      <c r="U1876" s="22">
        <v>0.1</v>
      </c>
      <c r="V1876" s="22">
        <f t="shared" si="185"/>
        <v>9.5013654889813948E-3</v>
      </c>
      <c r="W1876" s="22">
        <v>0.17499999999999999</v>
      </c>
      <c r="X1876" s="22">
        <v>12</v>
      </c>
      <c r="AA1876" s="22">
        <v>41.5</v>
      </c>
      <c r="AB1876" s="22">
        <v>0.1</v>
      </c>
      <c r="AC1876" s="22">
        <v>8.3699999999999992</v>
      </c>
      <c r="AD1876" s="22">
        <v>2.5000000000000001E-2</v>
      </c>
      <c r="AG1876" s="22">
        <v>21</v>
      </c>
      <c r="AI1876" s="22">
        <v>64</v>
      </c>
      <c r="AJ1876" s="22">
        <v>1563</v>
      </c>
      <c r="BI1876" s="27"/>
    </row>
    <row r="1877" spans="2:61" s="22" customFormat="1" x14ac:dyDescent="0.2">
      <c r="B1877" s="23">
        <f t="shared" si="180"/>
        <v>2006</v>
      </c>
      <c r="C1877" s="23">
        <f t="shared" si="181"/>
        <v>8</v>
      </c>
      <c r="D1877" s="24" t="s">
        <v>100</v>
      </c>
      <c r="E1877" s="25">
        <v>38938</v>
      </c>
      <c r="H1877" s="22" t="s">
        <v>94</v>
      </c>
      <c r="I1877" s="22">
        <v>2</v>
      </c>
      <c r="J1877" s="22" t="str">
        <f t="shared" si="182"/>
        <v>Vallentunasjön 2</v>
      </c>
      <c r="K1877" s="22" t="s">
        <v>897</v>
      </c>
      <c r="O1877" s="22">
        <v>22.2</v>
      </c>
      <c r="P1877" s="22">
        <v>8.3000000000000007</v>
      </c>
      <c r="Q1877" s="22">
        <v>95</v>
      </c>
      <c r="BI1877" s="27"/>
    </row>
    <row r="1878" spans="2:61" s="22" customFormat="1" x14ac:dyDescent="0.2">
      <c r="B1878" s="23">
        <f t="shared" si="180"/>
        <v>2006</v>
      </c>
      <c r="C1878" s="23">
        <f t="shared" si="181"/>
        <v>8</v>
      </c>
      <c r="D1878" s="24" t="s">
        <v>100</v>
      </c>
      <c r="E1878" s="25">
        <v>38938</v>
      </c>
      <c r="H1878" s="22" t="s">
        <v>94</v>
      </c>
      <c r="I1878" s="22">
        <v>2</v>
      </c>
      <c r="J1878" s="22" t="str">
        <f t="shared" si="182"/>
        <v>Vallentunasjön 2</v>
      </c>
      <c r="K1878" s="22" t="s">
        <v>898</v>
      </c>
      <c r="O1878" s="22">
        <v>22.2</v>
      </c>
      <c r="P1878" s="22">
        <v>8.5</v>
      </c>
      <c r="Q1878" s="22">
        <v>98</v>
      </c>
      <c r="BI1878" s="27"/>
    </row>
    <row r="1879" spans="2:61" s="22" customFormat="1" x14ac:dyDescent="0.2">
      <c r="B1879" s="23">
        <f t="shared" si="180"/>
        <v>2006</v>
      </c>
      <c r="C1879" s="23">
        <f t="shared" si="181"/>
        <v>8</v>
      </c>
      <c r="D1879" s="24" t="s">
        <v>100</v>
      </c>
      <c r="E1879" s="25">
        <v>38938</v>
      </c>
      <c r="H1879" s="22" t="s">
        <v>94</v>
      </c>
      <c r="I1879" s="22">
        <v>1</v>
      </c>
      <c r="J1879" s="22" t="str">
        <f t="shared" si="182"/>
        <v>Vallentunasjön 1</v>
      </c>
      <c r="K1879" s="22" t="s">
        <v>893</v>
      </c>
      <c r="O1879" s="22">
        <v>21.6</v>
      </c>
      <c r="P1879" s="22">
        <v>9.5</v>
      </c>
      <c r="Q1879" s="22">
        <v>108</v>
      </c>
      <c r="BI1879" s="27"/>
    </row>
    <row r="1880" spans="2:61" s="22" customFormat="1" x14ac:dyDescent="0.2">
      <c r="B1880" s="23">
        <f t="shared" si="180"/>
        <v>2006</v>
      </c>
      <c r="C1880" s="23">
        <f t="shared" si="181"/>
        <v>8</v>
      </c>
      <c r="D1880" s="24" t="s">
        <v>100</v>
      </c>
      <c r="E1880" s="25">
        <v>38938</v>
      </c>
      <c r="H1880" s="22" t="s">
        <v>94</v>
      </c>
      <c r="I1880" s="22">
        <v>2</v>
      </c>
      <c r="J1880" s="22" t="str">
        <f t="shared" si="182"/>
        <v>Vallentunasjön 2</v>
      </c>
      <c r="K1880" s="22" t="s">
        <v>893</v>
      </c>
      <c r="O1880" s="22">
        <v>22.2</v>
      </c>
      <c r="P1880" s="22">
        <v>8.6</v>
      </c>
      <c r="Q1880" s="22">
        <v>98</v>
      </c>
      <c r="BI1880" s="27"/>
    </row>
    <row r="1881" spans="2:61" s="22" customFormat="1" x14ac:dyDescent="0.2">
      <c r="B1881" s="23">
        <f t="shared" si="180"/>
        <v>2006</v>
      </c>
      <c r="C1881" s="23">
        <f t="shared" si="181"/>
        <v>8</v>
      </c>
      <c r="D1881" s="24" t="s">
        <v>100</v>
      </c>
      <c r="E1881" s="25">
        <v>38938</v>
      </c>
      <c r="H1881" s="22" t="s">
        <v>95</v>
      </c>
      <c r="J1881" s="22" t="str">
        <f t="shared" si="182"/>
        <v xml:space="preserve">Väsjön </v>
      </c>
      <c r="K1881" s="22" t="s">
        <v>739</v>
      </c>
      <c r="N1881" s="22">
        <v>2.2000000000000002</v>
      </c>
      <c r="O1881" s="22">
        <v>22.7</v>
      </c>
      <c r="P1881" s="22">
        <v>11.6</v>
      </c>
      <c r="Q1881" s="22">
        <v>135</v>
      </c>
      <c r="U1881" s="22">
        <v>1</v>
      </c>
      <c r="V1881" s="22">
        <f t="shared" ref="V1881:V1882" si="186">U1881 * (1/((10^((0.0901821 + (2729.92 /(273.15 + O1881)))-AC1881)+1)))</f>
        <v>5.2369472983773029E-2</v>
      </c>
      <c r="W1881" s="22">
        <v>6.4000000000000001E-2</v>
      </c>
      <c r="X1881" s="22">
        <v>1</v>
      </c>
      <c r="Z1881" s="22">
        <v>3.62318571428571</v>
      </c>
      <c r="AA1881" s="22">
        <v>48.2</v>
      </c>
      <c r="AB1881" s="22">
        <v>2</v>
      </c>
      <c r="AC1881" s="22">
        <v>8.06</v>
      </c>
      <c r="AG1881" s="22">
        <v>14</v>
      </c>
      <c r="AI1881" s="22">
        <v>15</v>
      </c>
      <c r="AJ1881" s="22">
        <v>641</v>
      </c>
      <c r="BI1881" s="27"/>
    </row>
    <row r="1882" spans="2:61" s="22" customFormat="1" x14ac:dyDescent="0.2">
      <c r="B1882" s="23">
        <f t="shared" si="180"/>
        <v>2006</v>
      </c>
      <c r="C1882" s="23">
        <f t="shared" si="181"/>
        <v>8</v>
      </c>
      <c r="D1882" s="24" t="s">
        <v>100</v>
      </c>
      <c r="E1882" s="25">
        <v>38938</v>
      </c>
      <c r="H1882" s="22" t="s">
        <v>95</v>
      </c>
      <c r="J1882" s="22" t="str">
        <f t="shared" si="182"/>
        <v xml:space="preserve">Väsjön </v>
      </c>
      <c r="K1882" s="22" t="s">
        <v>785</v>
      </c>
      <c r="O1882" s="22">
        <v>22.2</v>
      </c>
      <c r="P1882" s="22">
        <v>13.1</v>
      </c>
      <c r="Q1882" s="22">
        <v>150</v>
      </c>
      <c r="U1882" s="22">
        <v>2</v>
      </c>
      <c r="V1882" s="22">
        <f t="shared" si="186"/>
        <v>0.10574423206480589</v>
      </c>
      <c r="W1882" s="22">
        <v>6.8000000000000005E-2</v>
      </c>
      <c r="X1882" s="22">
        <v>0.1</v>
      </c>
      <c r="AA1882" s="22">
        <v>47.9</v>
      </c>
      <c r="AB1882" s="22">
        <v>1</v>
      </c>
      <c r="AC1882" s="22">
        <v>8.08</v>
      </c>
      <c r="AG1882" s="22">
        <v>16</v>
      </c>
      <c r="AI1882" s="22">
        <v>12</v>
      </c>
      <c r="AJ1882" s="22">
        <v>717</v>
      </c>
      <c r="BI1882" s="27"/>
    </row>
    <row r="1883" spans="2:61" s="22" customFormat="1" x14ac:dyDescent="0.2">
      <c r="B1883" s="23">
        <f t="shared" si="180"/>
        <v>2006</v>
      </c>
      <c r="C1883" s="23">
        <f t="shared" si="181"/>
        <v>8</v>
      </c>
      <c r="D1883" s="24" t="s">
        <v>100</v>
      </c>
      <c r="E1883" s="25">
        <v>38938</v>
      </c>
      <c r="H1883" s="22" t="s">
        <v>95</v>
      </c>
      <c r="J1883" s="22" t="str">
        <f t="shared" si="182"/>
        <v xml:space="preserve">Väsjön </v>
      </c>
      <c r="K1883" s="22" t="s">
        <v>893</v>
      </c>
      <c r="O1883" s="22">
        <v>22.3</v>
      </c>
      <c r="P1883" s="22">
        <v>11.8</v>
      </c>
      <c r="Q1883" s="22">
        <v>137</v>
      </c>
      <c r="BI1883" s="27"/>
    </row>
    <row r="1884" spans="2:61" s="22" customFormat="1" x14ac:dyDescent="0.2">
      <c r="B1884" s="23">
        <f t="shared" si="180"/>
        <v>2006</v>
      </c>
      <c r="C1884" s="23">
        <f t="shared" si="181"/>
        <v>8</v>
      </c>
      <c r="D1884" s="24" t="s">
        <v>100</v>
      </c>
      <c r="E1884" s="25">
        <v>38938</v>
      </c>
      <c r="H1884" s="22" t="s">
        <v>96</v>
      </c>
      <c r="J1884" s="22" t="str">
        <f t="shared" si="182"/>
        <v xml:space="preserve">Översjön </v>
      </c>
      <c r="K1884" s="22" t="s">
        <v>739</v>
      </c>
      <c r="N1884" s="22">
        <v>1.9</v>
      </c>
      <c r="O1884" s="22">
        <v>22</v>
      </c>
      <c r="P1884" s="22">
        <v>7.3</v>
      </c>
      <c r="Q1884" s="22">
        <v>84</v>
      </c>
      <c r="U1884" s="22">
        <v>5</v>
      </c>
      <c r="V1884" s="22">
        <f t="shared" ref="V1884:V1885" si="187">U1884 * (1/((10^((0.0901821 + (2729.92 /(273.15 + O1884)))-AC1884)+1)))</f>
        <v>0.13121262451765187</v>
      </c>
      <c r="W1884" s="22">
        <v>0.05</v>
      </c>
      <c r="X1884" s="22">
        <v>0.1</v>
      </c>
      <c r="Z1884" s="22">
        <v>7.9592299999999998</v>
      </c>
      <c r="AA1884" s="22">
        <v>44.3</v>
      </c>
      <c r="AB1884" s="22">
        <v>1</v>
      </c>
      <c r="AC1884" s="22">
        <v>7.77</v>
      </c>
      <c r="AG1884" s="22">
        <v>13</v>
      </c>
      <c r="AI1884" s="22">
        <v>24</v>
      </c>
      <c r="AJ1884" s="22">
        <v>763</v>
      </c>
      <c r="BI1884" s="27"/>
    </row>
    <row r="1885" spans="2:61" s="22" customFormat="1" x14ac:dyDescent="0.2">
      <c r="B1885" s="23">
        <f t="shared" si="180"/>
        <v>2006</v>
      </c>
      <c r="C1885" s="23">
        <f t="shared" si="181"/>
        <v>8</v>
      </c>
      <c r="D1885" s="24" t="s">
        <v>100</v>
      </c>
      <c r="E1885" s="25">
        <v>38938</v>
      </c>
      <c r="H1885" s="22" t="s">
        <v>96</v>
      </c>
      <c r="J1885" s="22" t="str">
        <f t="shared" si="182"/>
        <v xml:space="preserve">Översjön </v>
      </c>
      <c r="K1885" s="22" t="s">
        <v>785</v>
      </c>
      <c r="O1885" s="22">
        <v>21.8</v>
      </c>
      <c r="P1885" s="22">
        <v>7.4</v>
      </c>
      <c r="Q1885" s="22">
        <v>85</v>
      </c>
      <c r="U1885" s="22">
        <v>12</v>
      </c>
      <c r="V1885" s="22">
        <f t="shared" si="187"/>
        <v>0.27135077200175317</v>
      </c>
      <c r="W1885" s="22">
        <v>5.2999999999999999E-2</v>
      </c>
      <c r="X1885" s="22">
        <v>4</v>
      </c>
      <c r="AA1885" s="22">
        <v>44.3</v>
      </c>
      <c r="AB1885" s="22">
        <v>1</v>
      </c>
      <c r="AC1885" s="22">
        <v>7.71</v>
      </c>
      <c r="AG1885" s="22">
        <v>13</v>
      </c>
      <c r="AI1885" s="22">
        <v>32</v>
      </c>
      <c r="AJ1885" s="22">
        <v>805</v>
      </c>
      <c r="BI1885" s="27"/>
    </row>
    <row r="1886" spans="2:61" s="22" customFormat="1" x14ac:dyDescent="0.2">
      <c r="B1886" s="23">
        <f t="shared" si="180"/>
        <v>2006</v>
      </c>
      <c r="C1886" s="23">
        <f t="shared" si="181"/>
        <v>8</v>
      </c>
      <c r="D1886" s="24" t="s">
        <v>100</v>
      </c>
      <c r="E1886" s="25">
        <v>38938</v>
      </c>
      <c r="H1886" s="22" t="s">
        <v>96</v>
      </c>
      <c r="J1886" s="22" t="str">
        <f t="shared" si="182"/>
        <v xml:space="preserve">Översjön </v>
      </c>
      <c r="K1886" s="22" t="s">
        <v>898</v>
      </c>
      <c r="O1886" s="22">
        <v>21.9</v>
      </c>
      <c r="P1886" s="22">
        <v>7.4</v>
      </c>
      <c r="Q1886" s="22">
        <v>85</v>
      </c>
      <c r="BI1886" s="27"/>
    </row>
    <row r="1887" spans="2:61" s="22" customFormat="1" x14ac:dyDescent="0.2">
      <c r="B1887" s="23">
        <f t="shared" si="180"/>
        <v>2006</v>
      </c>
      <c r="C1887" s="23">
        <f t="shared" si="181"/>
        <v>8</v>
      </c>
      <c r="D1887" s="24" t="s">
        <v>100</v>
      </c>
      <c r="E1887" s="25">
        <v>38938</v>
      </c>
      <c r="H1887" s="22" t="s">
        <v>96</v>
      </c>
      <c r="J1887" s="22" t="str">
        <f t="shared" si="182"/>
        <v xml:space="preserve">Översjön </v>
      </c>
      <c r="K1887" s="22" t="s">
        <v>893</v>
      </c>
      <c r="O1887" s="22">
        <v>22</v>
      </c>
      <c r="P1887" s="22">
        <v>7.4</v>
      </c>
      <c r="Q1887" s="22">
        <v>85</v>
      </c>
      <c r="BI1887" s="27"/>
    </row>
    <row r="1888" spans="2:61" s="22" customFormat="1" x14ac:dyDescent="0.2">
      <c r="B1888" s="23">
        <f t="shared" si="180"/>
        <v>2006</v>
      </c>
      <c r="C1888" s="23">
        <f t="shared" si="181"/>
        <v>8</v>
      </c>
      <c r="D1888" s="24" t="s">
        <v>100</v>
      </c>
      <c r="E1888" s="25">
        <v>38957</v>
      </c>
      <c r="H1888" s="22" t="s">
        <v>826</v>
      </c>
      <c r="J1888" s="22" t="str">
        <f t="shared" si="182"/>
        <v xml:space="preserve">Fysingen </v>
      </c>
      <c r="K1888" s="22" t="s">
        <v>739</v>
      </c>
      <c r="N1888" s="22">
        <v>2</v>
      </c>
      <c r="O1888" s="22">
        <v>20.399999999999999</v>
      </c>
      <c r="P1888" s="22">
        <v>8.19</v>
      </c>
      <c r="T1888" s="22">
        <v>2.3090000000000002</v>
      </c>
      <c r="U1888" s="22">
        <v>7</v>
      </c>
      <c r="V1888" s="22">
        <f t="shared" ref="V1888:V1893" si="188">U1888 * (1/((10^((0.0901821 + (2729.92 /(273.15 + O1888)))-AC1888)+1)))</f>
        <v>0.35687330260329181</v>
      </c>
      <c r="W1888" s="22">
        <v>2.7E-2</v>
      </c>
      <c r="X1888" s="22">
        <v>2</v>
      </c>
      <c r="Z1888" s="22">
        <v>7.4</v>
      </c>
      <c r="AA1888" s="22">
        <v>56.7</v>
      </c>
      <c r="AB1888" s="22">
        <v>4</v>
      </c>
      <c r="AC1888" s="22">
        <v>8.1199999999999992</v>
      </c>
      <c r="AG1888" s="22">
        <v>11.4</v>
      </c>
      <c r="AI1888" s="22">
        <v>24</v>
      </c>
      <c r="AJ1888" s="22">
        <v>459</v>
      </c>
      <c r="AO1888" s="22">
        <v>1.302</v>
      </c>
      <c r="AQ1888" s="22">
        <v>2.2719999999999998</v>
      </c>
      <c r="AR1888" s="22">
        <v>0.25</v>
      </c>
      <c r="BI1888" s="27"/>
    </row>
    <row r="1889" spans="2:61" s="22" customFormat="1" x14ac:dyDescent="0.2">
      <c r="B1889" s="23">
        <f t="shared" si="180"/>
        <v>2006</v>
      </c>
      <c r="C1889" s="23">
        <f t="shared" si="181"/>
        <v>8</v>
      </c>
      <c r="D1889" s="24" t="s">
        <v>100</v>
      </c>
      <c r="E1889" s="25" t="s">
        <v>1159</v>
      </c>
      <c r="F1889" s="22">
        <v>6606238</v>
      </c>
      <c r="G1889" s="22">
        <v>661152</v>
      </c>
      <c r="H1889" s="26" t="s">
        <v>738</v>
      </c>
      <c r="J1889" s="22" t="str">
        <f t="shared" si="182"/>
        <v xml:space="preserve">Oxundaån </v>
      </c>
      <c r="K1889" s="22" t="s">
        <v>739</v>
      </c>
      <c r="L1889" s="22">
        <v>0.5</v>
      </c>
      <c r="M1889" s="22">
        <v>0.5</v>
      </c>
      <c r="O1889" s="22">
        <v>20.2</v>
      </c>
      <c r="R1889" s="22">
        <v>50.1</v>
      </c>
      <c r="T1889" s="22">
        <v>2.504</v>
      </c>
      <c r="U1889" s="22">
        <v>177</v>
      </c>
      <c r="V1889" s="22">
        <f t="shared" si="188"/>
        <v>3.909088135268636</v>
      </c>
      <c r="W1889" s="22">
        <v>3.7999999999999999E-2</v>
      </c>
      <c r="X1889" s="22">
        <v>86</v>
      </c>
      <c r="AB1889" s="22">
        <v>15</v>
      </c>
      <c r="AC1889" s="22">
        <v>7.75</v>
      </c>
      <c r="AE1889" s="22">
        <v>2.9</v>
      </c>
      <c r="AG1889" s="22">
        <v>11.6</v>
      </c>
      <c r="AI1889" s="22">
        <v>140</v>
      </c>
      <c r="AJ1889" s="22">
        <v>837</v>
      </c>
      <c r="AK1889" s="22">
        <v>54.400000000000006</v>
      </c>
      <c r="AL1889" s="22">
        <v>0.05</v>
      </c>
      <c r="AM1889" s="22">
        <v>6.2560000000000002</v>
      </c>
      <c r="AN1889" s="22">
        <v>10.3939</v>
      </c>
      <c r="AO1889" s="22">
        <v>53.777650000000001</v>
      </c>
      <c r="AP1889" s="22">
        <v>30.57902</v>
      </c>
      <c r="AQ1889" s="22">
        <v>60.783249999999988</v>
      </c>
      <c r="AR1889" s="22">
        <v>1.96</v>
      </c>
      <c r="AV1889" s="28">
        <v>8.0000000000000002E-3</v>
      </c>
      <c r="AX1889" s="28">
        <v>2.2000000000000002</v>
      </c>
      <c r="AY1889" s="28">
        <v>2.4</v>
      </c>
      <c r="BC1889" s="28">
        <v>4.5</v>
      </c>
      <c r="BE1889" s="28">
        <v>0.39</v>
      </c>
      <c r="BH1889" s="28">
        <v>3.8</v>
      </c>
      <c r="BI1889" s="27"/>
    </row>
    <row r="1890" spans="2:61" s="22" customFormat="1" x14ac:dyDescent="0.2">
      <c r="B1890" s="23">
        <f t="shared" si="180"/>
        <v>2007</v>
      </c>
      <c r="C1890" s="23">
        <f t="shared" si="181"/>
        <v>8</v>
      </c>
      <c r="D1890" s="24" t="s">
        <v>100</v>
      </c>
      <c r="E1890" s="25">
        <v>39300</v>
      </c>
      <c r="H1890" s="22" t="s">
        <v>833</v>
      </c>
      <c r="I1890" s="22">
        <v>1</v>
      </c>
      <c r="J1890" s="22" t="str">
        <f t="shared" si="182"/>
        <v>Norrviken 1</v>
      </c>
      <c r="K1890" s="22" t="s">
        <v>739</v>
      </c>
      <c r="N1890" s="22">
        <v>1</v>
      </c>
      <c r="O1890" s="22">
        <v>23.5</v>
      </c>
      <c r="P1890" s="22">
        <v>10.1</v>
      </c>
      <c r="Q1890" s="22">
        <v>118</v>
      </c>
      <c r="U1890" s="22">
        <v>5</v>
      </c>
      <c r="V1890" s="22">
        <f t="shared" si="188"/>
        <v>0.4712994989407116</v>
      </c>
      <c r="W1890" s="22">
        <v>0.06</v>
      </c>
      <c r="X1890" s="22">
        <v>5</v>
      </c>
      <c r="Z1890" s="22">
        <v>14.3931085714286</v>
      </c>
      <c r="AA1890" s="22">
        <v>47.8</v>
      </c>
      <c r="AB1890" s="22">
        <v>0.1</v>
      </c>
      <c r="AC1890" s="22">
        <v>8.31</v>
      </c>
      <c r="AG1890" s="22">
        <v>11</v>
      </c>
      <c r="AI1890" s="22">
        <v>64</v>
      </c>
      <c r="AJ1890" s="22">
        <v>707</v>
      </c>
      <c r="BI1890" s="27"/>
    </row>
    <row r="1891" spans="2:61" s="22" customFormat="1" x14ac:dyDescent="0.2">
      <c r="B1891" s="23">
        <f t="shared" si="180"/>
        <v>2007</v>
      </c>
      <c r="C1891" s="23">
        <f t="shared" si="181"/>
        <v>8</v>
      </c>
      <c r="D1891" s="24" t="s">
        <v>100</v>
      </c>
      <c r="E1891" s="25">
        <v>39300</v>
      </c>
      <c r="H1891" s="22" t="s">
        <v>833</v>
      </c>
      <c r="I1891" s="22">
        <v>4</v>
      </c>
      <c r="J1891" s="22" t="str">
        <f t="shared" si="182"/>
        <v>Norrviken 4</v>
      </c>
      <c r="K1891" s="22" t="s">
        <v>739</v>
      </c>
      <c r="N1891" s="22">
        <v>1.9</v>
      </c>
      <c r="O1891" s="22">
        <v>24.4</v>
      </c>
      <c r="P1891" s="22">
        <v>9.6999999999999993</v>
      </c>
      <c r="Q1891" s="22">
        <v>115</v>
      </c>
      <c r="U1891" s="22">
        <v>5</v>
      </c>
      <c r="V1891" s="22">
        <f t="shared" si="188"/>
        <v>0.62532270901778619</v>
      </c>
      <c r="W1891" s="22">
        <v>3.5999999999999997E-2</v>
      </c>
      <c r="X1891" s="22">
        <v>4</v>
      </c>
      <c r="Z1891" s="22">
        <v>4.1513142857142897</v>
      </c>
      <c r="AA1891" s="22">
        <v>47.8</v>
      </c>
      <c r="AB1891" s="22">
        <v>0.1</v>
      </c>
      <c r="AC1891" s="22">
        <v>8.42</v>
      </c>
      <c r="AG1891" s="22">
        <v>10</v>
      </c>
      <c r="AI1891" s="22">
        <v>33</v>
      </c>
      <c r="AJ1891" s="22">
        <v>737</v>
      </c>
      <c r="BI1891" s="27"/>
    </row>
    <row r="1892" spans="2:61" s="22" customFormat="1" x14ac:dyDescent="0.2">
      <c r="B1892" s="23">
        <f t="shared" si="180"/>
        <v>2007</v>
      </c>
      <c r="C1892" s="23">
        <f t="shared" si="181"/>
        <v>8</v>
      </c>
      <c r="D1892" s="24" t="s">
        <v>100</v>
      </c>
      <c r="E1892" s="25">
        <v>39300</v>
      </c>
      <c r="H1892" s="22" t="s">
        <v>833</v>
      </c>
      <c r="I1892" s="22">
        <v>2</v>
      </c>
      <c r="J1892" s="22" t="str">
        <f t="shared" si="182"/>
        <v>Norrviken 2</v>
      </c>
      <c r="K1892" s="22" t="s">
        <v>739</v>
      </c>
      <c r="N1892" s="22">
        <v>2.2000000000000002</v>
      </c>
      <c r="O1892" s="22">
        <v>22.6</v>
      </c>
      <c r="P1892" s="22">
        <v>10.4</v>
      </c>
      <c r="Q1892" s="22">
        <v>118</v>
      </c>
      <c r="U1892" s="22">
        <v>7</v>
      </c>
      <c r="V1892" s="22">
        <f t="shared" si="188"/>
        <v>0.91896077211200555</v>
      </c>
      <c r="W1892" s="22">
        <v>3.5000000000000003E-2</v>
      </c>
      <c r="X1892" s="22">
        <v>3</v>
      </c>
      <c r="Z1892" s="22">
        <v>7.9479614285714302</v>
      </c>
      <c r="AA1892" s="22">
        <v>47.5</v>
      </c>
      <c r="AB1892" s="22">
        <v>0.1</v>
      </c>
      <c r="AC1892" s="22">
        <v>8.5</v>
      </c>
      <c r="AG1892" s="22">
        <v>9.9</v>
      </c>
      <c r="AI1892" s="22">
        <v>41</v>
      </c>
      <c r="AJ1892" s="22">
        <v>728</v>
      </c>
      <c r="BI1892" s="27"/>
    </row>
    <row r="1893" spans="2:61" s="22" customFormat="1" x14ac:dyDescent="0.2">
      <c r="B1893" s="23">
        <f t="shared" si="180"/>
        <v>2007</v>
      </c>
      <c r="C1893" s="23">
        <f t="shared" si="181"/>
        <v>8</v>
      </c>
      <c r="D1893" s="24" t="s">
        <v>100</v>
      </c>
      <c r="E1893" s="25">
        <v>39300</v>
      </c>
      <c r="H1893" s="22" t="s">
        <v>833</v>
      </c>
      <c r="I1893" s="22">
        <v>3</v>
      </c>
      <c r="J1893" s="22" t="str">
        <f t="shared" si="182"/>
        <v>Norrviken 3</v>
      </c>
      <c r="K1893" s="22" t="s">
        <v>739</v>
      </c>
      <c r="N1893" s="22">
        <v>2</v>
      </c>
      <c r="O1893" s="22">
        <v>23.6</v>
      </c>
      <c r="P1893" s="22">
        <v>10.3</v>
      </c>
      <c r="Q1893" s="22">
        <v>121</v>
      </c>
      <c r="U1893" s="22">
        <v>4</v>
      </c>
      <c r="V1893" s="22">
        <f t="shared" si="188"/>
        <v>0.62842968633369545</v>
      </c>
      <c r="W1893" s="22">
        <v>4.1000000000000002E-2</v>
      </c>
      <c r="X1893" s="22">
        <v>4</v>
      </c>
      <c r="Z1893" s="22">
        <v>12.6736257142857</v>
      </c>
      <c r="AA1893" s="22">
        <v>47.8</v>
      </c>
      <c r="AB1893" s="22">
        <v>0.1</v>
      </c>
      <c r="AC1893" s="22">
        <v>8.56</v>
      </c>
      <c r="AG1893" s="22">
        <v>10</v>
      </c>
      <c r="AI1893" s="22">
        <v>65</v>
      </c>
      <c r="AJ1893" s="22">
        <v>735</v>
      </c>
      <c r="BI1893" s="27"/>
    </row>
    <row r="1894" spans="2:61" s="22" customFormat="1" x14ac:dyDescent="0.2">
      <c r="B1894" s="23">
        <f t="shared" si="180"/>
        <v>2007</v>
      </c>
      <c r="C1894" s="23">
        <f t="shared" si="181"/>
        <v>8</v>
      </c>
      <c r="D1894" s="24" t="s">
        <v>100</v>
      </c>
      <c r="E1894" s="25">
        <v>39300</v>
      </c>
      <c r="H1894" s="22" t="s">
        <v>833</v>
      </c>
      <c r="I1894" s="22">
        <v>1</v>
      </c>
      <c r="J1894" s="22" t="str">
        <f t="shared" si="182"/>
        <v>Norrviken 1</v>
      </c>
      <c r="K1894" s="22" t="s">
        <v>785</v>
      </c>
      <c r="O1894" s="22">
        <v>20.5</v>
      </c>
      <c r="P1894" s="22">
        <v>8.1999999999999993</v>
      </c>
      <c r="Q1894" s="22">
        <v>90</v>
      </c>
      <c r="BI1894" s="27"/>
    </row>
    <row r="1895" spans="2:61" s="22" customFormat="1" x14ac:dyDescent="0.2">
      <c r="B1895" s="23">
        <f t="shared" si="180"/>
        <v>2007</v>
      </c>
      <c r="C1895" s="23">
        <f t="shared" si="181"/>
        <v>8</v>
      </c>
      <c r="D1895" s="24" t="s">
        <v>100</v>
      </c>
      <c r="E1895" s="25">
        <v>39300</v>
      </c>
      <c r="H1895" s="22" t="s">
        <v>833</v>
      </c>
      <c r="I1895" s="22">
        <v>4</v>
      </c>
      <c r="J1895" s="22" t="str">
        <f t="shared" si="182"/>
        <v>Norrviken 4</v>
      </c>
      <c r="K1895" s="22" t="s">
        <v>785</v>
      </c>
      <c r="O1895" s="22">
        <v>20.2</v>
      </c>
      <c r="P1895" s="22">
        <v>8.9</v>
      </c>
      <c r="Q1895" s="22">
        <v>97</v>
      </c>
      <c r="BI1895" s="27"/>
    </row>
    <row r="1896" spans="2:61" s="22" customFormat="1" x14ac:dyDescent="0.2">
      <c r="B1896" s="23">
        <f t="shared" si="180"/>
        <v>2007</v>
      </c>
      <c r="C1896" s="23">
        <f t="shared" si="181"/>
        <v>8</v>
      </c>
      <c r="D1896" s="24" t="s">
        <v>100</v>
      </c>
      <c r="E1896" s="25">
        <v>39300</v>
      </c>
      <c r="H1896" s="22" t="s">
        <v>833</v>
      </c>
      <c r="I1896" s="22">
        <v>2</v>
      </c>
      <c r="J1896" s="22" t="str">
        <f t="shared" si="182"/>
        <v>Norrviken 2</v>
      </c>
      <c r="K1896" s="22" t="s">
        <v>785</v>
      </c>
      <c r="O1896" s="22">
        <v>15</v>
      </c>
      <c r="P1896" s="22">
        <v>0</v>
      </c>
      <c r="Q1896" s="22">
        <v>0</v>
      </c>
      <c r="U1896" s="22">
        <v>328</v>
      </c>
      <c r="V1896" s="22">
        <f t="shared" ref="V1896:V1897" si="189">U1896 * (1/((10^((0.0901821 + (2729.92 /(273.15 + O1896)))-AC1896)+1)))</f>
        <v>3.6052647281565298</v>
      </c>
      <c r="W1896" s="22">
        <v>4.7E-2</v>
      </c>
      <c r="X1896" s="22">
        <v>146</v>
      </c>
      <c r="AA1896" s="22">
        <v>49.3</v>
      </c>
      <c r="AB1896" s="22">
        <v>0.1</v>
      </c>
      <c r="AC1896" s="22">
        <v>7.61</v>
      </c>
      <c r="AD1896" s="22">
        <v>2.5000000000000001E-2</v>
      </c>
      <c r="AG1896" s="22">
        <v>10</v>
      </c>
      <c r="AI1896" s="22">
        <v>199</v>
      </c>
      <c r="AJ1896" s="22">
        <v>1165</v>
      </c>
      <c r="BI1896" s="27"/>
    </row>
    <row r="1897" spans="2:61" s="22" customFormat="1" x14ac:dyDescent="0.2">
      <c r="B1897" s="23">
        <f t="shared" si="180"/>
        <v>2007</v>
      </c>
      <c r="C1897" s="23">
        <f t="shared" si="181"/>
        <v>8</v>
      </c>
      <c r="D1897" s="24" t="s">
        <v>100</v>
      </c>
      <c r="E1897" s="25">
        <v>39300</v>
      </c>
      <c r="H1897" s="22" t="s">
        <v>833</v>
      </c>
      <c r="I1897" s="22">
        <v>3</v>
      </c>
      <c r="J1897" s="22" t="str">
        <f t="shared" si="182"/>
        <v>Norrviken 3</v>
      </c>
      <c r="K1897" s="22" t="s">
        <v>785</v>
      </c>
      <c r="O1897" s="22">
        <v>11.8</v>
      </c>
      <c r="P1897" s="22">
        <v>0</v>
      </c>
      <c r="Q1897" s="22">
        <v>0</v>
      </c>
      <c r="U1897" s="22">
        <v>1816</v>
      </c>
      <c r="V1897" s="22">
        <f t="shared" si="189"/>
        <v>8.8403000108345537</v>
      </c>
      <c r="W1897" s="22">
        <v>6.4000000000000001E-2</v>
      </c>
      <c r="X1897" s="22">
        <v>729</v>
      </c>
      <c r="AA1897" s="22">
        <v>52.1</v>
      </c>
      <c r="AB1897" s="22">
        <v>0.1</v>
      </c>
      <c r="AC1897" s="22">
        <v>7.36</v>
      </c>
      <c r="AD1897" s="22">
        <v>0.93</v>
      </c>
      <c r="AG1897" s="22">
        <v>12</v>
      </c>
      <c r="AI1897" s="22">
        <v>720</v>
      </c>
      <c r="AJ1897" s="22">
        <v>2697</v>
      </c>
      <c r="BI1897" s="27"/>
    </row>
    <row r="1898" spans="2:61" s="22" customFormat="1" x14ac:dyDescent="0.2">
      <c r="B1898" s="23">
        <f t="shared" si="180"/>
        <v>2007</v>
      </c>
      <c r="C1898" s="23">
        <f t="shared" si="181"/>
        <v>8</v>
      </c>
      <c r="D1898" s="24" t="s">
        <v>100</v>
      </c>
      <c r="E1898" s="25">
        <v>39300</v>
      </c>
      <c r="H1898" s="22" t="s">
        <v>833</v>
      </c>
      <c r="I1898" s="22">
        <v>3</v>
      </c>
      <c r="J1898" s="22" t="str">
        <f t="shared" si="182"/>
        <v>Norrviken 3</v>
      </c>
      <c r="K1898" s="22">
        <v>10</v>
      </c>
      <c r="O1898" s="22">
        <v>12.2</v>
      </c>
      <c r="P1898" s="22">
        <v>0.1</v>
      </c>
      <c r="Q1898" s="22">
        <v>1</v>
      </c>
      <c r="BI1898" s="27"/>
    </row>
    <row r="1899" spans="2:61" s="22" customFormat="1" x14ac:dyDescent="0.2">
      <c r="B1899" s="23">
        <f t="shared" si="180"/>
        <v>2007</v>
      </c>
      <c r="C1899" s="23">
        <f t="shared" si="181"/>
        <v>8</v>
      </c>
      <c r="D1899" s="24" t="s">
        <v>100</v>
      </c>
      <c r="E1899" s="25">
        <v>39300</v>
      </c>
      <c r="H1899" s="22" t="s">
        <v>833</v>
      </c>
      <c r="I1899" s="22">
        <v>3</v>
      </c>
      <c r="J1899" s="22" t="str">
        <f t="shared" si="182"/>
        <v>Norrviken 3</v>
      </c>
      <c r="K1899" s="22">
        <v>9</v>
      </c>
      <c r="O1899" s="22">
        <v>13.6</v>
      </c>
      <c r="P1899" s="22">
        <v>0.1</v>
      </c>
      <c r="Q1899" s="22">
        <v>1</v>
      </c>
      <c r="BI1899" s="27"/>
    </row>
    <row r="1900" spans="2:61" s="22" customFormat="1" x14ac:dyDescent="0.2">
      <c r="B1900" s="23">
        <f t="shared" si="180"/>
        <v>2007</v>
      </c>
      <c r="C1900" s="23">
        <f t="shared" si="181"/>
        <v>8</v>
      </c>
      <c r="D1900" s="24" t="s">
        <v>100</v>
      </c>
      <c r="E1900" s="25">
        <v>39300</v>
      </c>
      <c r="H1900" s="22" t="s">
        <v>833</v>
      </c>
      <c r="I1900" s="22">
        <v>2</v>
      </c>
      <c r="J1900" s="22" t="str">
        <f t="shared" si="182"/>
        <v>Norrviken 2</v>
      </c>
      <c r="K1900" s="22">
        <v>8</v>
      </c>
      <c r="O1900" s="22">
        <v>16.3</v>
      </c>
      <c r="P1900" s="22">
        <v>0.1</v>
      </c>
      <c r="Q1900" s="22">
        <v>1</v>
      </c>
      <c r="BI1900" s="27"/>
    </row>
    <row r="1901" spans="2:61" s="22" customFormat="1" x14ac:dyDescent="0.2">
      <c r="B1901" s="23">
        <f t="shared" si="180"/>
        <v>2007</v>
      </c>
      <c r="C1901" s="23">
        <f t="shared" si="181"/>
        <v>8</v>
      </c>
      <c r="D1901" s="24" t="s">
        <v>100</v>
      </c>
      <c r="E1901" s="25">
        <v>39300</v>
      </c>
      <c r="H1901" s="22" t="s">
        <v>833</v>
      </c>
      <c r="I1901" s="22">
        <v>3</v>
      </c>
      <c r="J1901" s="22" t="str">
        <f t="shared" si="182"/>
        <v>Norrviken 3</v>
      </c>
      <c r="K1901" s="22">
        <v>8</v>
      </c>
      <c r="O1901" s="22">
        <v>16.100000000000001</v>
      </c>
      <c r="P1901" s="22">
        <v>0.1</v>
      </c>
      <c r="Q1901" s="22">
        <v>1</v>
      </c>
      <c r="BI1901" s="27"/>
    </row>
    <row r="1902" spans="2:61" s="22" customFormat="1" x14ac:dyDescent="0.2">
      <c r="B1902" s="23">
        <f t="shared" si="180"/>
        <v>2007</v>
      </c>
      <c r="C1902" s="23">
        <f t="shared" si="181"/>
        <v>8</v>
      </c>
      <c r="D1902" s="24" t="s">
        <v>100</v>
      </c>
      <c r="E1902" s="25">
        <v>39300</v>
      </c>
      <c r="H1902" s="22" t="s">
        <v>833</v>
      </c>
      <c r="I1902" s="22">
        <v>2</v>
      </c>
      <c r="J1902" s="22" t="str">
        <f t="shared" si="182"/>
        <v>Norrviken 2</v>
      </c>
      <c r="K1902" s="22">
        <v>7</v>
      </c>
      <c r="O1902" s="22">
        <v>18.5</v>
      </c>
      <c r="P1902" s="22">
        <v>3.2</v>
      </c>
      <c r="Q1902" s="22">
        <v>33</v>
      </c>
      <c r="BI1902" s="27"/>
    </row>
    <row r="1903" spans="2:61" s="22" customFormat="1" x14ac:dyDescent="0.2">
      <c r="B1903" s="23">
        <f t="shared" si="180"/>
        <v>2007</v>
      </c>
      <c r="C1903" s="23">
        <f t="shared" si="181"/>
        <v>8</v>
      </c>
      <c r="D1903" s="24" t="s">
        <v>100</v>
      </c>
      <c r="E1903" s="25">
        <v>39300</v>
      </c>
      <c r="H1903" s="22" t="s">
        <v>833</v>
      </c>
      <c r="I1903" s="22">
        <v>3</v>
      </c>
      <c r="J1903" s="22" t="str">
        <f t="shared" si="182"/>
        <v>Norrviken 3</v>
      </c>
      <c r="K1903" s="22">
        <v>7</v>
      </c>
      <c r="O1903" s="22">
        <v>18.3</v>
      </c>
      <c r="P1903" s="22">
        <v>2.2000000000000002</v>
      </c>
      <c r="Q1903" s="22">
        <v>23</v>
      </c>
      <c r="BI1903" s="27"/>
    </row>
    <row r="1904" spans="2:61" s="22" customFormat="1" x14ac:dyDescent="0.2">
      <c r="B1904" s="23">
        <f t="shared" si="180"/>
        <v>2007</v>
      </c>
      <c r="C1904" s="23">
        <f t="shared" si="181"/>
        <v>8</v>
      </c>
      <c r="D1904" s="24" t="s">
        <v>100</v>
      </c>
      <c r="E1904" s="25">
        <v>39300</v>
      </c>
      <c r="H1904" s="22" t="s">
        <v>833</v>
      </c>
      <c r="I1904" s="22">
        <v>2</v>
      </c>
      <c r="J1904" s="22" t="str">
        <f t="shared" si="182"/>
        <v>Norrviken 2</v>
      </c>
      <c r="K1904" s="22">
        <v>6</v>
      </c>
      <c r="O1904" s="22">
        <v>18.600000000000001</v>
      </c>
      <c r="P1904" s="22">
        <v>4.3</v>
      </c>
      <c r="Q1904" s="22">
        <v>44</v>
      </c>
      <c r="BI1904" s="27"/>
    </row>
    <row r="1905" spans="2:61" s="22" customFormat="1" x14ac:dyDescent="0.2">
      <c r="B1905" s="23">
        <f t="shared" si="180"/>
        <v>2007</v>
      </c>
      <c r="C1905" s="23">
        <f t="shared" si="181"/>
        <v>8</v>
      </c>
      <c r="D1905" s="24" t="s">
        <v>100</v>
      </c>
      <c r="E1905" s="25">
        <v>39300</v>
      </c>
      <c r="H1905" s="22" t="s">
        <v>833</v>
      </c>
      <c r="I1905" s="22">
        <v>3</v>
      </c>
      <c r="J1905" s="22" t="str">
        <f t="shared" si="182"/>
        <v>Norrviken 3</v>
      </c>
      <c r="K1905" s="22">
        <v>6</v>
      </c>
      <c r="O1905" s="22">
        <v>18.7</v>
      </c>
      <c r="P1905" s="22">
        <v>5.2</v>
      </c>
      <c r="Q1905" s="22">
        <v>55</v>
      </c>
      <c r="BI1905" s="27"/>
    </row>
    <row r="1906" spans="2:61" s="22" customFormat="1" x14ac:dyDescent="0.2">
      <c r="B1906" s="23">
        <f t="shared" si="180"/>
        <v>2007</v>
      </c>
      <c r="C1906" s="23">
        <f t="shared" si="181"/>
        <v>8</v>
      </c>
      <c r="D1906" s="24" t="s">
        <v>100</v>
      </c>
      <c r="E1906" s="25">
        <v>39300</v>
      </c>
      <c r="H1906" s="22" t="s">
        <v>833</v>
      </c>
      <c r="I1906" s="22">
        <v>2</v>
      </c>
      <c r="J1906" s="22" t="str">
        <f t="shared" si="182"/>
        <v>Norrviken 2</v>
      </c>
      <c r="K1906" s="22">
        <v>5</v>
      </c>
      <c r="O1906" s="22">
        <v>18.899999999999999</v>
      </c>
      <c r="P1906" s="22">
        <v>7.1</v>
      </c>
      <c r="Q1906" s="22">
        <v>76</v>
      </c>
      <c r="BI1906" s="27"/>
    </row>
    <row r="1907" spans="2:61" s="22" customFormat="1" x14ac:dyDescent="0.2">
      <c r="B1907" s="23">
        <f t="shared" si="180"/>
        <v>2007</v>
      </c>
      <c r="C1907" s="23">
        <f t="shared" si="181"/>
        <v>8</v>
      </c>
      <c r="D1907" s="24" t="s">
        <v>100</v>
      </c>
      <c r="E1907" s="25">
        <v>39300</v>
      </c>
      <c r="H1907" s="22" t="s">
        <v>833</v>
      </c>
      <c r="I1907" s="22">
        <v>3</v>
      </c>
      <c r="J1907" s="22" t="str">
        <f t="shared" si="182"/>
        <v>Norrviken 3</v>
      </c>
      <c r="K1907" s="22">
        <v>5</v>
      </c>
      <c r="O1907" s="22">
        <v>19</v>
      </c>
      <c r="P1907" s="22">
        <v>7.4</v>
      </c>
      <c r="Q1907" s="22">
        <v>79</v>
      </c>
      <c r="BI1907" s="27"/>
    </row>
    <row r="1908" spans="2:61" s="22" customFormat="1" x14ac:dyDescent="0.2">
      <c r="B1908" s="23">
        <f t="shared" si="180"/>
        <v>2007</v>
      </c>
      <c r="C1908" s="23">
        <f t="shared" si="181"/>
        <v>8</v>
      </c>
      <c r="D1908" s="24" t="s">
        <v>100</v>
      </c>
      <c r="E1908" s="25">
        <v>39300</v>
      </c>
      <c r="H1908" s="22" t="s">
        <v>833</v>
      </c>
      <c r="I1908" s="22">
        <v>2</v>
      </c>
      <c r="J1908" s="22" t="str">
        <f t="shared" si="182"/>
        <v>Norrviken 2</v>
      </c>
      <c r="K1908" s="22">
        <v>4</v>
      </c>
      <c r="O1908" s="22">
        <v>19.3</v>
      </c>
      <c r="P1908" s="22">
        <v>8.6999999999999993</v>
      </c>
      <c r="Q1908" s="22">
        <v>94</v>
      </c>
      <c r="BI1908" s="27"/>
    </row>
    <row r="1909" spans="2:61" s="22" customFormat="1" x14ac:dyDescent="0.2">
      <c r="B1909" s="23">
        <f t="shared" si="180"/>
        <v>2007</v>
      </c>
      <c r="C1909" s="23">
        <f t="shared" si="181"/>
        <v>8</v>
      </c>
      <c r="D1909" s="24" t="s">
        <v>100</v>
      </c>
      <c r="E1909" s="25">
        <v>39300</v>
      </c>
      <c r="H1909" s="22" t="s">
        <v>833</v>
      </c>
      <c r="I1909" s="22">
        <v>3</v>
      </c>
      <c r="J1909" s="22" t="str">
        <f t="shared" si="182"/>
        <v>Norrviken 3</v>
      </c>
      <c r="K1909" s="22">
        <v>4</v>
      </c>
      <c r="O1909" s="22">
        <v>19.100000000000001</v>
      </c>
      <c r="P1909" s="22">
        <v>8.3000000000000007</v>
      </c>
      <c r="Q1909" s="22">
        <v>89</v>
      </c>
      <c r="BI1909" s="27"/>
    </row>
    <row r="1910" spans="2:61" s="22" customFormat="1" x14ac:dyDescent="0.2">
      <c r="B1910" s="23">
        <f t="shared" si="180"/>
        <v>2007</v>
      </c>
      <c r="C1910" s="23">
        <f t="shared" si="181"/>
        <v>8</v>
      </c>
      <c r="D1910" s="24" t="s">
        <v>100</v>
      </c>
      <c r="E1910" s="25">
        <v>39300</v>
      </c>
      <c r="H1910" s="22" t="s">
        <v>833</v>
      </c>
      <c r="I1910" s="22">
        <v>2</v>
      </c>
      <c r="J1910" s="22" t="str">
        <f t="shared" si="182"/>
        <v>Norrviken 2</v>
      </c>
      <c r="K1910" s="22">
        <v>3</v>
      </c>
      <c r="O1910" s="22">
        <v>19.7</v>
      </c>
      <c r="P1910" s="22">
        <v>8.6999999999999993</v>
      </c>
      <c r="Q1910" s="22">
        <v>95</v>
      </c>
      <c r="BI1910" s="27"/>
    </row>
    <row r="1911" spans="2:61" s="22" customFormat="1" x14ac:dyDescent="0.2">
      <c r="B1911" s="23">
        <f t="shared" si="180"/>
        <v>2007</v>
      </c>
      <c r="C1911" s="23">
        <f t="shared" si="181"/>
        <v>8</v>
      </c>
      <c r="D1911" s="24" t="s">
        <v>100</v>
      </c>
      <c r="E1911" s="25">
        <v>39300</v>
      </c>
      <c r="H1911" s="22" t="s">
        <v>833</v>
      </c>
      <c r="I1911" s="22">
        <v>3</v>
      </c>
      <c r="J1911" s="22" t="str">
        <f t="shared" si="182"/>
        <v>Norrviken 3</v>
      </c>
      <c r="K1911" s="22">
        <v>3</v>
      </c>
      <c r="O1911" s="22">
        <v>19.899999999999999</v>
      </c>
      <c r="P1911" s="22">
        <v>10.5</v>
      </c>
      <c r="Q1911" s="22">
        <v>114</v>
      </c>
      <c r="BI1911" s="27"/>
    </row>
    <row r="1912" spans="2:61" s="22" customFormat="1" x14ac:dyDescent="0.2">
      <c r="B1912" s="23">
        <f t="shared" si="180"/>
        <v>2007</v>
      </c>
      <c r="C1912" s="23">
        <f t="shared" si="181"/>
        <v>8</v>
      </c>
      <c r="D1912" s="24" t="s">
        <v>100</v>
      </c>
      <c r="E1912" s="25">
        <v>39300</v>
      </c>
      <c r="H1912" s="22" t="s">
        <v>833</v>
      </c>
      <c r="I1912" s="22">
        <v>2</v>
      </c>
      <c r="J1912" s="22" t="str">
        <f t="shared" si="182"/>
        <v>Norrviken 2</v>
      </c>
      <c r="K1912" s="22">
        <v>2</v>
      </c>
      <c r="O1912" s="22">
        <v>20.100000000000001</v>
      </c>
      <c r="P1912" s="22">
        <v>10.4</v>
      </c>
      <c r="Q1912" s="22">
        <v>113</v>
      </c>
      <c r="BI1912" s="27"/>
    </row>
    <row r="1913" spans="2:61" s="22" customFormat="1" x14ac:dyDescent="0.2">
      <c r="B1913" s="23">
        <f t="shared" si="180"/>
        <v>2007</v>
      </c>
      <c r="C1913" s="23">
        <f t="shared" si="181"/>
        <v>8</v>
      </c>
      <c r="D1913" s="24" t="s">
        <v>100</v>
      </c>
      <c r="E1913" s="25">
        <v>39300</v>
      </c>
      <c r="H1913" s="22" t="s">
        <v>833</v>
      </c>
      <c r="I1913" s="22">
        <v>3</v>
      </c>
      <c r="J1913" s="22" t="str">
        <f t="shared" si="182"/>
        <v>Norrviken 3</v>
      </c>
      <c r="K1913" s="22">
        <v>2</v>
      </c>
      <c r="O1913" s="22">
        <v>20.5</v>
      </c>
      <c r="P1913" s="22">
        <v>10.9</v>
      </c>
      <c r="Q1913" s="22">
        <v>119</v>
      </c>
      <c r="BI1913" s="27"/>
    </row>
    <row r="1914" spans="2:61" s="22" customFormat="1" x14ac:dyDescent="0.2">
      <c r="B1914" s="23">
        <f t="shared" si="180"/>
        <v>2007</v>
      </c>
      <c r="C1914" s="23">
        <f t="shared" si="181"/>
        <v>8</v>
      </c>
      <c r="D1914" s="24" t="s">
        <v>100</v>
      </c>
      <c r="E1914" s="25">
        <v>39300</v>
      </c>
      <c r="H1914" s="22" t="s">
        <v>833</v>
      </c>
      <c r="I1914" s="22">
        <v>1</v>
      </c>
      <c r="J1914" s="22" t="str">
        <f t="shared" si="182"/>
        <v>Norrviken 1</v>
      </c>
      <c r="K1914" s="22">
        <v>1</v>
      </c>
      <c r="O1914" s="22">
        <v>21.1</v>
      </c>
      <c r="P1914" s="22">
        <v>8.6</v>
      </c>
      <c r="Q1914" s="22">
        <v>96</v>
      </c>
      <c r="BI1914" s="27"/>
    </row>
    <row r="1915" spans="2:61" s="22" customFormat="1" x14ac:dyDescent="0.2">
      <c r="B1915" s="23">
        <f t="shared" si="180"/>
        <v>2007</v>
      </c>
      <c r="C1915" s="23">
        <f t="shared" si="181"/>
        <v>8</v>
      </c>
      <c r="D1915" s="24" t="s">
        <v>100</v>
      </c>
      <c r="E1915" s="25">
        <v>39300</v>
      </c>
      <c r="H1915" s="22" t="s">
        <v>833</v>
      </c>
      <c r="I1915" s="22">
        <v>4</v>
      </c>
      <c r="J1915" s="22" t="str">
        <f t="shared" si="182"/>
        <v>Norrviken 4</v>
      </c>
      <c r="K1915" s="22">
        <v>1</v>
      </c>
      <c r="O1915" s="22">
        <v>21.1</v>
      </c>
      <c r="P1915" s="22">
        <v>10.3</v>
      </c>
      <c r="Q1915" s="22">
        <v>116</v>
      </c>
      <c r="BI1915" s="27"/>
    </row>
    <row r="1916" spans="2:61" s="22" customFormat="1" x14ac:dyDescent="0.2">
      <c r="B1916" s="23">
        <f t="shared" si="180"/>
        <v>2007</v>
      </c>
      <c r="C1916" s="23">
        <f t="shared" si="181"/>
        <v>8</v>
      </c>
      <c r="D1916" s="24" t="s">
        <v>100</v>
      </c>
      <c r="E1916" s="25">
        <v>39300</v>
      </c>
      <c r="H1916" s="22" t="s">
        <v>833</v>
      </c>
      <c r="I1916" s="22">
        <v>2</v>
      </c>
      <c r="J1916" s="22" t="str">
        <f t="shared" si="182"/>
        <v>Norrviken 2</v>
      </c>
      <c r="K1916" s="22">
        <v>1</v>
      </c>
      <c r="O1916" s="22">
        <v>21</v>
      </c>
      <c r="P1916" s="22">
        <v>10.8</v>
      </c>
      <c r="Q1916" s="22">
        <v>120</v>
      </c>
      <c r="BI1916" s="27"/>
    </row>
    <row r="1917" spans="2:61" s="22" customFormat="1" x14ac:dyDescent="0.2">
      <c r="B1917" s="23">
        <f t="shared" si="180"/>
        <v>2007</v>
      </c>
      <c r="C1917" s="23">
        <f t="shared" si="181"/>
        <v>8</v>
      </c>
      <c r="D1917" s="24" t="s">
        <v>100</v>
      </c>
      <c r="E1917" s="25">
        <v>39300</v>
      </c>
      <c r="H1917" s="22" t="s">
        <v>833</v>
      </c>
      <c r="I1917" s="22">
        <v>3</v>
      </c>
      <c r="J1917" s="22" t="str">
        <f t="shared" si="182"/>
        <v>Norrviken 3</v>
      </c>
      <c r="K1917" s="22">
        <v>1</v>
      </c>
      <c r="O1917" s="22">
        <v>21.3</v>
      </c>
      <c r="P1917" s="22">
        <v>11.1</v>
      </c>
      <c r="Q1917" s="22">
        <v>124</v>
      </c>
      <c r="BI1917" s="27"/>
    </row>
    <row r="1918" spans="2:61" s="22" customFormat="1" x14ac:dyDescent="0.2">
      <c r="B1918" s="23">
        <f t="shared" si="180"/>
        <v>2007</v>
      </c>
      <c r="C1918" s="23">
        <f t="shared" si="181"/>
        <v>8</v>
      </c>
      <c r="D1918" s="24" t="s">
        <v>100</v>
      </c>
      <c r="E1918" s="25">
        <v>39300</v>
      </c>
      <c r="H1918" s="22" t="s">
        <v>91</v>
      </c>
      <c r="J1918" s="22" t="str">
        <f t="shared" si="182"/>
        <v xml:space="preserve">Ravalen </v>
      </c>
      <c r="K1918" s="22" t="s">
        <v>739</v>
      </c>
      <c r="N1918" s="22">
        <v>1.5</v>
      </c>
      <c r="O1918" s="22">
        <v>24.4</v>
      </c>
      <c r="P1918" s="22">
        <v>15.6</v>
      </c>
      <c r="Q1918" s="22">
        <v>180</v>
      </c>
      <c r="U1918" s="22">
        <v>7</v>
      </c>
      <c r="V1918" s="22">
        <f t="shared" ref="V1918:V1921" si="190">U1918 * (1/((10^((0.0901821 + (2729.92 /(273.15 + O1918)))-AC1918)+1)))</f>
        <v>2.8048346422497406</v>
      </c>
      <c r="W1918" s="22">
        <v>0.05</v>
      </c>
      <c r="X1918" s="22">
        <v>0.1</v>
      </c>
      <c r="Z1918" s="22">
        <v>12.96852</v>
      </c>
      <c r="AA1918" s="22">
        <v>47.8</v>
      </c>
      <c r="AB1918" s="22">
        <v>0.1</v>
      </c>
      <c r="AC1918" s="22">
        <v>9.09</v>
      </c>
      <c r="AG1918" s="22">
        <v>11</v>
      </c>
      <c r="AI1918" s="22">
        <v>33</v>
      </c>
      <c r="AJ1918" s="22">
        <v>866</v>
      </c>
      <c r="BI1918" s="27"/>
    </row>
    <row r="1919" spans="2:61" s="22" customFormat="1" x14ac:dyDescent="0.2">
      <c r="B1919" s="23">
        <f t="shared" si="180"/>
        <v>2007</v>
      </c>
      <c r="C1919" s="23">
        <f t="shared" si="181"/>
        <v>8</v>
      </c>
      <c r="D1919" s="24" t="s">
        <v>100</v>
      </c>
      <c r="E1919" s="25">
        <v>39300</v>
      </c>
      <c r="H1919" s="22" t="s">
        <v>91</v>
      </c>
      <c r="J1919" s="22" t="str">
        <f t="shared" si="182"/>
        <v xml:space="preserve">Ravalen </v>
      </c>
      <c r="K1919" s="22" t="s">
        <v>785</v>
      </c>
      <c r="O1919" s="22">
        <v>23.1</v>
      </c>
      <c r="P1919" s="22">
        <v>17.600000000000001</v>
      </c>
      <c r="Q1919" s="22">
        <v>204</v>
      </c>
      <c r="U1919" s="22">
        <v>10</v>
      </c>
      <c r="V1919" s="22">
        <f t="shared" si="190"/>
        <v>5.430082504180537</v>
      </c>
      <c r="W1919" s="22">
        <v>5.3999999999999999E-2</v>
      </c>
      <c r="X1919" s="22">
        <v>1</v>
      </c>
      <c r="AA1919" s="22">
        <v>46.8</v>
      </c>
      <c r="AB1919" s="22">
        <v>0.1</v>
      </c>
      <c r="AC1919" s="22">
        <v>9.3800000000000008</v>
      </c>
      <c r="AG1919" s="22">
        <v>11</v>
      </c>
      <c r="AI1919" s="22">
        <v>26</v>
      </c>
      <c r="AJ1919" s="22">
        <v>895</v>
      </c>
      <c r="BI1919" s="27"/>
    </row>
    <row r="1920" spans="2:61" s="22" customFormat="1" x14ac:dyDescent="0.2">
      <c r="B1920" s="23">
        <f t="shared" si="180"/>
        <v>2007</v>
      </c>
      <c r="C1920" s="23">
        <f t="shared" si="181"/>
        <v>8</v>
      </c>
      <c r="D1920" s="24" t="s">
        <v>100</v>
      </c>
      <c r="E1920" s="25">
        <v>39302</v>
      </c>
      <c r="H1920" s="22" t="s">
        <v>83</v>
      </c>
      <c r="J1920" s="22" t="str">
        <f t="shared" si="182"/>
        <v xml:space="preserve">Edssjön </v>
      </c>
      <c r="K1920" s="22" t="s">
        <v>739</v>
      </c>
      <c r="N1920" s="22">
        <v>1.6</v>
      </c>
      <c r="O1920" s="22">
        <v>22.5</v>
      </c>
      <c r="P1920" s="22">
        <v>10.5</v>
      </c>
      <c r="Q1920" s="22">
        <v>120</v>
      </c>
      <c r="U1920" s="22">
        <v>4</v>
      </c>
      <c r="V1920" s="22">
        <f t="shared" si="190"/>
        <v>0.3387122666334052</v>
      </c>
      <c r="W1920" s="22">
        <v>4.1000000000000002E-2</v>
      </c>
      <c r="X1920" s="22">
        <v>34</v>
      </c>
      <c r="Z1920" s="22">
        <v>10.915464</v>
      </c>
      <c r="AA1920" s="22">
        <v>51.1</v>
      </c>
      <c r="AB1920" s="22">
        <v>0.1</v>
      </c>
      <c r="AC1920" s="22">
        <v>8.2899999999999991</v>
      </c>
      <c r="AG1920" s="22">
        <v>11</v>
      </c>
      <c r="AI1920" s="22">
        <v>117</v>
      </c>
      <c r="AJ1920" s="22">
        <v>689</v>
      </c>
      <c r="BI1920" s="27"/>
    </row>
    <row r="1921" spans="2:61" s="22" customFormat="1" x14ac:dyDescent="0.2">
      <c r="B1921" s="23">
        <f t="shared" si="180"/>
        <v>2007</v>
      </c>
      <c r="C1921" s="23">
        <f t="shared" si="181"/>
        <v>8</v>
      </c>
      <c r="D1921" s="24" t="s">
        <v>100</v>
      </c>
      <c r="E1921" s="25">
        <v>39302</v>
      </c>
      <c r="H1921" s="22" t="s">
        <v>83</v>
      </c>
      <c r="J1921" s="22" t="str">
        <f t="shared" si="182"/>
        <v xml:space="preserve">Edssjön </v>
      </c>
      <c r="K1921" s="22" t="s">
        <v>785</v>
      </c>
      <c r="O1921" s="22">
        <v>18.3</v>
      </c>
      <c r="P1921" s="22">
        <v>0.1</v>
      </c>
      <c r="Q1921" s="22">
        <v>1</v>
      </c>
      <c r="U1921" s="22">
        <v>9</v>
      </c>
      <c r="V1921" s="22">
        <f t="shared" si="190"/>
        <v>7.8267823978673337E-2</v>
      </c>
      <c r="W1921" s="22">
        <v>4.2999999999999997E-2</v>
      </c>
      <c r="X1921" s="22">
        <v>69</v>
      </c>
      <c r="AA1921" s="22">
        <v>51.6</v>
      </c>
      <c r="AB1921" s="22">
        <v>0.1</v>
      </c>
      <c r="AC1921" s="22">
        <v>7.4</v>
      </c>
      <c r="AD1921" s="22">
        <v>2.5000000000000001E-2</v>
      </c>
      <c r="AG1921" s="22">
        <v>11</v>
      </c>
      <c r="AI1921" s="22">
        <v>167</v>
      </c>
      <c r="AJ1921" s="22">
        <v>802</v>
      </c>
      <c r="BI1921" s="27"/>
    </row>
    <row r="1922" spans="2:61" s="22" customFormat="1" x14ac:dyDescent="0.2">
      <c r="B1922" s="23">
        <f t="shared" ref="B1922:B1985" si="191">YEAR(E1922)</f>
        <v>2007</v>
      </c>
      <c r="C1922" s="23">
        <f t="shared" ref="C1922:C1985" si="192">MONTH(E1922)</f>
        <v>8</v>
      </c>
      <c r="D1922" s="24" t="s">
        <v>100</v>
      </c>
      <c r="E1922" s="25">
        <v>39302</v>
      </c>
      <c r="H1922" s="22" t="s">
        <v>83</v>
      </c>
      <c r="J1922" s="22" t="str">
        <f t="shared" si="182"/>
        <v xml:space="preserve">Edssjön </v>
      </c>
      <c r="K1922" s="22" t="s">
        <v>896</v>
      </c>
      <c r="O1922" s="22">
        <v>19.3</v>
      </c>
      <c r="P1922" s="22">
        <v>1.1000000000000001</v>
      </c>
      <c r="Q1922" s="22">
        <v>12</v>
      </c>
      <c r="BI1922" s="27"/>
    </row>
    <row r="1923" spans="2:61" s="22" customFormat="1" x14ac:dyDescent="0.2">
      <c r="B1923" s="23">
        <f t="shared" si="191"/>
        <v>2007</v>
      </c>
      <c r="C1923" s="23">
        <f t="shared" si="192"/>
        <v>8</v>
      </c>
      <c r="D1923" s="24" t="s">
        <v>100</v>
      </c>
      <c r="E1923" s="25">
        <v>39302</v>
      </c>
      <c r="H1923" s="22" t="s">
        <v>83</v>
      </c>
      <c r="J1923" s="22" t="str">
        <f t="shared" ref="J1923:J1986" si="193">CONCATENATE(H1923," ",I1923)</f>
        <v xml:space="preserve">Edssjön </v>
      </c>
      <c r="K1923" s="22" t="s">
        <v>897</v>
      </c>
      <c r="O1923" s="22">
        <v>20</v>
      </c>
      <c r="P1923" s="22">
        <v>6.2</v>
      </c>
      <c r="Q1923" s="22">
        <v>68</v>
      </c>
      <c r="BI1923" s="27"/>
    </row>
    <row r="1924" spans="2:61" s="22" customFormat="1" x14ac:dyDescent="0.2">
      <c r="B1924" s="23">
        <f t="shared" si="191"/>
        <v>2007</v>
      </c>
      <c r="C1924" s="23">
        <f t="shared" si="192"/>
        <v>8</v>
      </c>
      <c r="D1924" s="24" t="s">
        <v>100</v>
      </c>
      <c r="E1924" s="25">
        <v>39302</v>
      </c>
      <c r="H1924" s="22" t="s">
        <v>83</v>
      </c>
      <c r="J1924" s="22" t="str">
        <f t="shared" si="193"/>
        <v xml:space="preserve">Edssjön </v>
      </c>
      <c r="K1924" s="22" t="s">
        <v>898</v>
      </c>
      <c r="O1924" s="22">
        <v>22.4</v>
      </c>
      <c r="P1924" s="22">
        <v>10.4</v>
      </c>
      <c r="Q1924" s="22">
        <v>120</v>
      </c>
      <c r="BI1924" s="27"/>
    </row>
    <row r="1925" spans="2:61" s="22" customFormat="1" x14ac:dyDescent="0.2">
      <c r="B1925" s="23">
        <f t="shared" si="191"/>
        <v>2007</v>
      </c>
      <c r="C1925" s="23">
        <f t="shared" si="192"/>
        <v>8</v>
      </c>
      <c r="D1925" s="24" t="s">
        <v>100</v>
      </c>
      <c r="E1925" s="25">
        <v>39302</v>
      </c>
      <c r="H1925" s="22" t="s">
        <v>83</v>
      </c>
      <c r="J1925" s="22" t="str">
        <f t="shared" si="193"/>
        <v xml:space="preserve">Edssjön </v>
      </c>
      <c r="K1925" s="22" t="s">
        <v>893</v>
      </c>
      <c r="O1925" s="22">
        <v>22.5</v>
      </c>
      <c r="P1925" s="22">
        <v>10.4</v>
      </c>
      <c r="Q1925" s="22">
        <v>120</v>
      </c>
      <c r="BI1925" s="27"/>
    </row>
    <row r="1926" spans="2:61" s="22" customFormat="1" x14ac:dyDescent="0.2">
      <c r="B1926" s="23">
        <f t="shared" si="191"/>
        <v>2007</v>
      </c>
      <c r="C1926" s="23">
        <f t="shared" si="192"/>
        <v>8</v>
      </c>
      <c r="D1926" s="24" t="s">
        <v>100</v>
      </c>
      <c r="E1926" s="25">
        <v>39302</v>
      </c>
      <c r="H1926" s="22" t="s">
        <v>84</v>
      </c>
      <c r="J1926" s="22" t="str">
        <f t="shared" si="193"/>
        <v xml:space="preserve">Fjäturen </v>
      </c>
      <c r="K1926" s="22" t="s">
        <v>739</v>
      </c>
      <c r="N1926" s="22">
        <v>3.1</v>
      </c>
      <c r="O1926" s="22">
        <v>22</v>
      </c>
      <c r="P1926" s="22">
        <v>9</v>
      </c>
      <c r="Q1926" s="22">
        <v>102</v>
      </c>
      <c r="U1926" s="22">
        <v>13</v>
      </c>
      <c r="V1926" s="22">
        <f t="shared" ref="V1926:V1927" si="194">U1926 * (1/((10^((0.0901821 + (2729.92 /(273.15 + O1926)))-AC1926)+1)))</f>
        <v>0.62120260503232994</v>
      </c>
      <c r="W1926" s="22">
        <v>0.108</v>
      </c>
      <c r="X1926" s="22">
        <v>1</v>
      </c>
      <c r="Z1926" s="22">
        <v>3.313752</v>
      </c>
      <c r="AA1926" s="22">
        <v>34.6</v>
      </c>
      <c r="AB1926" s="22">
        <v>0.1</v>
      </c>
      <c r="AC1926" s="22">
        <v>8.0399999999999991</v>
      </c>
      <c r="AG1926" s="22">
        <v>11</v>
      </c>
      <c r="AI1926" s="22">
        <v>16</v>
      </c>
      <c r="AJ1926" s="22">
        <v>559</v>
      </c>
      <c r="BI1926" s="27"/>
    </row>
    <row r="1927" spans="2:61" s="22" customFormat="1" x14ac:dyDescent="0.2">
      <c r="B1927" s="23">
        <f t="shared" si="191"/>
        <v>2007</v>
      </c>
      <c r="C1927" s="23">
        <f t="shared" si="192"/>
        <v>8</v>
      </c>
      <c r="D1927" s="24" t="s">
        <v>100</v>
      </c>
      <c r="E1927" s="25">
        <v>39302</v>
      </c>
      <c r="H1927" s="22" t="s">
        <v>84</v>
      </c>
      <c r="J1927" s="22" t="str">
        <f t="shared" si="193"/>
        <v xml:space="preserve">Fjäturen </v>
      </c>
      <c r="K1927" s="22" t="s">
        <v>785</v>
      </c>
      <c r="O1927" s="22">
        <v>11.6</v>
      </c>
      <c r="P1927" s="22">
        <v>0.1</v>
      </c>
      <c r="Q1927" s="22">
        <v>1</v>
      </c>
      <c r="U1927" s="22">
        <v>1497</v>
      </c>
      <c r="V1927" s="22">
        <f t="shared" si="194"/>
        <v>9.4452720178287208</v>
      </c>
      <c r="W1927" s="22">
        <v>0.114</v>
      </c>
      <c r="X1927" s="22">
        <v>543</v>
      </c>
      <c r="AA1927" s="22">
        <v>38.700000000000003</v>
      </c>
      <c r="AB1927" s="22">
        <v>0.1</v>
      </c>
      <c r="AC1927" s="22">
        <v>7.48</v>
      </c>
      <c r="AD1927" s="22">
        <v>2.5000000000000001E-2</v>
      </c>
      <c r="AG1927" s="22">
        <v>14</v>
      </c>
      <c r="AI1927" s="22">
        <v>588</v>
      </c>
      <c r="AJ1927" s="22">
        <v>1866</v>
      </c>
      <c r="BI1927" s="27"/>
    </row>
    <row r="1928" spans="2:61" s="22" customFormat="1" x14ac:dyDescent="0.2">
      <c r="B1928" s="23">
        <f t="shared" si="191"/>
        <v>2007</v>
      </c>
      <c r="C1928" s="23">
        <f t="shared" si="192"/>
        <v>8</v>
      </c>
      <c r="D1928" s="24" t="s">
        <v>100</v>
      </c>
      <c r="E1928" s="25">
        <v>39302</v>
      </c>
      <c r="H1928" s="22" t="s">
        <v>84</v>
      </c>
      <c r="J1928" s="22" t="str">
        <f t="shared" si="193"/>
        <v xml:space="preserve">Fjäturen </v>
      </c>
      <c r="K1928" s="22" t="s">
        <v>899</v>
      </c>
      <c r="O1928" s="22">
        <v>12.5</v>
      </c>
      <c r="P1928" s="22">
        <v>0.1</v>
      </c>
      <c r="Q1928" s="22">
        <v>1</v>
      </c>
      <c r="BI1928" s="27"/>
    </row>
    <row r="1929" spans="2:61" s="22" customFormat="1" x14ac:dyDescent="0.2">
      <c r="B1929" s="23">
        <f t="shared" si="191"/>
        <v>2007</v>
      </c>
      <c r="C1929" s="23">
        <f t="shared" si="192"/>
        <v>8</v>
      </c>
      <c r="D1929" s="24" t="s">
        <v>100</v>
      </c>
      <c r="E1929" s="25">
        <v>39302</v>
      </c>
      <c r="H1929" s="22" t="s">
        <v>84</v>
      </c>
      <c r="J1929" s="22" t="str">
        <f t="shared" si="193"/>
        <v xml:space="preserve">Fjäturen </v>
      </c>
      <c r="K1929" s="22" t="s">
        <v>900</v>
      </c>
      <c r="O1929" s="22">
        <v>13.6</v>
      </c>
      <c r="P1929" s="22">
        <v>0.1</v>
      </c>
      <c r="Q1929" s="22">
        <v>1</v>
      </c>
      <c r="BI1929" s="27"/>
    </row>
    <row r="1930" spans="2:61" s="22" customFormat="1" x14ac:dyDescent="0.2">
      <c r="B1930" s="23">
        <f t="shared" si="191"/>
        <v>2007</v>
      </c>
      <c r="C1930" s="23">
        <f t="shared" si="192"/>
        <v>8</v>
      </c>
      <c r="D1930" s="24" t="s">
        <v>100</v>
      </c>
      <c r="E1930" s="25">
        <v>39302</v>
      </c>
      <c r="H1930" s="22" t="s">
        <v>84</v>
      </c>
      <c r="J1930" s="22" t="str">
        <f t="shared" si="193"/>
        <v xml:space="preserve">Fjäturen </v>
      </c>
      <c r="K1930" s="22" t="s">
        <v>895</v>
      </c>
      <c r="O1930" s="22">
        <v>17.899999999999999</v>
      </c>
      <c r="P1930" s="22">
        <v>0.2</v>
      </c>
      <c r="Q1930" s="22">
        <v>2</v>
      </c>
      <c r="BI1930" s="27"/>
    </row>
    <row r="1931" spans="2:61" s="22" customFormat="1" x14ac:dyDescent="0.2">
      <c r="B1931" s="23">
        <f t="shared" si="191"/>
        <v>2007</v>
      </c>
      <c r="C1931" s="23">
        <f t="shared" si="192"/>
        <v>8</v>
      </c>
      <c r="D1931" s="24" t="s">
        <v>100</v>
      </c>
      <c r="E1931" s="25">
        <v>39302</v>
      </c>
      <c r="H1931" s="22" t="s">
        <v>84</v>
      </c>
      <c r="J1931" s="22" t="str">
        <f t="shared" si="193"/>
        <v xml:space="preserve">Fjäturen </v>
      </c>
      <c r="K1931" s="22" t="s">
        <v>896</v>
      </c>
      <c r="O1931" s="22">
        <v>19.7</v>
      </c>
      <c r="P1931" s="22">
        <v>7</v>
      </c>
      <c r="Q1931" s="22">
        <v>70</v>
      </c>
      <c r="BI1931" s="27"/>
    </row>
    <row r="1932" spans="2:61" s="22" customFormat="1" x14ac:dyDescent="0.2">
      <c r="B1932" s="23">
        <f t="shared" si="191"/>
        <v>2007</v>
      </c>
      <c r="C1932" s="23">
        <f t="shared" si="192"/>
        <v>8</v>
      </c>
      <c r="D1932" s="24" t="s">
        <v>100</v>
      </c>
      <c r="E1932" s="25">
        <v>39302</v>
      </c>
      <c r="H1932" s="22" t="s">
        <v>84</v>
      </c>
      <c r="J1932" s="22" t="str">
        <f t="shared" si="193"/>
        <v xml:space="preserve">Fjäturen </v>
      </c>
      <c r="K1932" s="22" t="s">
        <v>897</v>
      </c>
      <c r="O1932" s="22">
        <v>20.5</v>
      </c>
      <c r="P1932" s="22">
        <v>8.6999999999999993</v>
      </c>
      <c r="Q1932" s="22">
        <v>96</v>
      </c>
      <c r="BI1932" s="27"/>
    </row>
    <row r="1933" spans="2:61" s="22" customFormat="1" x14ac:dyDescent="0.2">
      <c r="B1933" s="23">
        <f t="shared" si="191"/>
        <v>2007</v>
      </c>
      <c r="C1933" s="23">
        <f t="shared" si="192"/>
        <v>8</v>
      </c>
      <c r="D1933" s="24" t="s">
        <v>100</v>
      </c>
      <c r="E1933" s="25">
        <v>39302</v>
      </c>
      <c r="H1933" s="22" t="s">
        <v>84</v>
      </c>
      <c r="J1933" s="22" t="str">
        <f t="shared" si="193"/>
        <v xml:space="preserve">Fjäturen </v>
      </c>
      <c r="K1933" s="22" t="s">
        <v>898</v>
      </c>
      <c r="O1933" s="22">
        <v>21.9</v>
      </c>
      <c r="P1933" s="22">
        <v>8.6999999999999993</v>
      </c>
      <c r="Q1933" s="22">
        <v>99</v>
      </c>
      <c r="BI1933" s="27"/>
    </row>
    <row r="1934" spans="2:61" s="22" customFormat="1" x14ac:dyDescent="0.2">
      <c r="B1934" s="23">
        <f t="shared" si="191"/>
        <v>2007</v>
      </c>
      <c r="C1934" s="23">
        <f t="shared" si="192"/>
        <v>8</v>
      </c>
      <c r="D1934" s="24" t="s">
        <v>100</v>
      </c>
      <c r="E1934" s="25">
        <v>39302</v>
      </c>
      <c r="H1934" s="22" t="s">
        <v>84</v>
      </c>
      <c r="J1934" s="22" t="str">
        <f t="shared" si="193"/>
        <v xml:space="preserve">Fjäturen </v>
      </c>
      <c r="K1934" s="22" t="s">
        <v>893</v>
      </c>
      <c r="O1934" s="22">
        <v>22</v>
      </c>
      <c r="P1934" s="22">
        <v>9</v>
      </c>
      <c r="Q1934" s="22">
        <v>102</v>
      </c>
      <c r="BI1934" s="27"/>
    </row>
    <row r="1935" spans="2:61" s="22" customFormat="1" x14ac:dyDescent="0.2">
      <c r="B1935" s="23">
        <f t="shared" si="191"/>
        <v>2007</v>
      </c>
      <c r="C1935" s="23">
        <f t="shared" si="192"/>
        <v>8</v>
      </c>
      <c r="D1935" s="24" t="s">
        <v>100</v>
      </c>
      <c r="E1935" s="25">
        <v>39302</v>
      </c>
      <c r="H1935" s="22" t="s">
        <v>85</v>
      </c>
      <c r="J1935" s="22" t="str">
        <f t="shared" si="193"/>
        <v xml:space="preserve">Gullsjön </v>
      </c>
      <c r="K1935" s="22" t="s">
        <v>739</v>
      </c>
      <c r="N1935" s="22">
        <v>1.5</v>
      </c>
      <c r="O1935" s="22">
        <v>20</v>
      </c>
      <c r="P1935" s="22">
        <v>5.5</v>
      </c>
      <c r="Q1935" s="22">
        <v>60</v>
      </c>
      <c r="U1935" s="22">
        <v>5</v>
      </c>
      <c r="V1935" s="22">
        <f t="shared" ref="V1935:V1936" si="195">U1935 * (1/((10^((0.0901821 + (2729.92 /(273.15 + O1935)))-AC1935)+1)))</f>
        <v>5.1513916555626725E-2</v>
      </c>
      <c r="W1935" s="22">
        <v>0.14699999999999999</v>
      </c>
      <c r="X1935" s="22">
        <v>3</v>
      </c>
      <c r="Z1935" s="22">
        <v>4.2846071428571397</v>
      </c>
      <c r="AA1935" s="22">
        <v>45.1</v>
      </c>
      <c r="AB1935" s="22">
        <v>0.1</v>
      </c>
      <c r="AC1935" s="22">
        <v>7.42</v>
      </c>
      <c r="AG1935" s="22">
        <v>16</v>
      </c>
      <c r="AI1935" s="22">
        <v>17</v>
      </c>
      <c r="AJ1935" s="22">
        <v>616</v>
      </c>
      <c r="BI1935" s="27"/>
    </row>
    <row r="1936" spans="2:61" s="22" customFormat="1" x14ac:dyDescent="0.2">
      <c r="B1936" s="23">
        <f t="shared" si="191"/>
        <v>2007</v>
      </c>
      <c r="C1936" s="23">
        <f t="shared" si="192"/>
        <v>8</v>
      </c>
      <c r="D1936" s="24" t="s">
        <v>100</v>
      </c>
      <c r="E1936" s="25">
        <v>39302</v>
      </c>
      <c r="H1936" s="22" t="s">
        <v>85</v>
      </c>
      <c r="J1936" s="22" t="str">
        <f t="shared" si="193"/>
        <v xml:space="preserve">Gullsjön </v>
      </c>
      <c r="K1936" s="22" t="s">
        <v>785</v>
      </c>
      <c r="O1936" s="22">
        <v>17.399999999999999</v>
      </c>
      <c r="P1936" s="22">
        <v>0.1</v>
      </c>
      <c r="Q1936" s="22">
        <v>1</v>
      </c>
      <c r="U1936" s="22">
        <v>7</v>
      </c>
      <c r="V1936" s="22">
        <f t="shared" si="195"/>
        <v>2.1770346604758808E-2</v>
      </c>
      <c r="W1936" s="22">
        <v>0.156</v>
      </c>
      <c r="X1936" s="22">
        <v>1</v>
      </c>
      <c r="AA1936" s="22">
        <v>43.8</v>
      </c>
      <c r="AB1936" s="22">
        <v>0.1</v>
      </c>
      <c r="AC1936" s="22">
        <v>6.98</v>
      </c>
      <c r="AD1936" s="22">
        <v>2.5000000000000001E-2</v>
      </c>
      <c r="AG1936" s="22">
        <v>16</v>
      </c>
      <c r="AI1936" s="22">
        <v>18</v>
      </c>
      <c r="AJ1936" s="22">
        <v>659</v>
      </c>
      <c r="BI1936" s="27"/>
    </row>
    <row r="1937" spans="2:61" s="22" customFormat="1" x14ac:dyDescent="0.2">
      <c r="B1937" s="23">
        <f t="shared" si="191"/>
        <v>2007</v>
      </c>
      <c r="C1937" s="23">
        <f t="shared" si="192"/>
        <v>8</v>
      </c>
      <c r="D1937" s="24" t="s">
        <v>100</v>
      </c>
      <c r="E1937" s="25">
        <v>39302</v>
      </c>
      <c r="H1937" s="22" t="s">
        <v>85</v>
      </c>
      <c r="J1937" s="22" t="str">
        <f t="shared" si="193"/>
        <v xml:space="preserve">Gullsjön </v>
      </c>
      <c r="K1937" s="22" t="s">
        <v>893</v>
      </c>
      <c r="O1937" s="22">
        <v>19.3</v>
      </c>
      <c r="P1937" s="22">
        <v>1.8</v>
      </c>
      <c r="Q1937" s="22">
        <v>20</v>
      </c>
      <c r="BI1937" s="27"/>
    </row>
    <row r="1938" spans="2:61" s="22" customFormat="1" x14ac:dyDescent="0.2">
      <c r="B1938" s="23">
        <f t="shared" si="191"/>
        <v>2007</v>
      </c>
      <c r="C1938" s="23">
        <f t="shared" si="192"/>
        <v>8</v>
      </c>
      <c r="D1938" s="24" t="s">
        <v>100</v>
      </c>
      <c r="E1938" s="25">
        <v>39302</v>
      </c>
      <c r="H1938" s="22" t="s">
        <v>87</v>
      </c>
      <c r="J1938" s="22" t="str">
        <f t="shared" si="193"/>
        <v xml:space="preserve">Mörtsjön </v>
      </c>
      <c r="K1938" s="22" t="s">
        <v>739</v>
      </c>
      <c r="N1938" s="22">
        <v>1.8</v>
      </c>
      <c r="O1938" s="22">
        <v>22</v>
      </c>
      <c r="P1938" s="22">
        <v>9.5</v>
      </c>
      <c r="Q1938" s="22">
        <v>108</v>
      </c>
      <c r="U1938" s="22">
        <v>6</v>
      </c>
      <c r="V1938" s="22">
        <f t="shared" ref="V1938:V1939" si="196">U1938 * (1/((10^((0.0901821 + (2729.92 /(273.15 + O1938)))-AC1938)+1)))</f>
        <v>0.21047370411872529</v>
      </c>
      <c r="W1938" s="22">
        <v>0.153</v>
      </c>
      <c r="X1938" s="22">
        <v>0.1</v>
      </c>
      <c r="Z1938" s="22">
        <v>11.3327114285714</v>
      </c>
      <c r="AA1938" s="22">
        <v>34.299999999999997</v>
      </c>
      <c r="AB1938" s="22">
        <v>0.1</v>
      </c>
      <c r="AC1938" s="22">
        <v>7.9</v>
      </c>
      <c r="AG1938" s="22">
        <v>15</v>
      </c>
      <c r="AI1938" s="22">
        <v>28</v>
      </c>
      <c r="AJ1938" s="22">
        <v>685</v>
      </c>
      <c r="BI1938" s="27"/>
    </row>
    <row r="1939" spans="2:61" s="22" customFormat="1" x14ac:dyDescent="0.2">
      <c r="B1939" s="23">
        <f t="shared" si="191"/>
        <v>2007</v>
      </c>
      <c r="C1939" s="23">
        <f t="shared" si="192"/>
        <v>8</v>
      </c>
      <c r="D1939" s="24" t="s">
        <v>100</v>
      </c>
      <c r="E1939" s="25">
        <v>39302</v>
      </c>
      <c r="H1939" s="22" t="s">
        <v>87</v>
      </c>
      <c r="J1939" s="22" t="str">
        <f t="shared" si="193"/>
        <v xml:space="preserve">Mörtsjön </v>
      </c>
      <c r="K1939" s="22" t="s">
        <v>785</v>
      </c>
      <c r="O1939" s="22">
        <v>13.9</v>
      </c>
      <c r="P1939" s="22">
        <v>0.1</v>
      </c>
      <c r="Q1939" s="22">
        <v>1</v>
      </c>
      <c r="U1939" s="22">
        <v>18</v>
      </c>
      <c r="V1939" s="22">
        <f t="shared" si="196"/>
        <v>5.5397759375304147E-2</v>
      </c>
      <c r="W1939" s="22">
        <v>0.17299999999999999</v>
      </c>
      <c r="X1939" s="22">
        <v>7</v>
      </c>
      <c r="AA1939" s="22">
        <v>36.1</v>
      </c>
      <c r="AB1939" s="22">
        <v>0.1</v>
      </c>
      <c r="AC1939" s="22">
        <v>7.09</v>
      </c>
      <c r="AD1939" s="22">
        <v>2.5000000000000001E-2</v>
      </c>
      <c r="AG1939" s="22">
        <v>18</v>
      </c>
      <c r="AI1939" s="22">
        <v>79</v>
      </c>
      <c r="AJ1939" s="22">
        <v>958</v>
      </c>
      <c r="BI1939" s="27"/>
    </row>
    <row r="1940" spans="2:61" s="22" customFormat="1" x14ac:dyDescent="0.2">
      <c r="B1940" s="23">
        <f t="shared" si="191"/>
        <v>2007</v>
      </c>
      <c r="C1940" s="23">
        <f t="shared" si="192"/>
        <v>8</v>
      </c>
      <c r="D1940" s="24" t="s">
        <v>100</v>
      </c>
      <c r="E1940" s="25">
        <v>39302</v>
      </c>
      <c r="H1940" s="22" t="s">
        <v>87</v>
      </c>
      <c r="J1940" s="22" t="str">
        <f t="shared" si="193"/>
        <v xml:space="preserve">Mörtsjön </v>
      </c>
      <c r="K1940" s="22" t="s">
        <v>897</v>
      </c>
      <c r="O1940" s="22">
        <v>18</v>
      </c>
      <c r="P1940" s="22">
        <v>0.2</v>
      </c>
      <c r="Q1940" s="22">
        <v>2</v>
      </c>
      <c r="BI1940" s="27"/>
    </row>
    <row r="1941" spans="2:61" s="22" customFormat="1" x14ac:dyDescent="0.2">
      <c r="B1941" s="23">
        <f t="shared" si="191"/>
        <v>2007</v>
      </c>
      <c r="C1941" s="23">
        <f t="shared" si="192"/>
        <v>8</v>
      </c>
      <c r="D1941" s="24" t="s">
        <v>100</v>
      </c>
      <c r="E1941" s="25">
        <v>39302</v>
      </c>
      <c r="H1941" s="22" t="s">
        <v>87</v>
      </c>
      <c r="J1941" s="22" t="str">
        <f t="shared" si="193"/>
        <v xml:space="preserve">Mörtsjön </v>
      </c>
      <c r="K1941" s="22" t="s">
        <v>898</v>
      </c>
      <c r="O1941" s="22">
        <v>20.100000000000001</v>
      </c>
      <c r="P1941" s="22">
        <v>8.1</v>
      </c>
      <c r="Q1941" s="22">
        <v>89</v>
      </c>
      <c r="BI1941" s="27"/>
    </row>
    <row r="1942" spans="2:61" s="22" customFormat="1" x14ac:dyDescent="0.2">
      <c r="B1942" s="23">
        <f t="shared" si="191"/>
        <v>2007</v>
      </c>
      <c r="C1942" s="23">
        <f t="shared" si="192"/>
        <v>8</v>
      </c>
      <c r="D1942" s="24" t="s">
        <v>100</v>
      </c>
      <c r="E1942" s="25">
        <v>39302</v>
      </c>
      <c r="H1942" s="22" t="s">
        <v>87</v>
      </c>
      <c r="J1942" s="22" t="str">
        <f t="shared" si="193"/>
        <v xml:space="preserve">Mörtsjön </v>
      </c>
      <c r="K1942" s="22" t="s">
        <v>893</v>
      </c>
      <c r="O1942" s="22">
        <v>21.6</v>
      </c>
      <c r="P1942" s="22">
        <v>9.1999999999999993</v>
      </c>
      <c r="Q1942" s="22">
        <v>103</v>
      </c>
      <c r="BI1942" s="27"/>
    </row>
    <row r="1943" spans="2:61" s="22" customFormat="1" x14ac:dyDescent="0.2">
      <c r="B1943" s="23">
        <f t="shared" si="191"/>
        <v>2007</v>
      </c>
      <c r="C1943" s="23">
        <f t="shared" si="192"/>
        <v>8</v>
      </c>
      <c r="D1943" s="24" t="s">
        <v>100</v>
      </c>
      <c r="E1943" s="25">
        <v>39302</v>
      </c>
      <c r="H1943" s="22" t="s">
        <v>90</v>
      </c>
      <c r="J1943" s="22" t="str">
        <f t="shared" si="193"/>
        <v xml:space="preserve">Oxundasjön </v>
      </c>
      <c r="K1943" s="22" t="s">
        <v>739</v>
      </c>
      <c r="N1943" s="22">
        <v>1.6</v>
      </c>
      <c r="O1943" s="22">
        <v>22.7</v>
      </c>
      <c r="P1943" s="22">
        <v>10.8</v>
      </c>
      <c r="Q1943" s="22">
        <v>125</v>
      </c>
      <c r="U1943" s="22">
        <v>4</v>
      </c>
      <c r="V1943" s="22">
        <f t="shared" ref="V1943:V1944" si="197">U1943 * (1/((10^((0.0901821 + (2729.92 /(273.15 + O1943)))-AC1943)+1)))</f>
        <v>0.30225668915358067</v>
      </c>
      <c r="W1943" s="22">
        <v>4.5999999999999999E-2</v>
      </c>
      <c r="X1943" s="22">
        <v>65</v>
      </c>
      <c r="Z1943" s="22">
        <v>13.9137514285714</v>
      </c>
      <c r="AA1943" s="22">
        <v>48.8</v>
      </c>
      <c r="AB1943" s="22">
        <v>0.1</v>
      </c>
      <c r="AC1943" s="22">
        <v>8.23</v>
      </c>
      <c r="AG1943" s="22">
        <v>10</v>
      </c>
      <c r="AI1943" s="22">
        <v>83</v>
      </c>
      <c r="AJ1943" s="22">
        <v>781</v>
      </c>
      <c r="BI1943" s="27"/>
    </row>
    <row r="1944" spans="2:61" s="22" customFormat="1" x14ac:dyDescent="0.2">
      <c r="B1944" s="23">
        <f t="shared" si="191"/>
        <v>2007</v>
      </c>
      <c r="C1944" s="23">
        <f t="shared" si="192"/>
        <v>8</v>
      </c>
      <c r="D1944" s="24" t="s">
        <v>100</v>
      </c>
      <c r="E1944" s="25">
        <v>39302</v>
      </c>
      <c r="H1944" s="22" t="s">
        <v>90</v>
      </c>
      <c r="J1944" s="22" t="str">
        <f t="shared" si="193"/>
        <v xml:space="preserve">Oxundasjön </v>
      </c>
      <c r="K1944" s="22" t="s">
        <v>785</v>
      </c>
      <c r="O1944" s="22">
        <v>19.2</v>
      </c>
      <c r="P1944" s="22">
        <v>0.2</v>
      </c>
      <c r="Q1944" s="22">
        <v>2</v>
      </c>
      <c r="U1944" s="22">
        <v>6</v>
      </c>
      <c r="V1944" s="22">
        <f t="shared" si="197"/>
        <v>6.5367706300621164E-2</v>
      </c>
      <c r="W1944" s="22">
        <v>4.4999999999999998E-2</v>
      </c>
      <c r="X1944" s="22">
        <v>107</v>
      </c>
      <c r="AA1944" s="22">
        <v>49.3</v>
      </c>
      <c r="AB1944" s="22">
        <v>0.1</v>
      </c>
      <c r="AC1944" s="22">
        <v>7.47</v>
      </c>
      <c r="AD1944" s="22">
        <v>2.5000000000000001E-2</v>
      </c>
      <c r="AG1944" s="22">
        <v>9.8000000000000007</v>
      </c>
      <c r="AI1944" s="22">
        <v>119</v>
      </c>
      <c r="AJ1944" s="22">
        <v>762</v>
      </c>
      <c r="BI1944" s="27"/>
    </row>
    <row r="1945" spans="2:61" s="22" customFormat="1" x14ac:dyDescent="0.2">
      <c r="B1945" s="23">
        <f t="shared" si="191"/>
        <v>2007</v>
      </c>
      <c r="C1945" s="23">
        <f t="shared" si="192"/>
        <v>8</v>
      </c>
      <c r="D1945" s="24" t="s">
        <v>100</v>
      </c>
      <c r="E1945" s="25">
        <v>39302</v>
      </c>
      <c r="H1945" s="22" t="s">
        <v>90</v>
      </c>
      <c r="J1945" s="22" t="str">
        <f t="shared" si="193"/>
        <v xml:space="preserve">Oxundasjön </v>
      </c>
      <c r="K1945" s="22" t="s">
        <v>895</v>
      </c>
      <c r="O1945" s="22">
        <v>19.399999999999999</v>
      </c>
      <c r="P1945" s="22">
        <v>1.6</v>
      </c>
      <c r="Q1945" s="22">
        <v>18</v>
      </c>
      <c r="BI1945" s="27"/>
    </row>
    <row r="1946" spans="2:61" s="22" customFormat="1" x14ac:dyDescent="0.2">
      <c r="B1946" s="23">
        <f t="shared" si="191"/>
        <v>2007</v>
      </c>
      <c r="C1946" s="23">
        <f t="shared" si="192"/>
        <v>8</v>
      </c>
      <c r="D1946" s="24" t="s">
        <v>100</v>
      </c>
      <c r="E1946" s="25">
        <v>39302</v>
      </c>
      <c r="H1946" s="22" t="s">
        <v>90</v>
      </c>
      <c r="J1946" s="22" t="str">
        <f t="shared" si="193"/>
        <v xml:space="preserve">Oxundasjön </v>
      </c>
      <c r="K1946" s="22" t="s">
        <v>896</v>
      </c>
      <c r="O1946" s="22">
        <v>20.399999999999999</v>
      </c>
      <c r="P1946" s="22">
        <v>3.9</v>
      </c>
      <c r="Q1946" s="22">
        <v>43</v>
      </c>
      <c r="BI1946" s="27"/>
    </row>
    <row r="1947" spans="2:61" s="22" customFormat="1" x14ac:dyDescent="0.2">
      <c r="B1947" s="23">
        <f t="shared" si="191"/>
        <v>2007</v>
      </c>
      <c r="C1947" s="23">
        <f t="shared" si="192"/>
        <v>8</v>
      </c>
      <c r="D1947" s="24" t="s">
        <v>100</v>
      </c>
      <c r="E1947" s="25">
        <v>39302</v>
      </c>
      <c r="H1947" s="22" t="s">
        <v>90</v>
      </c>
      <c r="J1947" s="22" t="str">
        <f t="shared" si="193"/>
        <v xml:space="preserve">Oxundasjön </v>
      </c>
      <c r="K1947" s="22" t="s">
        <v>897</v>
      </c>
      <c r="O1947" s="22">
        <v>22.4</v>
      </c>
      <c r="P1947" s="22">
        <v>10.1</v>
      </c>
      <c r="Q1947" s="22">
        <v>116</v>
      </c>
      <c r="BI1947" s="27"/>
    </row>
    <row r="1948" spans="2:61" s="22" customFormat="1" x14ac:dyDescent="0.2">
      <c r="B1948" s="23">
        <f t="shared" si="191"/>
        <v>2007</v>
      </c>
      <c r="C1948" s="23">
        <f t="shared" si="192"/>
        <v>8</v>
      </c>
      <c r="D1948" s="24" t="s">
        <v>100</v>
      </c>
      <c r="E1948" s="25">
        <v>39302</v>
      </c>
      <c r="H1948" s="22" t="s">
        <v>90</v>
      </c>
      <c r="J1948" s="22" t="str">
        <f t="shared" si="193"/>
        <v xml:space="preserve">Oxundasjön </v>
      </c>
      <c r="K1948" s="22" t="s">
        <v>898</v>
      </c>
      <c r="O1948" s="22">
        <v>22.7</v>
      </c>
      <c r="P1948" s="22">
        <v>10.6</v>
      </c>
      <c r="Q1948" s="22">
        <v>121</v>
      </c>
      <c r="BI1948" s="27"/>
    </row>
    <row r="1949" spans="2:61" s="22" customFormat="1" x14ac:dyDescent="0.2">
      <c r="B1949" s="23">
        <f t="shared" si="191"/>
        <v>2007</v>
      </c>
      <c r="C1949" s="23">
        <f t="shared" si="192"/>
        <v>8</v>
      </c>
      <c r="D1949" s="24" t="s">
        <v>100</v>
      </c>
      <c r="E1949" s="25">
        <v>39302</v>
      </c>
      <c r="H1949" s="22" t="s">
        <v>90</v>
      </c>
      <c r="J1949" s="22" t="str">
        <f t="shared" si="193"/>
        <v xml:space="preserve">Oxundasjön </v>
      </c>
      <c r="K1949" s="22" t="s">
        <v>893</v>
      </c>
      <c r="O1949" s="22">
        <v>22.8</v>
      </c>
      <c r="P1949" s="22">
        <v>10.7</v>
      </c>
      <c r="Q1949" s="22">
        <v>124</v>
      </c>
      <c r="BI1949" s="27"/>
    </row>
    <row r="1950" spans="2:61" s="22" customFormat="1" x14ac:dyDescent="0.2">
      <c r="B1950" s="23">
        <f t="shared" si="191"/>
        <v>2007</v>
      </c>
      <c r="C1950" s="23">
        <f t="shared" si="192"/>
        <v>8</v>
      </c>
      <c r="D1950" s="24" t="s">
        <v>100</v>
      </c>
      <c r="E1950" s="25">
        <v>39302</v>
      </c>
      <c r="H1950" s="22" t="s">
        <v>92</v>
      </c>
      <c r="J1950" s="22" t="str">
        <f t="shared" si="193"/>
        <v xml:space="preserve">Rösjön </v>
      </c>
      <c r="K1950" s="22" t="s">
        <v>739</v>
      </c>
      <c r="O1950" s="22">
        <v>22.4</v>
      </c>
      <c r="P1950" s="22">
        <v>9.4</v>
      </c>
      <c r="Q1950" s="22">
        <v>108</v>
      </c>
      <c r="U1950" s="22">
        <v>6</v>
      </c>
      <c r="V1950" s="22">
        <f t="shared" ref="V1950:V1951" si="198">U1950 * (1/((10^((0.0901821 + (2729.92 /(273.15 + O1950)))-AC1950)+1)))</f>
        <v>0.28204201470540946</v>
      </c>
      <c r="W1950" s="22">
        <v>2.4E-2</v>
      </c>
      <c r="X1950" s="22">
        <v>1</v>
      </c>
      <c r="Z1950" s="22">
        <v>3.3000880000000001</v>
      </c>
      <c r="AA1950" s="22">
        <v>27.5</v>
      </c>
      <c r="AB1950" s="22">
        <v>0.1</v>
      </c>
      <c r="AC1950" s="22">
        <v>8.02</v>
      </c>
      <c r="AG1950" s="22">
        <v>9.1</v>
      </c>
      <c r="AI1950" s="22">
        <v>15</v>
      </c>
      <c r="AJ1950" s="22">
        <v>528</v>
      </c>
      <c r="BI1950" s="27"/>
    </row>
    <row r="1951" spans="2:61" s="22" customFormat="1" x14ac:dyDescent="0.2">
      <c r="B1951" s="23">
        <f t="shared" si="191"/>
        <v>2007</v>
      </c>
      <c r="C1951" s="23">
        <f t="shared" si="192"/>
        <v>8</v>
      </c>
      <c r="D1951" s="24" t="s">
        <v>100</v>
      </c>
      <c r="E1951" s="25">
        <v>39302</v>
      </c>
      <c r="H1951" s="22" t="s">
        <v>92</v>
      </c>
      <c r="J1951" s="22" t="str">
        <f t="shared" si="193"/>
        <v xml:space="preserve">Rösjön </v>
      </c>
      <c r="K1951" s="22" t="s">
        <v>785</v>
      </c>
      <c r="O1951" s="22">
        <v>18</v>
      </c>
      <c r="P1951" s="22">
        <v>0.1</v>
      </c>
      <c r="Q1951" s="22">
        <v>1</v>
      </c>
      <c r="U1951" s="22">
        <v>33</v>
      </c>
      <c r="V1951" s="22">
        <f t="shared" si="198"/>
        <v>0.21833016826766913</v>
      </c>
      <c r="W1951" s="22">
        <v>3.3000000000000002E-2</v>
      </c>
      <c r="X1951" s="22">
        <v>4</v>
      </c>
      <c r="AA1951" s="22">
        <v>27.9</v>
      </c>
      <c r="AB1951" s="22">
        <v>0.1</v>
      </c>
      <c r="AC1951" s="22">
        <v>7.29</v>
      </c>
      <c r="AD1951" s="22">
        <v>2.5000000000000001E-2</v>
      </c>
      <c r="AG1951" s="22">
        <v>8.9</v>
      </c>
      <c r="AI1951" s="22">
        <v>28</v>
      </c>
      <c r="AJ1951" s="22">
        <v>584</v>
      </c>
      <c r="BI1951" s="27"/>
    </row>
    <row r="1952" spans="2:61" s="22" customFormat="1" x14ac:dyDescent="0.2">
      <c r="B1952" s="23">
        <f t="shared" si="191"/>
        <v>2007</v>
      </c>
      <c r="C1952" s="23">
        <f t="shared" si="192"/>
        <v>8</v>
      </c>
      <c r="D1952" s="24" t="s">
        <v>100</v>
      </c>
      <c r="E1952" s="25">
        <v>39302</v>
      </c>
      <c r="H1952" s="22" t="s">
        <v>92</v>
      </c>
      <c r="J1952" s="22" t="str">
        <f t="shared" si="193"/>
        <v xml:space="preserve">Rösjön </v>
      </c>
      <c r="K1952" s="22" t="s">
        <v>900</v>
      </c>
      <c r="O1952" s="22">
        <v>19.100000000000001</v>
      </c>
      <c r="P1952" s="22">
        <v>1.7</v>
      </c>
      <c r="Q1952" s="22">
        <v>19</v>
      </c>
      <c r="BI1952" s="27"/>
    </row>
    <row r="1953" spans="2:61" s="22" customFormat="1" x14ac:dyDescent="0.2">
      <c r="B1953" s="23">
        <f t="shared" si="191"/>
        <v>2007</v>
      </c>
      <c r="C1953" s="23">
        <f t="shared" si="192"/>
        <v>8</v>
      </c>
      <c r="D1953" s="24" t="s">
        <v>100</v>
      </c>
      <c r="E1953" s="25">
        <v>39302</v>
      </c>
      <c r="H1953" s="22" t="s">
        <v>92</v>
      </c>
      <c r="J1953" s="22" t="str">
        <f t="shared" si="193"/>
        <v xml:space="preserve">Rösjön </v>
      </c>
      <c r="K1953" s="22" t="s">
        <v>895</v>
      </c>
      <c r="O1953" s="22">
        <v>19.8</v>
      </c>
      <c r="P1953" s="22">
        <v>5.2</v>
      </c>
      <c r="Q1953" s="22">
        <v>57</v>
      </c>
      <c r="BI1953" s="27"/>
    </row>
    <row r="1954" spans="2:61" s="22" customFormat="1" x14ac:dyDescent="0.2">
      <c r="B1954" s="23">
        <f t="shared" si="191"/>
        <v>2007</v>
      </c>
      <c r="C1954" s="23">
        <f t="shared" si="192"/>
        <v>8</v>
      </c>
      <c r="D1954" s="24" t="s">
        <v>100</v>
      </c>
      <c r="E1954" s="25">
        <v>39302</v>
      </c>
      <c r="H1954" s="22" t="s">
        <v>92</v>
      </c>
      <c r="J1954" s="22" t="str">
        <f t="shared" si="193"/>
        <v xml:space="preserve">Rösjön </v>
      </c>
      <c r="K1954" s="22" t="s">
        <v>896</v>
      </c>
      <c r="O1954" s="22">
        <v>20.399999999999999</v>
      </c>
      <c r="P1954" s="22">
        <v>8.6</v>
      </c>
      <c r="Q1954" s="22">
        <v>95</v>
      </c>
      <c r="BI1954" s="27"/>
    </row>
    <row r="1955" spans="2:61" s="22" customFormat="1" x14ac:dyDescent="0.2">
      <c r="B1955" s="23">
        <f t="shared" si="191"/>
        <v>2007</v>
      </c>
      <c r="C1955" s="23">
        <f t="shared" si="192"/>
        <v>8</v>
      </c>
      <c r="D1955" s="24" t="s">
        <v>100</v>
      </c>
      <c r="E1955" s="25">
        <v>39302</v>
      </c>
      <c r="H1955" s="22" t="s">
        <v>92</v>
      </c>
      <c r="J1955" s="22" t="str">
        <f t="shared" si="193"/>
        <v xml:space="preserve">Rösjön </v>
      </c>
      <c r="K1955" s="22" t="s">
        <v>897</v>
      </c>
      <c r="O1955" s="22">
        <v>21</v>
      </c>
      <c r="P1955" s="22">
        <v>9.4</v>
      </c>
      <c r="Q1955" s="22">
        <v>105</v>
      </c>
      <c r="BI1955" s="27"/>
    </row>
    <row r="1956" spans="2:61" s="22" customFormat="1" x14ac:dyDescent="0.2">
      <c r="B1956" s="23">
        <f t="shared" si="191"/>
        <v>2007</v>
      </c>
      <c r="C1956" s="23">
        <f t="shared" si="192"/>
        <v>8</v>
      </c>
      <c r="D1956" s="24" t="s">
        <v>100</v>
      </c>
      <c r="E1956" s="25">
        <v>39302</v>
      </c>
      <c r="H1956" s="22" t="s">
        <v>92</v>
      </c>
      <c r="J1956" s="22" t="str">
        <f t="shared" si="193"/>
        <v xml:space="preserve">Rösjön </v>
      </c>
      <c r="K1956" s="22" t="s">
        <v>898</v>
      </c>
      <c r="O1956" s="22">
        <v>21.8</v>
      </c>
      <c r="P1956" s="22">
        <v>9.4</v>
      </c>
      <c r="Q1956" s="22">
        <v>106</v>
      </c>
      <c r="BI1956" s="27"/>
    </row>
    <row r="1957" spans="2:61" s="22" customFormat="1" x14ac:dyDescent="0.2">
      <c r="B1957" s="23">
        <f t="shared" si="191"/>
        <v>2007</v>
      </c>
      <c r="C1957" s="23">
        <f t="shared" si="192"/>
        <v>8</v>
      </c>
      <c r="D1957" s="24" t="s">
        <v>100</v>
      </c>
      <c r="E1957" s="25">
        <v>39302</v>
      </c>
      <c r="H1957" s="22" t="s">
        <v>92</v>
      </c>
      <c r="J1957" s="22" t="str">
        <f t="shared" si="193"/>
        <v xml:space="preserve">Rösjön </v>
      </c>
      <c r="K1957" s="22" t="s">
        <v>893</v>
      </c>
      <c r="O1957" s="22">
        <v>22.1</v>
      </c>
      <c r="P1957" s="22">
        <v>9.4</v>
      </c>
      <c r="Q1957" s="22">
        <v>107</v>
      </c>
      <c r="BI1957" s="27"/>
    </row>
    <row r="1958" spans="2:61" s="22" customFormat="1" x14ac:dyDescent="0.2">
      <c r="B1958" s="23">
        <f t="shared" si="191"/>
        <v>2007</v>
      </c>
      <c r="C1958" s="23">
        <f t="shared" si="192"/>
        <v>8</v>
      </c>
      <c r="D1958" s="24" t="s">
        <v>100</v>
      </c>
      <c r="E1958" s="25">
        <v>39302</v>
      </c>
      <c r="H1958" s="22" t="s">
        <v>834</v>
      </c>
      <c r="J1958" s="22" t="str">
        <f t="shared" si="193"/>
        <v xml:space="preserve">Snuggan </v>
      </c>
      <c r="K1958" s="22" t="s">
        <v>739</v>
      </c>
      <c r="N1958" s="22">
        <v>0.6</v>
      </c>
      <c r="O1958" s="22">
        <v>22.6</v>
      </c>
      <c r="P1958" s="22">
        <v>9.1</v>
      </c>
      <c r="Q1958" s="22">
        <v>105</v>
      </c>
      <c r="T1958" s="22">
        <v>7.15102040816325E-2</v>
      </c>
      <c r="U1958" s="22">
        <v>4</v>
      </c>
      <c r="V1958" s="22">
        <f t="shared" ref="V1958:V1959" si="199">U1958 * (1/((10^((0.0901821 + (2729.92 /(273.15 + O1958)))-AC1958)+1)))</f>
        <v>2.3503032620846905E-3</v>
      </c>
      <c r="W1958" s="22">
        <v>0.48799999999999999</v>
      </c>
      <c r="X1958" s="22">
        <v>5</v>
      </c>
      <c r="Z1958" s="22">
        <v>54.389800000000001</v>
      </c>
      <c r="AA1958" s="22">
        <v>4.95</v>
      </c>
      <c r="AB1958" s="22">
        <v>0.1</v>
      </c>
      <c r="AC1958" s="22">
        <v>6.09</v>
      </c>
      <c r="AG1958" s="22">
        <v>27</v>
      </c>
      <c r="AI1958" s="22">
        <v>29</v>
      </c>
      <c r="AJ1958" s="22">
        <v>873</v>
      </c>
      <c r="BI1958" s="27"/>
    </row>
    <row r="1959" spans="2:61" s="22" customFormat="1" x14ac:dyDescent="0.2">
      <c r="B1959" s="23">
        <f t="shared" si="191"/>
        <v>2007</v>
      </c>
      <c r="C1959" s="23">
        <f t="shared" si="192"/>
        <v>8</v>
      </c>
      <c r="D1959" s="24" t="s">
        <v>100</v>
      </c>
      <c r="E1959" s="25">
        <v>39302</v>
      </c>
      <c r="H1959" s="22" t="s">
        <v>834</v>
      </c>
      <c r="J1959" s="22" t="str">
        <f t="shared" si="193"/>
        <v xml:space="preserve">Snuggan </v>
      </c>
      <c r="K1959" s="22" t="s">
        <v>785</v>
      </c>
      <c r="O1959" s="22">
        <v>12.7</v>
      </c>
      <c r="P1959" s="22">
        <v>0.1</v>
      </c>
      <c r="Q1959" s="22">
        <v>1</v>
      </c>
      <c r="T1959" s="22">
        <v>0.19450775510203999</v>
      </c>
      <c r="U1959" s="22">
        <v>9</v>
      </c>
      <c r="V1959" s="22">
        <f t="shared" si="199"/>
        <v>8.3914353301796113E-4</v>
      </c>
      <c r="W1959" s="22">
        <v>0.81699999999999995</v>
      </c>
      <c r="X1959" s="22">
        <v>3</v>
      </c>
      <c r="AA1959" s="22">
        <v>6.42</v>
      </c>
      <c r="AB1959" s="22">
        <v>3</v>
      </c>
      <c r="AC1959" s="22">
        <v>5.61</v>
      </c>
      <c r="AD1959" s="22">
        <v>2.5000000000000001E-2</v>
      </c>
      <c r="AG1959" s="22">
        <v>34</v>
      </c>
      <c r="AI1959" s="22">
        <v>48</v>
      </c>
      <c r="AJ1959" s="22">
        <v>983</v>
      </c>
      <c r="BI1959" s="27"/>
    </row>
    <row r="1960" spans="2:61" s="22" customFormat="1" x14ac:dyDescent="0.2">
      <c r="B1960" s="23">
        <f t="shared" si="191"/>
        <v>2007</v>
      </c>
      <c r="C1960" s="23">
        <f t="shared" si="192"/>
        <v>8</v>
      </c>
      <c r="D1960" s="24" t="s">
        <v>100</v>
      </c>
      <c r="E1960" s="25">
        <v>39302</v>
      </c>
      <c r="H1960" s="22" t="s">
        <v>834</v>
      </c>
      <c r="J1960" s="22" t="str">
        <f t="shared" si="193"/>
        <v xml:space="preserve">Snuggan </v>
      </c>
      <c r="K1960" s="22" t="s">
        <v>898</v>
      </c>
      <c r="O1960" s="22">
        <v>15.2</v>
      </c>
      <c r="P1960" s="22">
        <v>0.1</v>
      </c>
      <c r="Q1960" s="22">
        <v>1</v>
      </c>
      <c r="BI1960" s="27"/>
    </row>
    <row r="1961" spans="2:61" s="22" customFormat="1" x14ac:dyDescent="0.2">
      <c r="B1961" s="23">
        <f t="shared" si="191"/>
        <v>2007</v>
      </c>
      <c r="C1961" s="23">
        <f t="shared" si="192"/>
        <v>8</v>
      </c>
      <c r="D1961" s="24" t="s">
        <v>100</v>
      </c>
      <c r="E1961" s="25">
        <v>39302</v>
      </c>
      <c r="H1961" s="22" t="s">
        <v>834</v>
      </c>
      <c r="J1961" s="22" t="str">
        <f t="shared" si="193"/>
        <v xml:space="preserve">Snuggan </v>
      </c>
      <c r="K1961" s="22" t="s">
        <v>893</v>
      </c>
      <c r="O1961" s="22">
        <v>21.2</v>
      </c>
      <c r="P1961" s="22">
        <v>8.6999999999999993</v>
      </c>
      <c r="Q1961" s="22">
        <v>97</v>
      </c>
      <c r="BI1961" s="27"/>
    </row>
    <row r="1962" spans="2:61" s="22" customFormat="1" x14ac:dyDescent="0.2">
      <c r="B1962" s="23">
        <f t="shared" si="191"/>
        <v>2007</v>
      </c>
      <c r="C1962" s="23">
        <f t="shared" si="192"/>
        <v>8</v>
      </c>
      <c r="D1962" s="24" t="s">
        <v>100</v>
      </c>
      <c r="E1962" s="25">
        <v>39302</v>
      </c>
      <c r="H1962" s="22" t="s">
        <v>95</v>
      </c>
      <c r="J1962" s="22" t="str">
        <f t="shared" si="193"/>
        <v xml:space="preserve">Väsjön </v>
      </c>
      <c r="K1962" s="22" t="s">
        <v>739</v>
      </c>
      <c r="N1962" s="22">
        <v>2</v>
      </c>
      <c r="O1962" s="22">
        <v>21</v>
      </c>
      <c r="P1962" s="22">
        <v>10.3</v>
      </c>
      <c r="Q1962" s="22">
        <v>117</v>
      </c>
      <c r="U1962" s="22">
        <v>0.1</v>
      </c>
      <c r="V1962" s="22">
        <f t="shared" ref="V1962:V1963" si="200">U1962 * (1/((10^((0.0901821 + (2729.92 /(273.15 + O1962)))-AC1962)+1)))</f>
        <v>6.0533014320179133E-3</v>
      </c>
      <c r="W1962" s="22">
        <v>5.0999999999999997E-2</v>
      </c>
      <c r="X1962" s="22">
        <v>2</v>
      </c>
      <c r="Z1962" s="22">
        <v>5.4760799999999996</v>
      </c>
      <c r="AA1962" s="22">
        <v>49.5</v>
      </c>
      <c r="AB1962" s="22">
        <v>0.1</v>
      </c>
      <c r="AC1962" s="22">
        <v>8.18</v>
      </c>
      <c r="AG1962" s="22">
        <v>14</v>
      </c>
      <c r="AI1962" s="22">
        <v>17</v>
      </c>
      <c r="AJ1962" s="22">
        <v>595</v>
      </c>
      <c r="BI1962" s="27"/>
    </row>
    <row r="1963" spans="2:61" s="22" customFormat="1" x14ac:dyDescent="0.2">
      <c r="B1963" s="23">
        <f t="shared" si="191"/>
        <v>2007</v>
      </c>
      <c r="C1963" s="23">
        <f t="shared" si="192"/>
        <v>8</v>
      </c>
      <c r="D1963" s="24" t="s">
        <v>100</v>
      </c>
      <c r="E1963" s="25">
        <v>39302</v>
      </c>
      <c r="H1963" s="22" t="s">
        <v>95</v>
      </c>
      <c r="J1963" s="22" t="str">
        <f t="shared" si="193"/>
        <v xml:space="preserve">Väsjön </v>
      </c>
      <c r="K1963" s="22" t="s">
        <v>785</v>
      </c>
      <c r="O1963" s="22">
        <v>20.100000000000001</v>
      </c>
      <c r="P1963" s="22">
        <v>3.8</v>
      </c>
      <c r="Q1963" s="22">
        <v>42</v>
      </c>
      <c r="U1963" s="22">
        <v>13</v>
      </c>
      <c r="V1963" s="22">
        <f t="shared" si="200"/>
        <v>0.34120864872120416</v>
      </c>
      <c r="W1963" s="22">
        <v>0.06</v>
      </c>
      <c r="X1963" s="22">
        <v>0.1</v>
      </c>
      <c r="AA1963" s="22">
        <v>49.4</v>
      </c>
      <c r="AB1963" s="22">
        <v>0.1</v>
      </c>
      <c r="AC1963" s="22">
        <v>7.83</v>
      </c>
      <c r="AG1963" s="22">
        <v>14</v>
      </c>
      <c r="AI1963" s="22">
        <v>19</v>
      </c>
      <c r="AJ1963" s="22">
        <v>722</v>
      </c>
      <c r="BI1963" s="27"/>
    </row>
    <row r="1964" spans="2:61" s="22" customFormat="1" x14ac:dyDescent="0.2">
      <c r="B1964" s="23">
        <f t="shared" si="191"/>
        <v>2007</v>
      </c>
      <c r="C1964" s="23">
        <f t="shared" si="192"/>
        <v>8</v>
      </c>
      <c r="D1964" s="24" t="s">
        <v>100</v>
      </c>
      <c r="E1964" s="25">
        <v>39302</v>
      </c>
      <c r="H1964" s="22" t="s">
        <v>95</v>
      </c>
      <c r="J1964" s="22" t="str">
        <f t="shared" si="193"/>
        <v xml:space="preserve">Väsjön </v>
      </c>
      <c r="K1964" s="22" t="s">
        <v>893</v>
      </c>
      <c r="O1964" s="22">
        <v>21.1</v>
      </c>
      <c r="P1964" s="22">
        <v>10</v>
      </c>
      <c r="Q1964" s="22">
        <v>111</v>
      </c>
      <c r="BI1964" s="27"/>
    </row>
    <row r="1965" spans="2:61" s="22" customFormat="1" x14ac:dyDescent="0.2">
      <c r="B1965" s="23">
        <f t="shared" si="191"/>
        <v>2007</v>
      </c>
      <c r="C1965" s="23">
        <f t="shared" si="192"/>
        <v>8</v>
      </c>
      <c r="D1965" s="24" t="s">
        <v>100</v>
      </c>
      <c r="E1965" s="25">
        <v>39302</v>
      </c>
      <c r="H1965" s="22" t="s">
        <v>96</v>
      </c>
      <c r="J1965" s="22" t="str">
        <f t="shared" si="193"/>
        <v xml:space="preserve">Översjön </v>
      </c>
      <c r="K1965" s="22" t="s">
        <v>739</v>
      </c>
      <c r="N1965" s="22">
        <v>2.4</v>
      </c>
      <c r="O1965" s="22">
        <v>22</v>
      </c>
      <c r="P1965" s="22">
        <v>9.6</v>
      </c>
      <c r="Q1965" s="22">
        <v>112</v>
      </c>
      <c r="U1965" s="22">
        <v>13</v>
      </c>
      <c r="V1965" s="22">
        <f t="shared" ref="V1965:V1966" si="201">U1965 * (1/((10^((0.0901821 + (2729.92 /(273.15 + O1965)))-AC1965)+1)))</f>
        <v>0.48741820168808614</v>
      </c>
      <c r="W1965" s="22">
        <v>4.1000000000000002E-2</v>
      </c>
      <c r="X1965" s="22">
        <v>2</v>
      </c>
      <c r="Z1965" s="22">
        <v>3.8536649999999999</v>
      </c>
      <c r="AA1965" s="22">
        <v>42.4</v>
      </c>
      <c r="AB1965" s="22">
        <v>0.1</v>
      </c>
      <c r="AC1965" s="22">
        <v>7.93</v>
      </c>
      <c r="AG1965" s="22">
        <v>12</v>
      </c>
      <c r="AI1965" s="22">
        <v>22</v>
      </c>
      <c r="AJ1965" s="22">
        <v>711</v>
      </c>
      <c r="BI1965" s="27"/>
    </row>
    <row r="1966" spans="2:61" s="22" customFormat="1" x14ac:dyDescent="0.2">
      <c r="B1966" s="23">
        <f t="shared" si="191"/>
        <v>2007</v>
      </c>
      <c r="C1966" s="23">
        <f t="shared" si="192"/>
        <v>8</v>
      </c>
      <c r="D1966" s="24" t="s">
        <v>100</v>
      </c>
      <c r="E1966" s="25">
        <v>39302</v>
      </c>
      <c r="H1966" s="22" t="s">
        <v>96</v>
      </c>
      <c r="J1966" s="22" t="str">
        <f t="shared" si="193"/>
        <v xml:space="preserve">Översjön </v>
      </c>
      <c r="K1966" s="22" t="s">
        <v>785</v>
      </c>
      <c r="O1966" s="22">
        <v>20.2</v>
      </c>
      <c r="P1966" s="22">
        <v>6</v>
      </c>
      <c r="Q1966" s="22">
        <v>66</v>
      </c>
      <c r="U1966" s="22">
        <v>7</v>
      </c>
      <c r="V1966" s="22">
        <f t="shared" si="201"/>
        <v>7.6581135841280332E-2</v>
      </c>
      <c r="W1966" s="22">
        <v>4.9000000000000002E-2</v>
      </c>
      <c r="X1966" s="22">
        <v>2</v>
      </c>
      <c r="AA1966" s="22">
        <v>42.8</v>
      </c>
      <c r="AB1966" s="22">
        <v>0.1</v>
      </c>
      <c r="AC1966" s="22">
        <v>7.44</v>
      </c>
      <c r="AG1966" s="22">
        <v>13</v>
      </c>
      <c r="AI1966" s="22">
        <v>38</v>
      </c>
      <c r="AJ1966" s="22">
        <v>801</v>
      </c>
      <c r="BI1966" s="27"/>
    </row>
    <row r="1967" spans="2:61" s="22" customFormat="1" x14ac:dyDescent="0.2">
      <c r="B1967" s="23">
        <f t="shared" si="191"/>
        <v>2007</v>
      </c>
      <c r="C1967" s="23">
        <f t="shared" si="192"/>
        <v>8</v>
      </c>
      <c r="D1967" s="24" t="s">
        <v>100</v>
      </c>
      <c r="E1967" s="25">
        <v>39302</v>
      </c>
      <c r="H1967" s="22" t="s">
        <v>96</v>
      </c>
      <c r="J1967" s="22" t="str">
        <f t="shared" si="193"/>
        <v xml:space="preserve">Översjön </v>
      </c>
      <c r="K1967" s="22" t="s">
        <v>898</v>
      </c>
      <c r="O1967" s="22">
        <v>20.8</v>
      </c>
      <c r="P1967" s="22">
        <v>8.8000000000000007</v>
      </c>
      <c r="Q1967" s="22">
        <v>97</v>
      </c>
      <c r="BI1967" s="27"/>
    </row>
    <row r="1968" spans="2:61" s="22" customFormat="1" x14ac:dyDescent="0.2">
      <c r="B1968" s="23">
        <f t="shared" si="191"/>
        <v>2007</v>
      </c>
      <c r="C1968" s="23">
        <f t="shared" si="192"/>
        <v>8</v>
      </c>
      <c r="D1968" s="24" t="s">
        <v>100</v>
      </c>
      <c r="E1968" s="25">
        <v>39302</v>
      </c>
      <c r="H1968" s="22" t="s">
        <v>96</v>
      </c>
      <c r="J1968" s="22" t="str">
        <f t="shared" si="193"/>
        <v xml:space="preserve">Översjön </v>
      </c>
      <c r="K1968" s="22" t="s">
        <v>893</v>
      </c>
      <c r="O1968" s="22">
        <v>21.9</v>
      </c>
      <c r="P1968" s="22">
        <v>9.8000000000000007</v>
      </c>
      <c r="Q1968" s="22">
        <v>111</v>
      </c>
      <c r="BI1968" s="27"/>
    </row>
    <row r="1969" spans="2:61" s="22" customFormat="1" x14ac:dyDescent="0.2">
      <c r="B1969" s="23">
        <f t="shared" si="191"/>
        <v>2007</v>
      </c>
      <c r="C1969" s="23">
        <f t="shared" si="192"/>
        <v>8</v>
      </c>
      <c r="D1969" s="24" t="s">
        <v>100</v>
      </c>
      <c r="E1969" s="25" t="s">
        <v>1160</v>
      </c>
      <c r="F1969" s="22">
        <v>6606238</v>
      </c>
      <c r="G1969" s="22">
        <v>661152</v>
      </c>
      <c r="H1969" s="26" t="s">
        <v>738</v>
      </c>
      <c r="J1969" s="22" t="str">
        <f t="shared" si="193"/>
        <v xml:space="preserve">Oxundaån </v>
      </c>
      <c r="K1969" s="22" t="s">
        <v>739</v>
      </c>
      <c r="L1969" s="22">
        <v>0.5</v>
      </c>
      <c r="M1969" s="22">
        <v>0.5</v>
      </c>
      <c r="R1969" s="22">
        <v>48.9</v>
      </c>
      <c r="T1969" s="22">
        <v>2.411</v>
      </c>
      <c r="U1969" s="22">
        <v>59</v>
      </c>
      <c r="W1969" s="22">
        <v>3.2000000000000001E-2</v>
      </c>
      <c r="X1969" s="22">
        <v>69</v>
      </c>
      <c r="AB1969" s="22">
        <v>1</v>
      </c>
      <c r="AC1969" s="22">
        <v>7.68</v>
      </c>
      <c r="AE1969" s="22">
        <v>3</v>
      </c>
      <c r="AG1969" s="22">
        <v>10.3</v>
      </c>
      <c r="AI1969" s="22">
        <v>113</v>
      </c>
      <c r="AJ1969" s="22">
        <v>782</v>
      </c>
      <c r="AK1969" s="22">
        <v>53.26</v>
      </c>
      <c r="AL1969" s="22">
        <v>5.0999999999999997E-2</v>
      </c>
      <c r="AM1969" s="22">
        <v>5.9823000000000004</v>
      </c>
      <c r="AN1969" s="22">
        <v>9.9703999999999997</v>
      </c>
      <c r="AO1969" s="22">
        <v>40.625700000000002</v>
      </c>
      <c r="AP1969" s="22">
        <v>26.656279999999999</v>
      </c>
      <c r="AQ1969" s="22">
        <v>61.600099999999998</v>
      </c>
      <c r="AR1969" s="22">
        <v>7.27</v>
      </c>
      <c r="AV1969" s="28">
        <v>1.2E-2</v>
      </c>
      <c r="AX1969" s="28">
        <v>0.24</v>
      </c>
      <c r="AY1969" s="28">
        <v>2.2999999999999998</v>
      </c>
      <c r="BC1969" s="28">
        <v>5.4</v>
      </c>
      <c r="BE1969" s="28">
        <v>0.56000000000000005</v>
      </c>
      <c r="BH1969" s="28">
        <v>2.4</v>
      </c>
      <c r="BI1969" s="27"/>
    </row>
    <row r="1970" spans="2:61" s="22" customFormat="1" x14ac:dyDescent="0.2">
      <c r="B1970" s="23">
        <f t="shared" si="191"/>
        <v>2007</v>
      </c>
      <c r="C1970" s="23">
        <f t="shared" si="192"/>
        <v>8</v>
      </c>
      <c r="D1970" s="24" t="s">
        <v>100</v>
      </c>
      <c r="E1970" s="25">
        <v>39317</v>
      </c>
      <c r="H1970" s="22" t="s">
        <v>826</v>
      </c>
      <c r="J1970" s="22" t="str">
        <f t="shared" si="193"/>
        <v xml:space="preserve">Fysingen </v>
      </c>
      <c r="K1970" s="22" t="s">
        <v>739</v>
      </c>
      <c r="N1970" s="22">
        <v>1.6</v>
      </c>
      <c r="O1970" s="22">
        <v>19</v>
      </c>
      <c r="T1970" s="22">
        <v>2.2850000000000001</v>
      </c>
      <c r="U1970" s="22">
        <v>4</v>
      </c>
      <c r="V1970" s="22">
        <f t="shared" ref="V1970:V2011" si="202">U1970 * (1/((10^((0.0901821 + (2729.92 /(273.15 + O1970)))-AC1970)+1)))</f>
        <v>0.2351396153563165</v>
      </c>
      <c r="W1970" s="22">
        <v>4.0000000000000001E-3</v>
      </c>
      <c r="X1970" s="22">
        <v>4</v>
      </c>
      <c r="Z1970" s="22">
        <v>8.4</v>
      </c>
      <c r="AA1970" s="22">
        <v>56.1</v>
      </c>
      <c r="AB1970" s="22">
        <v>1</v>
      </c>
      <c r="AC1970" s="22">
        <v>8.23</v>
      </c>
      <c r="AG1970" s="22">
        <v>9.5</v>
      </c>
      <c r="AI1970" s="22">
        <v>25</v>
      </c>
      <c r="AJ1970" s="22">
        <v>520</v>
      </c>
      <c r="AO1970" s="22">
        <v>1.1120000000000001</v>
      </c>
      <c r="AQ1970" s="22">
        <v>2.1850000000000001</v>
      </c>
      <c r="AR1970" s="22">
        <v>0.23</v>
      </c>
      <c r="BI1970" s="27"/>
    </row>
    <row r="1971" spans="2:61" s="22" customFormat="1" x14ac:dyDescent="0.2">
      <c r="B1971" s="23">
        <f t="shared" si="191"/>
        <v>2008</v>
      </c>
      <c r="C1971" s="23">
        <f t="shared" si="192"/>
        <v>8</v>
      </c>
      <c r="D1971" s="24" t="s">
        <v>100</v>
      </c>
      <c r="E1971" s="25">
        <v>39666</v>
      </c>
      <c r="H1971" s="22" t="s">
        <v>84</v>
      </c>
      <c r="J1971" s="22" t="str">
        <f t="shared" si="193"/>
        <v xml:space="preserve">Fjäturen </v>
      </c>
      <c r="K1971" s="22" t="s">
        <v>739</v>
      </c>
      <c r="N1971" s="22">
        <v>2.8</v>
      </c>
      <c r="O1971" s="22">
        <v>20.2</v>
      </c>
      <c r="P1971" s="22">
        <v>7.6</v>
      </c>
      <c r="Q1971" s="22">
        <v>84</v>
      </c>
      <c r="U1971" s="22">
        <v>8</v>
      </c>
      <c r="V1971" s="22">
        <f t="shared" si="202"/>
        <v>0.19770762406346856</v>
      </c>
      <c r="W1971" s="22">
        <v>8.7999999999999995E-2</v>
      </c>
      <c r="X1971" s="22">
        <v>0.1</v>
      </c>
      <c r="Z1971" s="22">
        <v>9.3794149999999998</v>
      </c>
      <c r="AA1971" s="22">
        <v>32.299999999999997</v>
      </c>
      <c r="AB1971" s="22">
        <v>2</v>
      </c>
      <c r="AC1971" s="22">
        <v>7.8</v>
      </c>
      <c r="AG1971" s="22">
        <v>10.7</v>
      </c>
      <c r="AI1971" s="22">
        <v>27</v>
      </c>
      <c r="AJ1971" s="22">
        <v>573</v>
      </c>
      <c r="BI1971" s="27"/>
    </row>
    <row r="1972" spans="2:61" s="22" customFormat="1" x14ac:dyDescent="0.2">
      <c r="B1972" s="23">
        <f t="shared" si="191"/>
        <v>2008</v>
      </c>
      <c r="C1972" s="23">
        <f t="shared" si="192"/>
        <v>8</v>
      </c>
      <c r="D1972" s="24" t="s">
        <v>100</v>
      </c>
      <c r="E1972" s="25">
        <v>39666</v>
      </c>
      <c r="H1972" s="22" t="s">
        <v>84</v>
      </c>
      <c r="J1972" s="22" t="str">
        <f t="shared" si="193"/>
        <v xml:space="preserve">Fjäturen </v>
      </c>
      <c r="K1972" s="22" t="s">
        <v>785</v>
      </c>
      <c r="O1972" s="22">
        <v>10.3</v>
      </c>
      <c r="P1972" s="22">
        <v>0.1</v>
      </c>
      <c r="Q1972" s="22">
        <v>1</v>
      </c>
      <c r="U1972" s="22">
        <v>357</v>
      </c>
      <c r="V1972" s="22">
        <f t="shared" si="202"/>
        <v>5.944934905477453</v>
      </c>
      <c r="W1972" s="22">
        <v>7.4999999999999997E-2</v>
      </c>
      <c r="X1972" s="22">
        <v>138</v>
      </c>
      <c r="AA1972" s="22">
        <v>34</v>
      </c>
      <c r="AB1972" s="22">
        <v>0.1</v>
      </c>
      <c r="AC1972" s="22">
        <v>7.95</v>
      </c>
      <c r="AD1972" s="22">
        <v>2.5000000000000001E-2</v>
      </c>
      <c r="AG1972" s="22">
        <v>11</v>
      </c>
      <c r="AI1972" s="22">
        <v>177</v>
      </c>
      <c r="AJ1972" s="22">
        <v>1057</v>
      </c>
      <c r="BI1972" s="27"/>
    </row>
    <row r="1973" spans="2:61" s="22" customFormat="1" x14ac:dyDescent="0.2">
      <c r="B1973" s="23">
        <f t="shared" si="191"/>
        <v>2008</v>
      </c>
      <c r="C1973" s="23">
        <f t="shared" si="192"/>
        <v>8</v>
      </c>
      <c r="D1973" s="24" t="s">
        <v>100</v>
      </c>
      <c r="E1973" s="25">
        <v>39666</v>
      </c>
      <c r="H1973" s="22" t="s">
        <v>85</v>
      </c>
      <c r="J1973" s="22" t="str">
        <f t="shared" si="193"/>
        <v xml:space="preserve">Gullsjön </v>
      </c>
      <c r="K1973" s="22" t="s">
        <v>739</v>
      </c>
      <c r="N1973" s="22">
        <v>2</v>
      </c>
      <c r="O1973" s="22">
        <v>18.7</v>
      </c>
      <c r="P1973" s="22">
        <v>3.7</v>
      </c>
      <c r="Q1973" s="22">
        <v>39</v>
      </c>
      <c r="U1973" s="22">
        <v>14</v>
      </c>
      <c r="V1973" s="22">
        <f t="shared" si="202"/>
        <v>0.16109185146830565</v>
      </c>
      <c r="W1973" s="22">
        <v>0.14499999999999999</v>
      </c>
      <c r="X1973" s="22">
        <v>3</v>
      </c>
      <c r="Z1973" s="22">
        <v>6.4441333333333297</v>
      </c>
      <c r="AA1973" s="22">
        <v>33.799999999999997</v>
      </c>
      <c r="AB1973" s="22">
        <v>0.1</v>
      </c>
      <c r="AC1973" s="22">
        <v>7.51</v>
      </c>
      <c r="AG1973" s="22">
        <v>11.1</v>
      </c>
      <c r="AI1973" s="22">
        <v>10</v>
      </c>
      <c r="AJ1973" s="22">
        <v>727</v>
      </c>
      <c r="BI1973" s="27"/>
    </row>
    <row r="1974" spans="2:61" s="22" customFormat="1" x14ac:dyDescent="0.2">
      <c r="B1974" s="23">
        <f t="shared" si="191"/>
        <v>2008</v>
      </c>
      <c r="C1974" s="23">
        <f t="shared" si="192"/>
        <v>8</v>
      </c>
      <c r="D1974" s="24" t="s">
        <v>100</v>
      </c>
      <c r="E1974" s="25">
        <v>39666</v>
      </c>
      <c r="H1974" s="22" t="s">
        <v>85</v>
      </c>
      <c r="J1974" s="22" t="str">
        <f t="shared" si="193"/>
        <v xml:space="preserve">Gullsjön </v>
      </c>
      <c r="K1974" s="22" t="s">
        <v>785</v>
      </c>
      <c r="O1974" s="22">
        <v>18.2</v>
      </c>
      <c r="P1974" s="22">
        <v>3</v>
      </c>
      <c r="Q1974" s="22">
        <v>32</v>
      </c>
      <c r="U1974" s="22">
        <v>47</v>
      </c>
      <c r="V1974" s="22">
        <f t="shared" si="202"/>
        <v>0.27508548060269017</v>
      </c>
      <c r="W1974" s="22">
        <v>0.122</v>
      </c>
      <c r="X1974" s="22">
        <v>2</v>
      </c>
      <c r="AA1974" s="22">
        <v>38.200000000000003</v>
      </c>
      <c r="AB1974" s="22">
        <v>2</v>
      </c>
      <c r="AC1974" s="22">
        <v>7.23</v>
      </c>
      <c r="AG1974" s="22">
        <v>14</v>
      </c>
      <c r="AI1974" s="22">
        <v>11</v>
      </c>
      <c r="AJ1974" s="22">
        <v>679</v>
      </c>
      <c r="BI1974" s="27"/>
    </row>
    <row r="1975" spans="2:61" s="22" customFormat="1" x14ac:dyDescent="0.2">
      <c r="B1975" s="23">
        <f t="shared" si="191"/>
        <v>2008</v>
      </c>
      <c r="C1975" s="23">
        <f t="shared" si="192"/>
        <v>8</v>
      </c>
      <c r="D1975" s="24" t="s">
        <v>100</v>
      </c>
      <c r="E1975" s="25">
        <v>39666</v>
      </c>
      <c r="H1975" s="22" t="s">
        <v>87</v>
      </c>
      <c r="J1975" s="22" t="str">
        <f t="shared" si="193"/>
        <v xml:space="preserve">Mörtsjön </v>
      </c>
      <c r="K1975" s="22" t="s">
        <v>739</v>
      </c>
      <c r="N1975" s="22">
        <v>2.2000000000000002</v>
      </c>
      <c r="O1975" s="22">
        <v>19.399999999999999</v>
      </c>
      <c r="P1975" s="22">
        <v>6.1</v>
      </c>
      <c r="Q1975" s="22">
        <v>67</v>
      </c>
      <c r="U1975" s="22">
        <v>1</v>
      </c>
      <c r="V1975" s="22">
        <f t="shared" si="202"/>
        <v>1.7805359756701517E-2</v>
      </c>
      <c r="W1975" s="22">
        <v>0.10299999999999999</v>
      </c>
      <c r="X1975" s="22">
        <v>2</v>
      </c>
      <c r="Z1975" s="22">
        <v>14.049513749999999</v>
      </c>
      <c r="AA1975" s="22">
        <v>29.5</v>
      </c>
      <c r="AB1975" s="22">
        <v>3</v>
      </c>
      <c r="AC1975" s="22">
        <v>7.68</v>
      </c>
      <c r="AD1975" s="22">
        <v>2.5000000000000001E-2</v>
      </c>
      <c r="AG1975" s="22">
        <v>12.5</v>
      </c>
      <c r="AI1975" s="22">
        <v>33</v>
      </c>
      <c r="AJ1975" s="22">
        <v>666</v>
      </c>
      <c r="BI1975" s="27"/>
    </row>
    <row r="1976" spans="2:61" s="22" customFormat="1" x14ac:dyDescent="0.2">
      <c r="B1976" s="23">
        <f t="shared" si="191"/>
        <v>2008</v>
      </c>
      <c r="C1976" s="23">
        <f t="shared" si="192"/>
        <v>8</v>
      </c>
      <c r="D1976" s="24" t="s">
        <v>100</v>
      </c>
      <c r="E1976" s="25">
        <v>39666</v>
      </c>
      <c r="H1976" s="22" t="s">
        <v>87</v>
      </c>
      <c r="J1976" s="22" t="str">
        <f t="shared" si="193"/>
        <v xml:space="preserve">Mörtsjön </v>
      </c>
      <c r="K1976" s="22" t="s">
        <v>785</v>
      </c>
      <c r="O1976" s="22">
        <v>16</v>
      </c>
      <c r="P1976" s="22">
        <v>0.2</v>
      </c>
      <c r="Q1976" s="22">
        <v>2</v>
      </c>
      <c r="U1976" s="22">
        <v>135</v>
      </c>
      <c r="V1976" s="22">
        <f t="shared" si="202"/>
        <v>1.1357761126458026</v>
      </c>
      <c r="W1976" s="22">
        <v>0.13</v>
      </c>
      <c r="X1976" s="22">
        <v>2</v>
      </c>
      <c r="AA1976" s="22">
        <v>31.7</v>
      </c>
      <c r="AB1976" s="22">
        <v>22</v>
      </c>
      <c r="AC1976" s="22">
        <v>7.46</v>
      </c>
      <c r="AG1976" s="22">
        <v>13</v>
      </c>
      <c r="AI1976" s="22">
        <v>80</v>
      </c>
      <c r="AJ1976" s="22">
        <v>1134</v>
      </c>
      <c r="BI1976" s="27"/>
    </row>
    <row r="1977" spans="2:61" s="22" customFormat="1" x14ac:dyDescent="0.2">
      <c r="B1977" s="23">
        <f t="shared" si="191"/>
        <v>2008</v>
      </c>
      <c r="C1977" s="23">
        <f t="shared" si="192"/>
        <v>8</v>
      </c>
      <c r="D1977" s="24" t="s">
        <v>100</v>
      </c>
      <c r="E1977" s="25">
        <v>39666</v>
      </c>
      <c r="H1977" s="22" t="s">
        <v>833</v>
      </c>
      <c r="I1977" s="22">
        <v>1</v>
      </c>
      <c r="J1977" s="22" t="str">
        <f t="shared" si="193"/>
        <v>Norrviken 1</v>
      </c>
      <c r="K1977" s="22" t="s">
        <v>739</v>
      </c>
      <c r="N1977" s="22">
        <v>1.1000000000000001</v>
      </c>
      <c r="O1977" s="22">
        <v>19.5</v>
      </c>
      <c r="P1977" s="22">
        <v>8.6</v>
      </c>
      <c r="Q1977" s="22">
        <v>93</v>
      </c>
      <c r="U1977" s="22">
        <v>7</v>
      </c>
      <c r="V1977" s="22">
        <f t="shared" si="202"/>
        <v>0.4847033244803588</v>
      </c>
      <c r="W1977" s="22">
        <v>5.2999999999999999E-2</v>
      </c>
      <c r="X1977" s="22">
        <v>25</v>
      </c>
      <c r="Z1977" s="22">
        <v>39.880944</v>
      </c>
      <c r="AA1977" s="22">
        <v>43.7</v>
      </c>
      <c r="AB1977" s="22">
        <v>20</v>
      </c>
      <c r="AC1977" s="22">
        <v>8.2899999999999991</v>
      </c>
      <c r="AG1977" s="22">
        <v>12.3</v>
      </c>
      <c r="AI1977" s="22">
        <v>89</v>
      </c>
      <c r="AJ1977" s="22">
        <v>885</v>
      </c>
      <c r="BI1977" s="27"/>
    </row>
    <row r="1978" spans="2:61" s="22" customFormat="1" x14ac:dyDescent="0.2">
      <c r="B1978" s="23">
        <f t="shared" si="191"/>
        <v>2008</v>
      </c>
      <c r="C1978" s="23">
        <f t="shared" si="192"/>
        <v>8</v>
      </c>
      <c r="D1978" s="24" t="s">
        <v>100</v>
      </c>
      <c r="E1978" s="25">
        <v>39666</v>
      </c>
      <c r="H1978" s="22" t="s">
        <v>833</v>
      </c>
      <c r="I1978" s="22">
        <v>2</v>
      </c>
      <c r="J1978" s="22" t="str">
        <f t="shared" si="193"/>
        <v>Norrviken 2</v>
      </c>
      <c r="K1978" s="22" t="s">
        <v>739</v>
      </c>
      <c r="N1978" s="22">
        <v>2</v>
      </c>
      <c r="O1978" s="22">
        <v>21.2</v>
      </c>
      <c r="P1978" s="22">
        <v>8.6999999999999993</v>
      </c>
      <c r="Q1978" s="22">
        <v>97</v>
      </c>
      <c r="U1978" s="22">
        <v>15</v>
      </c>
      <c r="V1978" s="22">
        <f t="shared" si="202"/>
        <v>1.5302937408139141</v>
      </c>
      <c r="W1978" s="22">
        <v>4.2000000000000003E-2</v>
      </c>
      <c r="X1978" s="22">
        <v>9</v>
      </c>
      <c r="Z1978" s="22">
        <v>11.253057</v>
      </c>
      <c r="AA1978" s="22">
        <v>44.3</v>
      </c>
      <c r="AB1978" s="22">
        <v>4</v>
      </c>
      <c r="AC1978" s="22">
        <v>8.42</v>
      </c>
      <c r="AG1978" s="22">
        <v>12.8</v>
      </c>
      <c r="AI1978" s="22">
        <v>34</v>
      </c>
      <c r="AJ1978" s="22">
        <v>710</v>
      </c>
      <c r="BI1978" s="27"/>
    </row>
    <row r="1979" spans="2:61" s="22" customFormat="1" x14ac:dyDescent="0.2">
      <c r="B1979" s="23">
        <f t="shared" si="191"/>
        <v>2008</v>
      </c>
      <c r="C1979" s="23">
        <f t="shared" si="192"/>
        <v>8</v>
      </c>
      <c r="D1979" s="24" t="s">
        <v>100</v>
      </c>
      <c r="E1979" s="25">
        <v>39666</v>
      </c>
      <c r="H1979" s="22" t="s">
        <v>833</v>
      </c>
      <c r="I1979" s="22">
        <v>3</v>
      </c>
      <c r="J1979" s="22" t="str">
        <f t="shared" si="193"/>
        <v>Norrviken 3</v>
      </c>
      <c r="K1979" s="22" t="s">
        <v>739</v>
      </c>
      <c r="N1979" s="22">
        <v>2.8</v>
      </c>
      <c r="O1979" s="22">
        <v>21.7</v>
      </c>
      <c r="P1979" s="22">
        <v>8.6</v>
      </c>
      <c r="Q1979" s="22">
        <v>97</v>
      </c>
      <c r="U1979" s="22">
        <v>16</v>
      </c>
      <c r="V1979" s="22">
        <f t="shared" si="202"/>
        <v>1.4580323873026779</v>
      </c>
      <c r="W1979" s="22">
        <v>5.8000000000000003E-2</v>
      </c>
      <c r="X1979" s="22">
        <v>6</v>
      </c>
      <c r="Z1979" s="22">
        <v>6.9748380000000001</v>
      </c>
      <c r="AA1979" s="22">
        <v>44.7</v>
      </c>
      <c r="AB1979" s="22">
        <v>4</v>
      </c>
      <c r="AC1979" s="22">
        <v>8.35</v>
      </c>
      <c r="AG1979" s="22">
        <v>12.4</v>
      </c>
      <c r="AI1979" s="22">
        <v>32</v>
      </c>
      <c r="AJ1979" s="22">
        <v>690</v>
      </c>
      <c r="BI1979" s="27"/>
    </row>
    <row r="1980" spans="2:61" s="22" customFormat="1" x14ac:dyDescent="0.2">
      <c r="B1980" s="23">
        <f t="shared" si="191"/>
        <v>2008</v>
      </c>
      <c r="C1980" s="23">
        <f t="shared" si="192"/>
        <v>8</v>
      </c>
      <c r="D1980" s="24" t="s">
        <v>100</v>
      </c>
      <c r="E1980" s="25">
        <v>39666</v>
      </c>
      <c r="H1980" s="22" t="s">
        <v>833</v>
      </c>
      <c r="I1980" s="22">
        <v>4</v>
      </c>
      <c r="J1980" s="22" t="str">
        <f t="shared" si="193"/>
        <v>Norrviken 4</v>
      </c>
      <c r="K1980" s="22" t="s">
        <v>739</v>
      </c>
      <c r="N1980" s="22">
        <v>1.7</v>
      </c>
      <c r="O1980" s="22">
        <v>20.2</v>
      </c>
      <c r="P1980" s="22">
        <v>8.5</v>
      </c>
      <c r="Q1980" s="22">
        <v>94</v>
      </c>
      <c r="U1980" s="22">
        <v>12</v>
      </c>
      <c r="V1980" s="22">
        <f t="shared" si="202"/>
        <v>0.70270899420490673</v>
      </c>
      <c r="W1980" s="22">
        <v>0.06</v>
      </c>
      <c r="X1980" s="22">
        <v>17</v>
      </c>
      <c r="Z1980" s="22">
        <v>9.1679279999999999</v>
      </c>
      <c r="AA1980" s="22">
        <v>42.8</v>
      </c>
      <c r="AB1980" s="22">
        <v>3</v>
      </c>
      <c r="AC1980" s="22">
        <v>8.19</v>
      </c>
      <c r="AG1980" s="22">
        <v>12</v>
      </c>
      <c r="AI1980" s="22">
        <v>46</v>
      </c>
      <c r="AJ1980" s="22">
        <v>721</v>
      </c>
      <c r="BI1980" s="27"/>
    </row>
    <row r="1981" spans="2:61" s="22" customFormat="1" x14ac:dyDescent="0.2">
      <c r="B1981" s="23">
        <f t="shared" si="191"/>
        <v>2008</v>
      </c>
      <c r="C1981" s="23">
        <f t="shared" si="192"/>
        <v>8</v>
      </c>
      <c r="D1981" s="24" t="s">
        <v>100</v>
      </c>
      <c r="E1981" s="25">
        <v>39666</v>
      </c>
      <c r="H1981" s="22" t="s">
        <v>833</v>
      </c>
      <c r="I1981" s="22">
        <v>1</v>
      </c>
      <c r="J1981" s="22" t="str">
        <f t="shared" si="193"/>
        <v>Norrviken 1</v>
      </c>
      <c r="K1981" s="22" t="s">
        <v>785</v>
      </c>
      <c r="O1981" s="22">
        <v>18.2</v>
      </c>
      <c r="P1981" s="22">
        <v>4</v>
      </c>
      <c r="Q1981" s="22">
        <v>42</v>
      </c>
      <c r="U1981" s="22">
        <v>76</v>
      </c>
      <c r="V1981" s="22">
        <f t="shared" si="202"/>
        <v>2.490367302050986</v>
      </c>
      <c r="W1981" s="22">
        <v>5.7000000000000002E-2</v>
      </c>
      <c r="X1981" s="22">
        <v>31</v>
      </c>
      <c r="AA1981" s="22">
        <v>44.2</v>
      </c>
      <c r="AB1981" s="22">
        <v>83</v>
      </c>
      <c r="AC1981" s="22">
        <v>7.99</v>
      </c>
      <c r="AG1981" s="22">
        <v>11.9</v>
      </c>
      <c r="AI1981" s="22">
        <v>88</v>
      </c>
      <c r="AJ1981" s="22">
        <v>1061</v>
      </c>
      <c r="BI1981" s="27"/>
    </row>
    <row r="1982" spans="2:61" s="22" customFormat="1" x14ac:dyDescent="0.2">
      <c r="B1982" s="23">
        <f t="shared" si="191"/>
        <v>2008</v>
      </c>
      <c r="C1982" s="23">
        <f t="shared" si="192"/>
        <v>8</v>
      </c>
      <c r="D1982" s="24" t="s">
        <v>100</v>
      </c>
      <c r="E1982" s="25">
        <v>39666</v>
      </c>
      <c r="H1982" s="22" t="s">
        <v>833</v>
      </c>
      <c r="I1982" s="22">
        <v>2</v>
      </c>
      <c r="J1982" s="22" t="str">
        <f t="shared" si="193"/>
        <v>Norrviken 2</v>
      </c>
      <c r="K1982" s="22" t="s">
        <v>785</v>
      </c>
      <c r="O1982" s="22">
        <v>13.7</v>
      </c>
      <c r="P1982" s="22">
        <v>0.2</v>
      </c>
      <c r="Q1982" s="22">
        <v>1.6</v>
      </c>
      <c r="U1982" s="22">
        <v>141</v>
      </c>
      <c r="V1982" s="22">
        <f t="shared" si="202"/>
        <v>2.3171297888966804</v>
      </c>
      <c r="W1982" s="22">
        <v>4.1000000000000002E-2</v>
      </c>
      <c r="X1982" s="22">
        <v>85</v>
      </c>
      <c r="AA1982" s="22">
        <v>45</v>
      </c>
      <c r="AB1982" s="22">
        <v>6</v>
      </c>
      <c r="AC1982" s="22">
        <v>7.83</v>
      </c>
      <c r="AD1982" s="22">
        <v>2.5000000000000001E-2</v>
      </c>
      <c r="AG1982" s="22">
        <v>12.5</v>
      </c>
      <c r="AI1982" s="22">
        <v>114</v>
      </c>
      <c r="AJ1982" s="22">
        <v>799</v>
      </c>
      <c r="BI1982" s="27"/>
    </row>
    <row r="1983" spans="2:61" s="22" customFormat="1" x14ac:dyDescent="0.2">
      <c r="B1983" s="23">
        <f t="shared" si="191"/>
        <v>2008</v>
      </c>
      <c r="C1983" s="23">
        <f t="shared" si="192"/>
        <v>8</v>
      </c>
      <c r="D1983" s="24" t="s">
        <v>100</v>
      </c>
      <c r="E1983" s="25">
        <v>39666</v>
      </c>
      <c r="H1983" s="22" t="s">
        <v>833</v>
      </c>
      <c r="I1983" s="22">
        <v>3</v>
      </c>
      <c r="J1983" s="22" t="str">
        <f t="shared" si="193"/>
        <v>Norrviken 3</v>
      </c>
      <c r="K1983" s="22" t="s">
        <v>785</v>
      </c>
      <c r="O1983" s="22">
        <v>10.5</v>
      </c>
      <c r="P1983" s="22">
        <v>0.1</v>
      </c>
      <c r="Q1983" s="22">
        <v>1</v>
      </c>
      <c r="U1983" s="22">
        <v>1542</v>
      </c>
      <c r="V1983" s="22">
        <f t="shared" si="202"/>
        <v>14.439793817606953</v>
      </c>
      <c r="W1983" s="22">
        <v>8.4000000000000005E-2</v>
      </c>
      <c r="X1983" s="22">
        <v>690</v>
      </c>
      <c r="AA1983" s="22">
        <v>48</v>
      </c>
      <c r="AB1983" s="22">
        <v>0.1</v>
      </c>
      <c r="AC1983" s="22">
        <v>7.69</v>
      </c>
      <c r="AD1983" s="22">
        <v>0.85</v>
      </c>
      <c r="AG1983" s="22">
        <v>11.2</v>
      </c>
      <c r="AI1983" s="22">
        <v>693</v>
      </c>
      <c r="AJ1983" s="22">
        <v>1961</v>
      </c>
      <c r="BI1983" s="27"/>
    </row>
    <row r="1984" spans="2:61" s="22" customFormat="1" x14ac:dyDescent="0.2">
      <c r="B1984" s="23">
        <f t="shared" si="191"/>
        <v>2008</v>
      </c>
      <c r="C1984" s="23">
        <f t="shared" si="192"/>
        <v>8</v>
      </c>
      <c r="D1984" s="24" t="s">
        <v>100</v>
      </c>
      <c r="E1984" s="25">
        <v>39666</v>
      </c>
      <c r="H1984" s="22" t="s">
        <v>91</v>
      </c>
      <c r="J1984" s="22" t="str">
        <f t="shared" si="193"/>
        <v xml:space="preserve">Ravalen </v>
      </c>
      <c r="K1984" s="22" t="s">
        <v>739</v>
      </c>
      <c r="N1984" s="22">
        <v>1.8</v>
      </c>
      <c r="O1984" s="22">
        <v>18</v>
      </c>
      <c r="P1984" s="22">
        <v>5.5</v>
      </c>
      <c r="Q1984" s="22">
        <v>58</v>
      </c>
      <c r="U1984" s="22">
        <v>18</v>
      </c>
      <c r="V1984" s="22">
        <f t="shared" si="202"/>
        <v>0.66438811204948245</v>
      </c>
      <c r="W1984" s="22">
        <v>6.5000000000000002E-2</v>
      </c>
      <c r="X1984" s="22">
        <v>0.1</v>
      </c>
      <c r="Z1984" s="22">
        <v>8.7217649999999995</v>
      </c>
      <c r="AA1984" s="22">
        <v>46.9</v>
      </c>
      <c r="AB1984" s="22">
        <v>0.1</v>
      </c>
      <c r="AC1984" s="22">
        <v>8.0500000000000007</v>
      </c>
      <c r="AG1984" s="22">
        <v>10.6</v>
      </c>
      <c r="AI1984" s="22">
        <v>28</v>
      </c>
      <c r="AJ1984" s="22">
        <v>833</v>
      </c>
      <c r="BI1984" s="27"/>
    </row>
    <row r="1985" spans="2:61" s="22" customFormat="1" x14ac:dyDescent="0.2">
      <c r="B1985" s="23">
        <f t="shared" si="191"/>
        <v>2008</v>
      </c>
      <c r="C1985" s="23">
        <f t="shared" si="192"/>
        <v>8</v>
      </c>
      <c r="D1985" s="24" t="s">
        <v>100</v>
      </c>
      <c r="E1985" s="25">
        <v>39666</v>
      </c>
      <c r="H1985" s="22" t="s">
        <v>91</v>
      </c>
      <c r="J1985" s="22" t="str">
        <f t="shared" si="193"/>
        <v xml:space="preserve">Ravalen </v>
      </c>
      <c r="K1985" s="22" t="s">
        <v>785</v>
      </c>
      <c r="O1985" s="22">
        <v>18</v>
      </c>
      <c r="P1985" s="22">
        <v>4</v>
      </c>
      <c r="Q1985" s="22">
        <v>42</v>
      </c>
      <c r="U1985" s="22">
        <v>24</v>
      </c>
      <c r="V1985" s="22">
        <f t="shared" si="202"/>
        <v>0.48400083806932648</v>
      </c>
      <c r="W1985" s="22">
        <v>7.2999999999999995E-2</v>
      </c>
      <c r="X1985" s="22">
        <v>3</v>
      </c>
      <c r="AA1985" s="22">
        <v>47.1</v>
      </c>
      <c r="AB1985" s="22">
        <v>3</v>
      </c>
      <c r="AC1985" s="22">
        <v>7.78</v>
      </c>
      <c r="AG1985" s="22">
        <v>9</v>
      </c>
      <c r="AI1985" s="22">
        <v>29</v>
      </c>
      <c r="AJ1985" s="22">
        <v>816</v>
      </c>
      <c r="BI1985" s="27"/>
    </row>
    <row r="1986" spans="2:61" s="22" customFormat="1" x14ac:dyDescent="0.2">
      <c r="B1986" s="23">
        <f t="shared" ref="B1986:B2049" si="203">YEAR(E1986)</f>
        <v>2008</v>
      </c>
      <c r="C1986" s="23">
        <f t="shared" ref="C1986:C2049" si="204">MONTH(E1986)</f>
        <v>8</v>
      </c>
      <c r="D1986" s="24" t="s">
        <v>100</v>
      </c>
      <c r="E1986" s="25">
        <v>39666</v>
      </c>
      <c r="H1986" s="22" t="s">
        <v>95</v>
      </c>
      <c r="J1986" s="22" t="str">
        <f t="shared" si="193"/>
        <v xml:space="preserve">Väsjön </v>
      </c>
      <c r="K1986" s="22" t="s">
        <v>739</v>
      </c>
      <c r="N1986" s="22">
        <v>2</v>
      </c>
      <c r="O1986" s="22">
        <v>19.100000000000001</v>
      </c>
      <c r="P1986" s="22">
        <v>4.3</v>
      </c>
      <c r="Q1986" s="22">
        <v>47</v>
      </c>
      <c r="U1986" s="22">
        <v>7</v>
      </c>
      <c r="V1986" s="22">
        <f t="shared" si="202"/>
        <v>0.10174510187184653</v>
      </c>
      <c r="W1986" s="22">
        <v>7.0000000000000007E-2</v>
      </c>
      <c r="X1986" s="22">
        <v>0.1</v>
      </c>
      <c r="Z1986" s="22">
        <v>6.0016538461538396</v>
      </c>
      <c r="AA1986" s="22">
        <v>44.6</v>
      </c>
      <c r="AB1986" s="22">
        <v>0.1</v>
      </c>
      <c r="AC1986" s="22">
        <v>7.6</v>
      </c>
      <c r="AG1986" s="22">
        <v>12.5</v>
      </c>
      <c r="AI1986" s="22">
        <v>19</v>
      </c>
      <c r="AJ1986" s="22">
        <v>700</v>
      </c>
      <c r="BI1986" s="27"/>
    </row>
    <row r="1987" spans="2:61" s="22" customFormat="1" x14ac:dyDescent="0.2">
      <c r="B1987" s="23">
        <f t="shared" si="203"/>
        <v>2008</v>
      </c>
      <c r="C1987" s="23">
        <f t="shared" si="204"/>
        <v>8</v>
      </c>
      <c r="D1987" s="24" t="s">
        <v>100</v>
      </c>
      <c r="E1987" s="25">
        <v>39666</v>
      </c>
      <c r="H1987" s="22" t="s">
        <v>95</v>
      </c>
      <c r="J1987" s="22" t="str">
        <f t="shared" ref="J1987:J2050" si="205">CONCATENATE(H1987," ",I1987)</f>
        <v xml:space="preserve">Väsjön </v>
      </c>
      <c r="K1987" s="22" t="s">
        <v>785</v>
      </c>
      <c r="O1987" s="22">
        <v>19.2</v>
      </c>
      <c r="P1987" s="22">
        <v>4</v>
      </c>
      <c r="Q1987" s="22">
        <v>43</v>
      </c>
      <c r="U1987" s="22">
        <v>6</v>
      </c>
      <c r="V1987" s="22">
        <f t="shared" si="202"/>
        <v>0.11526471018852319</v>
      </c>
      <c r="W1987" s="22">
        <v>7.0000000000000007E-2</v>
      </c>
      <c r="X1987" s="22">
        <v>0.1</v>
      </c>
      <c r="AA1987" s="22">
        <v>45</v>
      </c>
      <c r="AB1987" s="22">
        <v>0.1</v>
      </c>
      <c r="AC1987" s="22">
        <v>7.72</v>
      </c>
      <c r="AG1987" s="22">
        <v>14.2</v>
      </c>
      <c r="AI1987" s="22">
        <v>18</v>
      </c>
      <c r="AJ1987" s="22">
        <v>730</v>
      </c>
      <c r="BI1987" s="27"/>
    </row>
    <row r="1988" spans="2:61" s="22" customFormat="1" x14ac:dyDescent="0.2">
      <c r="B1988" s="23">
        <f t="shared" si="203"/>
        <v>2008</v>
      </c>
      <c r="C1988" s="23">
        <f t="shared" si="204"/>
        <v>8</v>
      </c>
      <c r="D1988" s="24" t="s">
        <v>100</v>
      </c>
      <c r="E1988" s="25">
        <v>39667</v>
      </c>
      <c r="H1988" s="22" t="s">
        <v>83</v>
      </c>
      <c r="J1988" s="22" t="str">
        <f t="shared" si="205"/>
        <v xml:space="preserve">Edssjön </v>
      </c>
      <c r="K1988" s="22" t="s">
        <v>739</v>
      </c>
      <c r="N1988" s="22">
        <v>0.9</v>
      </c>
      <c r="O1988" s="22">
        <v>19.5</v>
      </c>
      <c r="P1988" s="22">
        <v>6.4</v>
      </c>
      <c r="Q1988" s="22">
        <v>69</v>
      </c>
      <c r="U1988" s="22">
        <v>530</v>
      </c>
      <c r="V1988" s="22">
        <f t="shared" si="202"/>
        <v>14.255306853671517</v>
      </c>
      <c r="W1988" s="22">
        <v>0.10299999999999999</v>
      </c>
      <c r="X1988" s="22">
        <v>37</v>
      </c>
      <c r="Z1988" s="22">
        <v>53.132184000000002</v>
      </c>
      <c r="AA1988" s="22">
        <v>40.5</v>
      </c>
      <c r="AB1988" s="22">
        <v>1</v>
      </c>
      <c r="AC1988" s="22">
        <v>7.86</v>
      </c>
      <c r="AG1988" s="22">
        <v>10.4</v>
      </c>
      <c r="AI1988" s="22">
        <v>130</v>
      </c>
      <c r="AJ1988" s="22">
        <v>1603</v>
      </c>
      <c r="BI1988" s="27"/>
    </row>
    <row r="1989" spans="2:61" s="22" customFormat="1" x14ac:dyDescent="0.2">
      <c r="B1989" s="23">
        <f t="shared" si="203"/>
        <v>2008</v>
      </c>
      <c r="C1989" s="23">
        <f t="shared" si="204"/>
        <v>8</v>
      </c>
      <c r="D1989" s="24" t="s">
        <v>100</v>
      </c>
      <c r="E1989" s="25">
        <v>39667</v>
      </c>
      <c r="H1989" s="22" t="s">
        <v>83</v>
      </c>
      <c r="J1989" s="22" t="str">
        <f t="shared" si="205"/>
        <v xml:space="preserve">Edssjön </v>
      </c>
      <c r="K1989" s="22" t="s">
        <v>785</v>
      </c>
      <c r="O1989" s="22">
        <v>18.8</v>
      </c>
      <c r="P1989" s="22">
        <v>1.7</v>
      </c>
      <c r="Q1989" s="22">
        <v>19</v>
      </c>
      <c r="U1989" s="22">
        <v>683</v>
      </c>
      <c r="V1989" s="22">
        <f t="shared" si="202"/>
        <v>9.7134962251349464</v>
      </c>
      <c r="W1989" s="22">
        <v>0.14199999999999999</v>
      </c>
      <c r="X1989" s="22">
        <v>56</v>
      </c>
      <c r="AA1989" s="22">
        <v>39.9</v>
      </c>
      <c r="AB1989" s="22">
        <v>20</v>
      </c>
      <c r="AC1989" s="22">
        <v>7.6</v>
      </c>
      <c r="AD1989" s="22">
        <v>2.5000000000000001E-2</v>
      </c>
      <c r="AG1989" s="22">
        <v>9.9</v>
      </c>
      <c r="AI1989" s="22">
        <v>116</v>
      </c>
      <c r="AJ1989" s="22">
        <v>1521</v>
      </c>
      <c r="BI1989" s="27"/>
    </row>
    <row r="1990" spans="2:61" s="22" customFormat="1" x14ac:dyDescent="0.2">
      <c r="B1990" s="23">
        <f t="shared" si="203"/>
        <v>2008</v>
      </c>
      <c r="C1990" s="23">
        <f t="shared" si="204"/>
        <v>8</v>
      </c>
      <c r="D1990" s="24" t="s">
        <v>100</v>
      </c>
      <c r="E1990" s="25">
        <v>39667</v>
      </c>
      <c r="H1990" s="22" t="s">
        <v>90</v>
      </c>
      <c r="J1990" s="22" t="str">
        <f t="shared" si="205"/>
        <v xml:space="preserve">Oxundasjön </v>
      </c>
      <c r="K1990" s="22" t="s">
        <v>739</v>
      </c>
      <c r="N1990" s="22">
        <v>1.7</v>
      </c>
      <c r="O1990" s="22">
        <v>19.899999999999999</v>
      </c>
      <c r="P1990" s="22">
        <v>6.8</v>
      </c>
      <c r="Q1990" s="22">
        <v>75</v>
      </c>
      <c r="U1990" s="22">
        <v>111</v>
      </c>
      <c r="V1990" s="22">
        <f t="shared" si="202"/>
        <v>2.7461103638493065</v>
      </c>
      <c r="W1990" s="22">
        <v>0.115</v>
      </c>
      <c r="X1990" s="22">
        <v>71</v>
      </c>
      <c r="Z1990" s="22">
        <v>8.0821400000000008</v>
      </c>
      <c r="AA1990" s="22">
        <v>50.1</v>
      </c>
      <c r="AB1990" s="22">
        <v>7</v>
      </c>
      <c r="AC1990" s="22">
        <v>7.81</v>
      </c>
      <c r="AG1990" s="22">
        <v>12.5</v>
      </c>
      <c r="AI1990" s="22">
        <v>111</v>
      </c>
      <c r="AJ1990" s="22">
        <v>745</v>
      </c>
      <c r="BI1990" s="27"/>
    </row>
    <row r="1991" spans="2:61" s="22" customFormat="1" x14ac:dyDescent="0.2">
      <c r="B1991" s="23">
        <f t="shared" si="203"/>
        <v>2008</v>
      </c>
      <c r="C1991" s="23">
        <f t="shared" si="204"/>
        <v>8</v>
      </c>
      <c r="D1991" s="24" t="s">
        <v>100</v>
      </c>
      <c r="E1991" s="25">
        <v>39667</v>
      </c>
      <c r="H1991" s="22" t="s">
        <v>90</v>
      </c>
      <c r="J1991" s="22" t="str">
        <f t="shared" si="205"/>
        <v xml:space="preserve">Oxundasjön </v>
      </c>
      <c r="K1991" s="22" t="s">
        <v>785</v>
      </c>
      <c r="O1991" s="22">
        <v>20</v>
      </c>
      <c r="P1991" s="22">
        <v>6.6</v>
      </c>
      <c r="Q1991" s="22">
        <v>73</v>
      </c>
      <c r="U1991" s="22">
        <v>114</v>
      </c>
      <c r="V1991" s="22">
        <f t="shared" si="202"/>
        <v>2.8405255607542794</v>
      </c>
      <c r="W1991" s="22">
        <v>0.10199999999999999</v>
      </c>
      <c r="X1991" s="22">
        <v>74</v>
      </c>
      <c r="AA1991" s="22">
        <v>50</v>
      </c>
      <c r="AB1991" s="22">
        <v>7</v>
      </c>
      <c r="AC1991" s="22">
        <v>7.81</v>
      </c>
      <c r="AG1991" s="22">
        <v>8</v>
      </c>
      <c r="AI1991" s="22">
        <v>119</v>
      </c>
      <c r="AJ1991" s="22">
        <v>751</v>
      </c>
      <c r="BI1991" s="27"/>
    </row>
    <row r="1992" spans="2:61" s="22" customFormat="1" x14ac:dyDescent="0.2">
      <c r="B1992" s="23">
        <f t="shared" si="203"/>
        <v>2008</v>
      </c>
      <c r="C1992" s="23">
        <f t="shared" si="204"/>
        <v>8</v>
      </c>
      <c r="D1992" s="24" t="s">
        <v>100</v>
      </c>
      <c r="E1992" s="25">
        <v>39667</v>
      </c>
      <c r="H1992" s="22" t="s">
        <v>92</v>
      </c>
      <c r="J1992" s="22" t="str">
        <f t="shared" si="205"/>
        <v xml:space="preserve">Rösjön </v>
      </c>
      <c r="K1992" s="22" t="s">
        <v>739</v>
      </c>
      <c r="N1992" s="22">
        <v>2.5</v>
      </c>
      <c r="O1992" s="22">
        <v>20.6</v>
      </c>
      <c r="P1992" s="22">
        <v>7.6</v>
      </c>
      <c r="Q1992" s="22">
        <v>84</v>
      </c>
      <c r="U1992" s="22">
        <v>15</v>
      </c>
      <c r="V1992" s="22">
        <f t="shared" si="202"/>
        <v>0.34086435059975967</v>
      </c>
      <c r="W1992" s="22">
        <v>5.0999999999999997E-2</v>
      </c>
      <c r="X1992" s="22">
        <v>0.1</v>
      </c>
      <c r="Z1992" s="22">
        <v>5.8174200000000003</v>
      </c>
      <c r="AA1992" s="22">
        <v>24.6</v>
      </c>
      <c r="AB1992" s="22">
        <v>0.1</v>
      </c>
      <c r="AC1992" s="22">
        <v>7.75</v>
      </c>
      <c r="AG1992" s="22">
        <v>11.8</v>
      </c>
      <c r="AI1992" s="22">
        <v>22</v>
      </c>
      <c r="AJ1992" s="22">
        <v>604</v>
      </c>
      <c r="BI1992" s="27"/>
    </row>
    <row r="1993" spans="2:61" s="22" customFormat="1" x14ac:dyDescent="0.2">
      <c r="B1993" s="23">
        <f t="shared" si="203"/>
        <v>2008</v>
      </c>
      <c r="C1993" s="23">
        <f t="shared" si="204"/>
        <v>8</v>
      </c>
      <c r="D1993" s="24" t="s">
        <v>100</v>
      </c>
      <c r="E1993" s="25">
        <v>39667</v>
      </c>
      <c r="H1993" s="22" t="s">
        <v>92</v>
      </c>
      <c r="J1993" s="22" t="str">
        <f t="shared" si="205"/>
        <v xml:space="preserve">Rösjön </v>
      </c>
      <c r="K1993" s="22" t="s">
        <v>785</v>
      </c>
      <c r="O1993" s="22">
        <v>19.8</v>
      </c>
      <c r="P1993" s="22">
        <v>0.3</v>
      </c>
      <c r="Q1993" s="22">
        <v>2.2000000000000002</v>
      </c>
      <c r="U1993" s="22">
        <v>85</v>
      </c>
      <c r="V1993" s="22">
        <f t="shared" si="202"/>
        <v>1.0594160653467277</v>
      </c>
      <c r="W1993" s="22">
        <v>0.05</v>
      </c>
      <c r="X1993" s="22">
        <v>7</v>
      </c>
      <c r="AA1993" s="22">
        <v>24.9</v>
      </c>
      <c r="AB1993" s="22">
        <v>0.1</v>
      </c>
      <c r="AC1993" s="22">
        <v>7.51</v>
      </c>
      <c r="AD1993" s="22">
        <v>2.5000000000000001E-2</v>
      </c>
      <c r="AG1993" s="22">
        <v>11.5</v>
      </c>
      <c r="AI1993" s="22">
        <v>48</v>
      </c>
      <c r="AJ1993" s="22">
        <v>655</v>
      </c>
      <c r="BI1993" s="27"/>
    </row>
    <row r="1994" spans="2:61" s="22" customFormat="1" x14ac:dyDescent="0.2">
      <c r="B1994" s="23">
        <f t="shared" si="203"/>
        <v>2008</v>
      </c>
      <c r="C1994" s="23">
        <f t="shared" si="204"/>
        <v>8</v>
      </c>
      <c r="D1994" s="24" t="s">
        <v>100</v>
      </c>
      <c r="E1994" s="25">
        <v>39667</v>
      </c>
      <c r="H1994" s="22" t="s">
        <v>834</v>
      </c>
      <c r="J1994" s="22" t="str">
        <f t="shared" si="205"/>
        <v xml:space="preserve">Snuggan </v>
      </c>
      <c r="K1994" s="22" t="s">
        <v>739</v>
      </c>
      <c r="N1994" s="22">
        <v>1</v>
      </c>
      <c r="O1994" s="22">
        <v>17.8</v>
      </c>
      <c r="P1994" s="22">
        <v>6.8</v>
      </c>
      <c r="Q1994" s="22">
        <v>71</v>
      </c>
      <c r="T1994" s="22">
        <v>2.8497261410788399E-2</v>
      </c>
      <c r="U1994" s="22">
        <v>3</v>
      </c>
      <c r="V1994" s="22">
        <f t="shared" si="202"/>
        <v>4.5091359236296982E-4</v>
      </c>
      <c r="W1994" s="22">
        <v>0.40500000000000003</v>
      </c>
      <c r="X1994" s="22">
        <v>1</v>
      </c>
      <c r="Z1994" s="22">
        <v>22.470424000000001</v>
      </c>
      <c r="AA1994" s="22">
        <v>5.37</v>
      </c>
      <c r="AB1994" s="22">
        <v>0.1</v>
      </c>
      <c r="AC1994" s="22">
        <v>5.65</v>
      </c>
      <c r="AG1994" s="22">
        <v>23.8</v>
      </c>
      <c r="AI1994" s="22">
        <v>24</v>
      </c>
      <c r="AJ1994" s="22">
        <v>941</v>
      </c>
      <c r="BI1994" s="27"/>
    </row>
    <row r="1995" spans="2:61" s="22" customFormat="1" x14ac:dyDescent="0.2">
      <c r="B1995" s="23">
        <f t="shared" si="203"/>
        <v>2008</v>
      </c>
      <c r="C1995" s="23">
        <f t="shared" si="204"/>
        <v>8</v>
      </c>
      <c r="D1995" s="24" t="s">
        <v>100</v>
      </c>
      <c r="E1995" s="25">
        <v>39667</v>
      </c>
      <c r="H1995" s="22" t="s">
        <v>834</v>
      </c>
      <c r="J1995" s="22" t="str">
        <f t="shared" si="205"/>
        <v xml:space="preserve">Snuggan </v>
      </c>
      <c r="K1995" s="22" t="s">
        <v>785</v>
      </c>
      <c r="O1995" s="22">
        <v>12.8</v>
      </c>
      <c r="P1995" s="22">
        <v>0.1</v>
      </c>
      <c r="Q1995" s="22">
        <v>1</v>
      </c>
      <c r="T1995" s="22">
        <v>0.179125643153527</v>
      </c>
      <c r="U1995" s="22">
        <v>313</v>
      </c>
      <c r="V1995" s="22">
        <f t="shared" si="202"/>
        <v>7.5581150856070325E-2</v>
      </c>
      <c r="W1995" s="22">
        <v>0.51200000000000001</v>
      </c>
      <c r="X1995" s="22">
        <v>0.1</v>
      </c>
      <c r="AA1995" s="22">
        <v>6.23</v>
      </c>
      <c r="AB1995" s="22">
        <v>0.1</v>
      </c>
      <c r="AC1995" s="22">
        <v>6.02</v>
      </c>
      <c r="AD1995" s="22">
        <v>2.5000000000000001E-2</v>
      </c>
      <c r="AG1995" s="22">
        <v>25.9</v>
      </c>
      <c r="AI1995" s="22">
        <v>45</v>
      </c>
      <c r="AJ1995" s="22">
        <v>1283</v>
      </c>
      <c r="BI1995" s="27"/>
    </row>
    <row r="1996" spans="2:61" s="22" customFormat="1" x14ac:dyDescent="0.2">
      <c r="B1996" s="23">
        <f t="shared" si="203"/>
        <v>2008</v>
      </c>
      <c r="C1996" s="23">
        <f t="shared" si="204"/>
        <v>8</v>
      </c>
      <c r="D1996" s="24" t="s">
        <v>100</v>
      </c>
      <c r="E1996" s="25">
        <v>39667</v>
      </c>
      <c r="H1996" s="22" t="s">
        <v>94</v>
      </c>
      <c r="I1996" s="22">
        <v>1</v>
      </c>
      <c r="J1996" s="22" t="str">
        <f t="shared" si="205"/>
        <v>Vallentunasjön 1</v>
      </c>
      <c r="K1996" s="22" t="s">
        <v>739</v>
      </c>
      <c r="N1996" s="22">
        <v>0.8</v>
      </c>
      <c r="O1996" s="22">
        <v>17.600000000000001</v>
      </c>
      <c r="P1996" s="22">
        <v>9.8000000000000007</v>
      </c>
      <c r="Q1996" s="22">
        <v>103</v>
      </c>
      <c r="U1996" s="22">
        <v>5</v>
      </c>
      <c r="V1996" s="22">
        <f t="shared" si="202"/>
        <v>0.31703285595741204</v>
      </c>
      <c r="W1996" s="22">
        <v>0.11799999999999999</v>
      </c>
      <c r="X1996" s="22">
        <v>0.1</v>
      </c>
      <c r="Z1996" s="22">
        <v>29.026427999999999</v>
      </c>
      <c r="AA1996" s="22">
        <v>37.799999999999997</v>
      </c>
      <c r="AB1996" s="22">
        <v>0.1</v>
      </c>
      <c r="AC1996" s="22">
        <v>8.31</v>
      </c>
      <c r="AG1996" s="22">
        <v>8.5</v>
      </c>
      <c r="AI1996" s="22">
        <v>72</v>
      </c>
      <c r="AJ1996" s="22">
        <v>1155</v>
      </c>
      <c r="BI1996" s="27"/>
    </row>
    <row r="1997" spans="2:61" s="22" customFormat="1" x14ac:dyDescent="0.2">
      <c r="B1997" s="23">
        <f t="shared" si="203"/>
        <v>2008</v>
      </c>
      <c r="C1997" s="23">
        <f t="shared" si="204"/>
        <v>8</v>
      </c>
      <c r="D1997" s="24" t="s">
        <v>100</v>
      </c>
      <c r="E1997" s="25">
        <v>39667</v>
      </c>
      <c r="H1997" s="22" t="s">
        <v>94</v>
      </c>
      <c r="I1997" s="22">
        <v>2</v>
      </c>
      <c r="J1997" s="22" t="str">
        <f t="shared" si="205"/>
        <v>Vallentunasjön 2</v>
      </c>
      <c r="K1997" s="22" t="s">
        <v>739</v>
      </c>
      <c r="N1997" s="22">
        <v>0.8</v>
      </c>
      <c r="O1997" s="22">
        <v>19</v>
      </c>
      <c r="P1997" s="22">
        <v>8.6999999999999993</v>
      </c>
      <c r="Q1997" s="22">
        <v>94</v>
      </c>
      <c r="U1997" s="22">
        <v>5</v>
      </c>
      <c r="V1997" s="22">
        <f t="shared" si="202"/>
        <v>0.34181686491825369</v>
      </c>
      <c r="W1997" s="22">
        <v>4.3999999999999997E-2</v>
      </c>
      <c r="X1997" s="22">
        <v>0.1</v>
      </c>
      <c r="Z1997" s="22">
        <v>30.890855999999999</v>
      </c>
      <c r="AA1997" s="22">
        <v>38.4</v>
      </c>
      <c r="AB1997" s="22">
        <v>0.1</v>
      </c>
      <c r="AC1997" s="22">
        <v>8.3000000000000007</v>
      </c>
      <c r="AG1997" s="22">
        <v>13.6</v>
      </c>
      <c r="AI1997" s="22">
        <v>71</v>
      </c>
      <c r="AJ1997" s="22">
        <v>1060</v>
      </c>
      <c r="BI1997" s="27"/>
    </row>
    <row r="1998" spans="2:61" s="22" customFormat="1" x14ac:dyDescent="0.2">
      <c r="B1998" s="23">
        <f t="shared" si="203"/>
        <v>2008</v>
      </c>
      <c r="C1998" s="23">
        <f t="shared" si="204"/>
        <v>8</v>
      </c>
      <c r="D1998" s="24" t="s">
        <v>100</v>
      </c>
      <c r="E1998" s="25">
        <v>39667</v>
      </c>
      <c r="H1998" s="22" t="s">
        <v>94</v>
      </c>
      <c r="I1998" s="22">
        <v>1</v>
      </c>
      <c r="J1998" s="22" t="str">
        <f t="shared" si="205"/>
        <v>Vallentunasjön 1</v>
      </c>
      <c r="K1998" s="22" t="s">
        <v>785</v>
      </c>
      <c r="O1998" s="22">
        <v>17.600000000000001</v>
      </c>
      <c r="P1998" s="22">
        <v>7.7</v>
      </c>
      <c r="Q1998" s="22">
        <v>84</v>
      </c>
      <c r="U1998" s="22">
        <v>10</v>
      </c>
      <c r="V1998" s="22">
        <f t="shared" si="202"/>
        <v>0.69101206427120498</v>
      </c>
      <c r="W1998" s="22">
        <v>0.12</v>
      </c>
      <c r="X1998" s="22">
        <v>0.1</v>
      </c>
      <c r="AA1998" s="22">
        <v>37.799999999999997</v>
      </c>
      <c r="AB1998" s="22">
        <v>0.1</v>
      </c>
      <c r="AC1998" s="22">
        <v>8.35</v>
      </c>
      <c r="AG1998" s="22">
        <v>11.7</v>
      </c>
      <c r="AI1998" s="22">
        <v>70</v>
      </c>
      <c r="AJ1998" s="22">
        <v>1153</v>
      </c>
      <c r="BI1998" s="27"/>
    </row>
    <row r="1999" spans="2:61" s="22" customFormat="1" x14ac:dyDescent="0.2">
      <c r="B1999" s="23">
        <f t="shared" si="203"/>
        <v>2008</v>
      </c>
      <c r="C1999" s="23">
        <f t="shared" si="204"/>
        <v>8</v>
      </c>
      <c r="D1999" s="24" t="s">
        <v>100</v>
      </c>
      <c r="E1999" s="25">
        <v>39667</v>
      </c>
      <c r="H1999" s="22" t="s">
        <v>94</v>
      </c>
      <c r="I1999" s="22">
        <v>2</v>
      </c>
      <c r="J1999" s="22" t="str">
        <f t="shared" si="205"/>
        <v>Vallentunasjön 2</v>
      </c>
      <c r="K1999" s="22" t="s">
        <v>785</v>
      </c>
      <c r="O1999" s="22">
        <v>18.5</v>
      </c>
      <c r="P1999" s="22">
        <v>5.9</v>
      </c>
      <c r="Q1999" s="22">
        <v>63</v>
      </c>
      <c r="U1999" s="22">
        <v>9</v>
      </c>
      <c r="V1999" s="22">
        <f t="shared" si="202"/>
        <v>0.35981586767902535</v>
      </c>
      <c r="W1999" s="22">
        <v>5.7000000000000002E-2</v>
      </c>
      <c r="X1999" s="22">
        <v>0.1</v>
      </c>
      <c r="AA1999" s="22">
        <v>38.4</v>
      </c>
      <c r="AB1999" s="22">
        <v>0.1</v>
      </c>
      <c r="AC1999" s="22">
        <v>8.07</v>
      </c>
      <c r="AG1999" s="22">
        <v>10.7</v>
      </c>
      <c r="AI1999" s="22">
        <v>84</v>
      </c>
      <c r="AJ1999" s="22">
        <v>1189</v>
      </c>
      <c r="BI1999" s="27"/>
    </row>
    <row r="2000" spans="2:61" s="22" customFormat="1" x14ac:dyDescent="0.2">
      <c r="B2000" s="23">
        <f t="shared" si="203"/>
        <v>2008</v>
      </c>
      <c r="C2000" s="23">
        <f t="shared" si="204"/>
        <v>8</v>
      </c>
      <c r="D2000" s="24" t="s">
        <v>100</v>
      </c>
      <c r="E2000" s="25">
        <v>39667</v>
      </c>
      <c r="H2000" s="22" t="s">
        <v>96</v>
      </c>
      <c r="J2000" s="22" t="str">
        <f t="shared" si="205"/>
        <v xml:space="preserve">Översjön </v>
      </c>
      <c r="K2000" s="22" t="s">
        <v>739</v>
      </c>
      <c r="N2000" s="22">
        <v>2</v>
      </c>
      <c r="O2000" s="22">
        <v>19.8</v>
      </c>
      <c r="P2000" s="22">
        <v>7</v>
      </c>
      <c r="Q2000" s="22">
        <v>77</v>
      </c>
      <c r="U2000" s="22">
        <v>91</v>
      </c>
      <c r="V2000" s="22">
        <f t="shared" si="202"/>
        <v>1.3601774067750894</v>
      </c>
      <c r="W2000" s="22">
        <v>6.5000000000000002E-2</v>
      </c>
      <c r="X2000" s="22">
        <v>3</v>
      </c>
      <c r="Z2000" s="22">
        <v>9.3457919999999994</v>
      </c>
      <c r="AA2000" s="22">
        <v>38.700000000000003</v>
      </c>
      <c r="AB2000" s="22">
        <v>3</v>
      </c>
      <c r="AC2000" s="22">
        <v>7.59</v>
      </c>
      <c r="AG2000" s="22">
        <v>11.2</v>
      </c>
      <c r="AI2000" s="22">
        <v>52</v>
      </c>
      <c r="AJ2000" s="22">
        <v>987</v>
      </c>
      <c r="BI2000" s="27"/>
    </row>
    <row r="2001" spans="2:61" s="22" customFormat="1" x14ac:dyDescent="0.2">
      <c r="B2001" s="23">
        <f t="shared" si="203"/>
        <v>2008</v>
      </c>
      <c r="C2001" s="23">
        <f t="shared" si="204"/>
        <v>8</v>
      </c>
      <c r="D2001" s="24" t="s">
        <v>100</v>
      </c>
      <c r="E2001" s="25">
        <v>39667</v>
      </c>
      <c r="H2001" s="22" t="s">
        <v>96</v>
      </c>
      <c r="J2001" s="22" t="str">
        <f t="shared" si="205"/>
        <v xml:space="preserve">Översjön </v>
      </c>
      <c r="K2001" s="22" t="s">
        <v>785</v>
      </c>
      <c r="O2001" s="22">
        <v>19.600000000000001</v>
      </c>
      <c r="P2001" s="22">
        <v>4.8</v>
      </c>
      <c r="Q2001" s="22">
        <v>53</v>
      </c>
      <c r="U2001" s="22">
        <v>146</v>
      </c>
      <c r="V2001" s="22">
        <f t="shared" si="202"/>
        <v>1.8347997513315359</v>
      </c>
      <c r="W2001" s="22">
        <v>8.5999999999999993E-2</v>
      </c>
      <c r="X2001" s="22">
        <v>5</v>
      </c>
      <c r="AA2001" s="22">
        <v>38.700000000000003</v>
      </c>
      <c r="AB2001" s="22">
        <v>6</v>
      </c>
      <c r="AC2001" s="22">
        <v>7.52</v>
      </c>
      <c r="AG2001" s="22">
        <v>11.2</v>
      </c>
      <c r="AI2001" s="22">
        <v>53</v>
      </c>
      <c r="AJ2001" s="22">
        <v>980</v>
      </c>
      <c r="BI2001" s="27"/>
    </row>
    <row r="2002" spans="2:61" s="22" customFormat="1" x14ac:dyDescent="0.2">
      <c r="B2002" s="23">
        <f t="shared" si="203"/>
        <v>2008</v>
      </c>
      <c r="C2002" s="23">
        <f t="shared" si="204"/>
        <v>8</v>
      </c>
      <c r="D2002" s="24" t="s">
        <v>100</v>
      </c>
      <c r="E2002" s="25" t="s">
        <v>1161</v>
      </c>
      <c r="F2002" s="22">
        <v>6606238</v>
      </c>
      <c r="G2002" s="22">
        <v>661152</v>
      </c>
      <c r="H2002" s="26" t="s">
        <v>738</v>
      </c>
      <c r="J2002" s="22" t="str">
        <f t="shared" si="205"/>
        <v xml:space="preserve">Oxundaån </v>
      </c>
      <c r="K2002" s="22" t="s">
        <v>739</v>
      </c>
      <c r="L2002" s="22">
        <v>0.5</v>
      </c>
      <c r="M2002" s="22">
        <v>0.5</v>
      </c>
      <c r="O2002" s="22">
        <v>18.399999999999999</v>
      </c>
      <c r="R2002" s="22">
        <v>49.2</v>
      </c>
      <c r="T2002" s="22">
        <v>2.419</v>
      </c>
      <c r="U2002" s="22">
        <v>109</v>
      </c>
      <c r="V2002" s="22">
        <f t="shared" si="202"/>
        <v>1.5402549148717199</v>
      </c>
      <c r="W2002" s="22">
        <v>4.4999999999999998E-2</v>
      </c>
      <c r="X2002" s="22">
        <v>42</v>
      </c>
      <c r="AB2002" s="22">
        <v>26</v>
      </c>
      <c r="AC2002" s="22">
        <v>7.61</v>
      </c>
      <c r="AG2002" s="22">
        <v>10.1</v>
      </c>
      <c r="AI2002" s="22">
        <v>94</v>
      </c>
      <c r="AJ2002" s="22">
        <v>810</v>
      </c>
      <c r="AK2002" s="22">
        <v>55.38</v>
      </c>
      <c r="AM2002" s="22">
        <v>5.7867999999999995</v>
      </c>
      <c r="AN2002" s="22">
        <v>11.289300000000001</v>
      </c>
      <c r="AO2002" s="22">
        <v>38.144200000000005</v>
      </c>
      <c r="AP2002" s="22">
        <v>27.528000000000002</v>
      </c>
      <c r="AQ2002" s="22">
        <v>69.0959</v>
      </c>
      <c r="AR2002" s="22">
        <v>2.2400000000000002</v>
      </c>
      <c r="BI2002" s="27"/>
    </row>
    <row r="2003" spans="2:61" s="22" customFormat="1" x14ac:dyDescent="0.2">
      <c r="B2003" s="23">
        <f t="shared" si="203"/>
        <v>2008</v>
      </c>
      <c r="C2003" s="23">
        <f t="shared" si="204"/>
        <v>8</v>
      </c>
      <c r="D2003" s="24" t="s">
        <v>100</v>
      </c>
      <c r="E2003" s="25">
        <v>39680</v>
      </c>
      <c r="H2003" s="22" t="s">
        <v>826</v>
      </c>
      <c r="J2003" s="22" t="str">
        <f t="shared" si="205"/>
        <v xml:space="preserve">Fysingen </v>
      </c>
      <c r="K2003" s="22" t="s">
        <v>739</v>
      </c>
      <c r="N2003" s="22">
        <v>2.2999999999999998</v>
      </c>
      <c r="O2003" s="22">
        <v>18.8</v>
      </c>
      <c r="T2003" s="22">
        <v>2.1739999999999999</v>
      </c>
      <c r="U2003" s="22">
        <v>7</v>
      </c>
      <c r="V2003" s="22">
        <f t="shared" si="202"/>
        <v>0.43305124736152173</v>
      </c>
      <c r="W2003" s="22">
        <v>2.9000000000000001E-2</v>
      </c>
      <c r="X2003" s="22">
        <v>2</v>
      </c>
      <c r="Z2003" s="22">
        <v>12.3</v>
      </c>
      <c r="AA2003" s="22">
        <v>57.7</v>
      </c>
      <c r="AB2003" s="22">
        <v>3</v>
      </c>
      <c r="AC2003" s="22">
        <v>8.26</v>
      </c>
      <c r="AG2003" s="22">
        <v>9.6</v>
      </c>
      <c r="AI2003" s="22">
        <v>21</v>
      </c>
      <c r="AJ2003" s="22">
        <v>613</v>
      </c>
      <c r="AO2003" s="22">
        <v>1.0549999999999999</v>
      </c>
      <c r="AQ2003" s="22">
        <v>2.6139999999999999</v>
      </c>
      <c r="AR2003" s="22">
        <v>0.32</v>
      </c>
      <c r="BI2003" s="27"/>
    </row>
    <row r="2004" spans="2:61" s="22" customFormat="1" x14ac:dyDescent="0.2">
      <c r="B2004" s="23">
        <f t="shared" si="203"/>
        <v>2009</v>
      </c>
      <c r="C2004" s="23">
        <f t="shared" si="204"/>
        <v>8</v>
      </c>
      <c r="D2004" s="24" t="s">
        <v>100</v>
      </c>
      <c r="E2004" s="25">
        <v>40028</v>
      </c>
      <c r="H2004" s="22" t="s">
        <v>833</v>
      </c>
      <c r="I2004" s="22">
        <v>1</v>
      </c>
      <c r="J2004" s="22" t="str">
        <f t="shared" si="205"/>
        <v>Norrviken 1</v>
      </c>
      <c r="K2004" s="22" t="s">
        <v>739</v>
      </c>
      <c r="N2004" s="22">
        <v>1.7</v>
      </c>
      <c r="O2004" s="22">
        <v>21.7</v>
      </c>
      <c r="P2004" s="22">
        <v>9.6999999999999993</v>
      </c>
      <c r="Q2004" s="22">
        <v>109</v>
      </c>
      <c r="U2004" s="22">
        <v>1</v>
      </c>
      <c r="V2004" s="22">
        <f t="shared" si="202"/>
        <v>5.1093697137642863E-2</v>
      </c>
      <c r="W2004" s="22">
        <v>4.5999999999999999E-2</v>
      </c>
      <c r="X2004" s="22">
        <v>9</v>
      </c>
      <c r="Z2004" s="22">
        <v>16.582944000000001</v>
      </c>
      <c r="AA2004" s="22">
        <v>44.1</v>
      </c>
      <c r="AB2004" s="22">
        <v>0.1</v>
      </c>
      <c r="AC2004" s="22">
        <v>8.08</v>
      </c>
      <c r="AI2004" s="22">
        <v>65</v>
      </c>
      <c r="AJ2004" s="22">
        <v>985</v>
      </c>
      <c r="BI2004" s="27"/>
    </row>
    <row r="2005" spans="2:61" s="22" customFormat="1" x14ac:dyDescent="0.2">
      <c r="B2005" s="23">
        <f t="shared" si="203"/>
        <v>2009</v>
      </c>
      <c r="C2005" s="23">
        <f t="shared" si="204"/>
        <v>8</v>
      </c>
      <c r="D2005" s="24" t="s">
        <v>100</v>
      </c>
      <c r="E2005" s="25">
        <v>40028</v>
      </c>
      <c r="H2005" s="22" t="s">
        <v>833</v>
      </c>
      <c r="I2005" s="22">
        <v>2</v>
      </c>
      <c r="J2005" s="22" t="str">
        <f t="shared" si="205"/>
        <v>Norrviken 2</v>
      </c>
      <c r="K2005" s="22" t="s">
        <v>739</v>
      </c>
      <c r="N2005" s="22">
        <v>2.2999999999999998</v>
      </c>
      <c r="O2005" s="22">
        <v>21.9</v>
      </c>
      <c r="P2005" s="22">
        <v>9.3000000000000007</v>
      </c>
      <c r="Q2005" s="22">
        <v>104</v>
      </c>
      <c r="U2005" s="22">
        <v>9</v>
      </c>
      <c r="V2005" s="22">
        <f t="shared" si="202"/>
        <v>0.54280794350710559</v>
      </c>
      <c r="W2005" s="22">
        <v>0.04</v>
      </c>
      <c r="X2005" s="22">
        <v>7</v>
      </c>
      <c r="Z2005" s="22">
        <v>11.321405</v>
      </c>
      <c r="AA2005" s="22">
        <v>45.1</v>
      </c>
      <c r="AB2005" s="22">
        <v>0.1</v>
      </c>
      <c r="AC2005" s="22">
        <v>8.15</v>
      </c>
      <c r="AI2005" s="22">
        <v>46</v>
      </c>
      <c r="AJ2005" s="22">
        <v>868</v>
      </c>
      <c r="BI2005" s="27"/>
    </row>
    <row r="2006" spans="2:61" s="22" customFormat="1" x14ac:dyDescent="0.2">
      <c r="B2006" s="23">
        <f t="shared" si="203"/>
        <v>2009</v>
      </c>
      <c r="C2006" s="23">
        <f t="shared" si="204"/>
        <v>8</v>
      </c>
      <c r="D2006" s="24" t="s">
        <v>100</v>
      </c>
      <c r="E2006" s="25">
        <v>40028</v>
      </c>
      <c r="H2006" s="22" t="s">
        <v>833</v>
      </c>
      <c r="I2006" s="22">
        <v>3</v>
      </c>
      <c r="J2006" s="22" t="str">
        <f t="shared" si="205"/>
        <v>Norrviken 3</v>
      </c>
      <c r="K2006" s="22" t="s">
        <v>739</v>
      </c>
      <c r="N2006" s="22">
        <v>3.1</v>
      </c>
      <c r="O2006" s="22">
        <v>21.7</v>
      </c>
      <c r="P2006" s="22">
        <v>8.9</v>
      </c>
      <c r="Q2006" s="22">
        <v>99</v>
      </c>
      <c r="U2006" s="22">
        <v>0.1</v>
      </c>
      <c r="V2006" s="22">
        <f t="shared" si="202"/>
        <v>5.5748317569013217E-3</v>
      </c>
      <c r="W2006" s="22">
        <v>0.04</v>
      </c>
      <c r="X2006" s="22">
        <v>7</v>
      </c>
      <c r="Z2006" s="22">
        <v>5.120825</v>
      </c>
      <c r="AA2006" s="22">
        <v>45.1</v>
      </c>
      <c r="AB2006" s="22">
        <v>0.1</v>
      </c>
      <c r="AC2006" s="22">
        <v>8.1199999999999992</v>
      </c>
      <c r="AI2006" s="22">
        <v>38</v>
      </c>
      <c r="AJ2006" s="22">
        <v>775</v>
      </c>
      <c r="BI2006" s="27"/>
    </row>
    <row r="2007" spans="2:61" s="22" customFormat="1" x14ac:dyDescent="0.2">
      <c r="B2007" s="23">
        <f t="shared" si="203"/>
        <v>2009</v>
      </c>
      <c r="C2007" s="23">
        <f t="shared" si="204"/>
        <v>8</v>
      </c>
      <c r="D2007" s="24" t="s">
        <v>100</v>
      </c>
      <c r="E2007" s="25">
        <v>40028</v>
      </c>
      <c r="H2007" s="22" t="s">
        <v>833</v>
      </c>
      <c r="I2007" s="22">
        <v>4</v>
      </c>
      <c r="J2007" s="22" t="str">
        <f t="shared" si="205"/>
        <v>Norrviken 4</v>
      </c>
      <c r="K2007" s="22" t="s">
        <v>739</v>
      </c>
      <c r="N2007" s="22">
        <v>2</v>
      </c>
      <c r="O2007" s="22">
        <v>22.4</v>
      </c>
      <c r="P2007" s="22">
        <v>8.6</v>
      </c>
      <c r="Q2007" s="22">
        <v>98</v>
      </c>
      <c r="U2007" s="22">
        <v>0.1</v>
      </c>
      <c r="V2007" s="22">
        <f t="shared" si="202"/>
        <v>5.974719049575603E-3</v>
      </c>
      <c r="W2007" s="22">
        <v>3.9E-2</v>
      </c>
      <c r="X2007" s="22">
        <v>12</v>
      </c>
      <c r="Z2007" s="22">
        <v>4.406898</v>
      </c>
      <c r="AA2007" s="22">
        <v>45</v>
      </c>
      <c r="AB2007" s="22">
        <v>0.1</v>
      </c>
      <c r="AC2007" s="22">
        <v>8.1300000000000008</v>
      </c>
      <c r="AI2007" s="22">
        <v>42</v>
      </c>
      <c r="AJ2007" s="22">
        <v>771</v>
      </c>
      <c r="BI2007" s="27"/>
    </row>
    <row r="2008" spans="2:61" s="22" customFormat="1" x14ac:dyDescent="0.2">
      <c r="B2008" s="23">
        <f t="shared" si="203"/>
        <v>2009</v>
      </c>
      <c r="C2008" s="23">
        <f t="shared" si="204"/>
        <v>8</v>
      </c>
      <c r="D2008" s="24" t="s">
        <v>100</v>
      </c>
      <c r="E2008" s="25">
        <v>40028</v>
      </c>
      <c r="H2008" s="22" t="s">
        <v>833</v>
      </c>
      <c r="I2008" s="22">
        <v>1</v>
      </c>
      <c r="J2008" s="22" t="str">
        <f t="shared" si="205"/>
        <v>Norrviken 1</v>
      </c>
      <c r="K2008" s="22" t="s">
        <v>785</v>
      </c>
      <c r="O2008" s="22">
        <v>20.3</v>
      </c>
      <c r="P2008" s="22">
        <v>4.7</v>
      </c>
      <c r="Q2008" s="22">
        <v>51</v>
      </c>
      <c r="U2008" s="22">
        <v>2</v>
      </c>
      <c r="V2008" s="22">
        <f t="shared" si="202"/>
        <v>3.1700321180799663E-2</v>
      </c>
      <c r="W2008" s="22">
        <v>4.7E-2</v>
      </c>
      <c r="X2008" s="22">
        <v>22</v>
      </c>
      <c r="AA2008" s="22">
        <v>44.3</v>
      </c>
      <c r="AB2008" s="22">
        <v>0.1</v>
      </c>
      <c r="AC2008" s="22">
        <v>7.6</v>
      </c>
      <c r="AI2008" s="22">
        <v>97</v>
      </c>
      <c r="AJ2008" s="22">
        <v>1093</v>
      </c>
      <c r="BI2008" s="27"/>
    </row>
    <row r="2009" spans="2:61" s="22" customFormat="1" x14ac:dyDescent="0.2">
      <c r="B2009" s="23">
        <f t="shared" si="203"/>
        <v>2009</v>
      </c>
      <c r="C2009" s="23">
        <f t="shared" si="204"/>
        <v>8</v>
      </c>
      <c r="D2009" s="24" t="s">
        <v>100</v>
      </c>
      <c r="E2009" s="25">
        <v>40028</v>
      </c>
      <c r="H2009" s="22" t="s">
        <v>833</v>
      </c>
      <c r="I2009" s="22">
        <v>2</v>
      </c>
      <c r="J2009" s="22" t="str">
        <f t="shared" si="205"/>
        <v>Norrviken 2</v>
      </c>
      <c r="K2009" s="22" t="s">
        <v>785</v>
      </c>
      <c r="O2009" s="22">
        <v>14.3</v>
      </c>
      <c r="P2009" s="22">
        <v>0.1</v>
      </c>
      <c r="Q2009" s="22">
        <v>1</v>
      </c>
      <c r="U2009" s="22">
        <v>520</v>
      </c>
      <c r="V2009" s="22">
        <f t="shared" si="202"/>
        <v>2.8602254857687179</v>
      </c>
      <c r="W2009" s="22">
        <v>4.9000000000000002E-2</v>
      </c>
      <c r="X2009" s="22">
        <v>360</v>
      </c>
      <c r="AA2009" s="22">
        <v>47.2</v>
      </c>
      <c r="AB2009" s="22">
        <v>30</v>
      </c>
      <c r="AC2009" s="22">
        <v>7.33</v>
      </c>
      <c r="AI2009" s="22">
        <v>398</v>
      </c>
      <c r="AJ2009" s="22">
        <v>1343</v>
      </c>
      <c r="BI2009" s="27"/>
    </row>
    <row r="2010" spans="2:61" s="22" customFormat="1" x14ac:dyDescent="0.2">
      <c r="B2010" s="23">
        <f t="shared" si="203"/>
        <v>2009</v>
      </c>
      <c r="C2010" s="23">
        <f t="shared" si="204"/>
        <v>8</v>
      </c>
      <c r="D2010" s="24" t="s">
        <v>100</v>
      </c>
      <c r="E2010" s="25">
        <v>40028</v>
      </c>
      <c r="H2010" s="22" t="s">
        <v>833</v>
      </c>
      <c r="I2010" s="22">
        <v>3</v>
      </c>
      <c r="J2010" s="22" t="str">
        <f t="shared" si="205"/>
        <v>Norrviken 3</v>
      </c>
      <c r="K2010" s="22" t="s">
        <v>785</v>
      </c>
      <c r="O2010" s="22">
        <v>12.8</v>
      </c>
      <c r="P2010" s="22">
        <v>0.1</v>
      </c>
      <c r="Q2010" s="22">
        <v>1</v>
      </c>
      <c r="U2010" s="22">
        <v>1483</v>
      </c>
      <c r="V2010" s="22">
        <f t="shared" si="202"/>
        <v>6.7939294559482084</v>
      </c>
      <c r="W2010" s="22">
        <v>5.5E-2</v>
      </c>
      <c r="X2010" s="22">
        <v>647</v>
      </c>
      <c r="AA2010" s="22">
        <v>49.1</v>
      </c>
      <c r="AB2010" s="22">
        <v>0.1</v>
      </c>
      <c r="AC2010" s="22">
        <v>7.3</v>
      </c>
      <c r="AI2010" s="22">
        <v>669</v>
      </c>
      <c r="AJ2010" s="22">
        <v>2435</v>
      </c>
      <c r="BI2010" s="27"/>
    </row>
    <row r="2011" spans="2:61" s="22" customFormat="1" x14ac:dyDescent="0.2">
      <c r="B2011" s="23">
        <f t="shared" si="203"/>
        <v>2009</v>
      </c>
      <c r="C2011" s="23">
        <f t="shared" si="204"/>
        <v>8</v>
      </c>
      <c r="D2011" s="24" t="s">
        <v>100</v>
      </c>
      <c r="E2011" s="25">
        <v>40028</v>
      </c>
      <c r="H2011" s="22" t="s">
        <v>833</v>
      </c>
      <c r="I2011" s="22">
        <v>4</v>
      </c>
      <c r="J2011" s="22" t="str">
        <f t="shared" si="205"/>
        <v>Norrviken 4</v>
      </c>
      <c r="K2011" s="22" t="s">
        <v>785</v>
      </c>
      <c r="O2011" s="22">
        <v>21.7</v>
      </c>
      <c r="P2011" s="22">
        <v>8.6</v>
      </c>
      <c r="Q2011" s="22">
        <v>96</v>
      </c>
      <c r="U2011" s="22">
        <v>5</v>
      </c>
      <c r="V2011" s="22">
        <f t="shared" si="202"/>
        <v>0.28486440421403686</v>
      </c>
      <c r="W2011" s="22">
        <v>4.2999999999999997E-2</v>
      </c>
      <c r="X2011" s="22">
        <v>13</v>
      </c>
      <c r="AA2011" s="22">
        <v>45</v>
      </c>
      <c r="AB2011" s="22">
        <v>0.1</v>
      </c>
      <c r="AC2011" s="22">
        <v>8.1300000000000008</v>
      </c>
      <c r="AI2011" s="22">
        <v>46</v>
      </c>
      <c r="AJ2011" s="22">
        <v>817</v>
      </c>
      <c r="BI2011" s="27"/>
    </row>
    <row r="2012" spans="2:61" s="22" customFormat="1" x14ac:dyDescent="0.2">
      <c r="B2012" s="23">
        <f t="shared" si="203"/>
        <v>2009</v>
      </c>
      <c r="C2012" s="23">
        <f t="shared" si="204"/>
        <v>8</v>
      </c>
      <c r="D2012" s="24" t="s">
        <v>100</v>
      </c>
      <c r="E2012" s="25">
        <v>40028</v>
      </c>
      <c r="H2012" s="22" t="s">
        <v>94</v>
      </c>
      <c r="I2012" s="22" t="s">
        <v>786</v>
      </c>
      <c r="J2012" s="22" t="str">
        <f t="shared" si="205"/>
        <v>Vallentunasjön Blandprov</v>
      </c>
      <c r="K2012" s="22" t="s">
        <v>739</v>
      </c>
      <c r="N2012" s="22">
        <v>0.9</v>
      </c>
      <c r="U2012" s="22">
        <v>1</v>
      </c>
      <c r="X2012" s="22">
        <v>0.1</v>
      </c>
      <c r="Z2012" s="22">
        <v>36.1</v>
      </c>
      <c r="AB2012" s="22">
        <v>0.1</v>
      </c>
      <c r="AI2012" s="22">
        <v>66</v>
      </c>
      <c r="AJ2012" s="22">
        <v>1400</v>
      </c>
      <c r="BI2012" s="27"/>
    </row>
    <row r="2013" spans="2:61" s="22" customFormat="1" x14ac:dyDescent="0.2">
      <c r="B2013" s="23">
        <f t="shared" si="203"/>
        <v>2009</v>
      </c>
      <c r="C2013" s="23">
        <f t="shared" si="204"/>
        <v>8</v>
      </c>
      <c r="D2013" s="24" t="s">
        <v>100</v>
      </c>
      <c r="E2013" s="25">
        <v>40029</v>
      </c>
      <c r="H2013" s="22" t="s">
        <v>826</v>
      </c>
      <c r="J2013" s="22" t="str">
        <f t="shared" si="205"/>
        <v xml:space="preserve">Fysingen </v>
      </c>
      <c r="K2013" s="22" t="s">
        <v>739</v>
      </c>
      <c r="N2013" s="22">
        <v>1.7</v>
      </c>
      <c r="O2013" s="22">
        <v>22</v>
      </c>
      <c r="T2013" s="22">
        <v>2.105</v>
      </c>
      <c r="U2013" s="22">
        <v>12</v>
      </c>
      <c r="V2013" s="22">
        <f t="shared" ref="V2013:V2033" si="206">U2013 * (1/((10^((0.0901821 + (2729.92 /(273.15 + O2013)))-AC2013)+1)))</f>
        <v>0.84711439380716635</v>
      </c>
      <c r="W2013" s="22">
        <v>3.9E-2</v>
      </c>
      <c r="X2013" s="22">
        <v>4</v>
      </c>
      <c r="Z2013" s="22">
        <v>6.7</v>
      </c>
      <c r="AA2013" s="22">
        <v>49.6</v>
      </c>
      <c r="AB2013" s="22">
        <v>1</v>
      </c>
      <c r="AC2013" s="22">
        <v>8.2200000000000006</v>
      </c>
      <c r="AG2013" s="22">
        <v>13.6</v>
      </c>
      <c r="AI2013" s="22">
        <v>23</v>
      </c>
      <c r="AJ2013" s="22">
        <v>699</v>
      </c>
      <c r="AO2013" s="22">
        <v>0.97099999999999997</v>
      </c>
      <c r="AQ2013" s="22">
        <v>1.93</v>
      </c>
      <c r="AR2013" s="22">
        <v>1.86</v>
      </c>
      <c r="BI2013" s="27"/>
    </row>
    <row r="2014" spans="2:61" s="22" customFormat="1" x14ac:dyDescent="0.2">
      <c r="B2014" s="23">
        <f t="shared" si="203"/>
        <v>2009</v>
      </c>
      <c r="C2014" s="23">
        <f t="shared" si="204"/>
        <v>8</v>
      </c>
      <c r="D2014" s="24" t="s">
        <v>100</v>
      </c>
      <c r="E2014" s="25">
        <v>40029</v>
      </c>
      <c r="H2014" s="22" t="s">
        <v>85</v>
      </c>
      <c r="J2014" s="22" t="str">
        <f t="shared" si="205"/>
        <v xml:space="preserve">Gullsjön </v>
      </c>
      <c r="K2014" s="22" t="s">
        <v>739</v>
      </c>
      <c r="N2014" s="22">
        <v>2</v>
      </c>
      <c r="O2014" s="22">
        <v>20.100000000000001</v>
      </c>
      <c r="P2014" s="22">
        <v>5</v>
      </c>
      <c r="Q2014" s="22">
        <v>54</v>
      </c>
      <c r="U2014" s="22">
        <v>4</v>
      </c>
      <c r="V2014" s="22">
        <f t="shared" si="206"/>
        <v>1.9523731580066719E-2</v>
      </c>
      <c r="W2014" s="22">
        <v>0.13800000000000001</v>
      </c>
      <c r="X2014" s="22">
        <v>2</v>
      </c>
      <c r="Z2014" s="22">
        <v>3.9041757142857101</v>
      </c>
      <c r="AA2014" s="22">
        <v>36.4</v>
      </c>
      <c r="AB2014" s="22">
        <v>0.1</v>
      </c>
      <c r="AC2014" s="22">
        <v>7.09</v>
      </c>
      <c r="AI2014" s="22">
        <v>14</v>
      </c>
      <c r="AJ2014" s="22">
        <v>802</v>
      </c>
      <c r="BI2014" s="27"/>
    </row>
    <row r="2015" spans="2:61" s="22" customFormat="1" x14ac:dyDescent="0.2">
      <c r="B2015" s="23">
        <f t="shared" si="203"/>
        <v>2009</v>
      </c>
      <c r="C2015" s="23">
        <f t="shared" si="204"/>
        <v>8</v>
      </c>
      <c r="D2015" s="24" t="s">
        <v>100</v>
      </c>
      <c r="E2015" s="25">
        <v>40029</v>
      </c>
      <c r="H2015" s="22" t="s">
        <v>85</v>
      </c>
      <c r="J2015" s="22" t="str">
        <f t="shared" si="205"/>
        <v xml:space="preserve">Gullsjön </v>
      </c>
      <c r="K2015" s="22" t="s">
        <v>785</v>
      </c>
      <c r="O2015" s="22">
        <v>17.899999999999999</v>
      </c>
      <c r="P2015" s="22">
        <v>0.2</v>
      </c>
      <c r="Q2015" s="22">
        <v>2</v>
      </c>
      <c r="U2015" s="22">
        <v>1</v>
      </c>
      <c r="V2015" s="22">
        <f t="shared" si="206"/>
        <v>1.6578320753957835E-3</v>
      </c>
      <c r="W2015" s="22">
        <v>0.153</v>
      </c>
      <c r="X2015" s="22">
        <v>4</v>
      </c>
      <c r="AA2015" s="22">
        <v>36.799999999999997</v>
      </c>
      <c r="AB2015" s="22">
        <v>0.1</v>
      </c>
      <c r="AC2015" s="22">
        <v>6.69</v>
      </c>
      <c r="AI2015" s="22">
        <v>20</v>
      </c>
      <c r="AJ2015" s="22">
        <v>870</v>
      </c>
      <c r="BI2015" s="27"/>
    </row>
    <row r="2016" spans="2:61" s="22" customFormat="1" x14ac:dyDescent="0.2">
      <c r="B2016" s="23">
        <f t="shared" si="203"/>
        <v>2009</v>
      </c>
      <c r="C2016" s="23">
        <f t="shared" si="204"/>
        <v>8</v>
      </c>
      <c r="D2016" s="24" t="s">
        <v>100</v>
      </c>
      <c r="E2016" s="25">
        <v>40030</v>
      </c>
      <c r="H2016" s="22" t="s">
        <v>83</v>
      </c>
      <c r="J2016" s="22" t="str">
        <f t="shared" si="205"/>
        <v xml:space="preserve">Edssjön </v>
      </c>
      <c r="K2016" s="22" t="s">
        <v>739</v>
      </c>
      <c r="N2016" s="22">
        <v>1</v>
      </c>
      <c r="O2016" s="22">
        <v>24.5</v>
      </c>
      <c r="P2016" s="22">
        <v>20</v>
      </c>
      <c r="Q2016" s="22">
        <v>238</v>
      </c>
      <c r="U2016" s="22">
        <v>5</v>
      </c>
      <c r="V2016" s="22">
        <f t="shared" si="206"/>
        <v>1.6140603200811605</v>
      </c>
      <c r="W2016" s="22">
        <v>6.4000000000000001E-2</v>
      </c>
      <c r="X2016" s="22">
        <v>5</v>
      </c>
      <c r="Z2016" s="22">
        <v>102.62294</v>
      </c>
      <c r="AA2016" s="22">
        <v>39.799999999999997</v>
      </c>
      <c r="AB2016" s="22">
        <v>0.1</v>
      </c>
      <c r="AC2016" s="22">
        <v>8.94</v>
      </c>
      <c r="AI2016" s="22">
        <v>127</v>
      </c>
      <c r="AJ2016" s="22">
        <v>1933</v>
      </c>
      <c r="BI2016" s="27"/>
    </row>
    <row r="2017" spans="2:61" s="22" customFormat="1" x14ac:dyDescent="0.2">
      <c r="B2017" s="23">
        <f t="shared" si="203"/>
        <v>2009</v>
      </c>
      <c r="C2017" s="23">
        <f t="shared" si="204"/>
        <v>8</v>
      </c>
      <c r="D2017" s="24" t="s">
        <v>100</v>
      </c>
      <c r="E2017" s="25">
        <v>40030</v>
      </c>
      <c r="H2017" s="22" t="s">
        <v>83</v>
      </c>
      <c r="J2017" s="22" t="str">
        <f t="shared" si="205"/>
        <v xml:space="preserve">Edssjön </v>
      </c>
      <c r="K2017" s="22" t="s">
        <v>785</v>
      </c>
      <c r="O2017" s="22">
        <v>19.5</v>
      </c>
      <c r="P2017" s="22">
        <v>0.2</v>
      </c>
      <c r="Q2017" s="22">
        <v>2.2000000000000002</v>
      </c>
      <c r="U2017" s="22">
        <v>265</v>
      </c>
      <c r="V2017" s="22">
        <f t="shared" si="206"/>
        <v>3.3822753959194007</v>
      </c>
      <c r="W2017" s="22">
        <v>5.6000000000000001E-2</v>
      </c>
      <c r="X2017" s="22">
        <v>112</v>
      </c>
      <c r="AA2017" s="22">
        <v>45.1</v>
      </c>
      <c r="AB2017" s="22">
        <v>5</v>
      </c>
      <c r="AC2017" s="22">
        <v>7.53</v>
      </c>
      <c r="AI2017" s="22">
        <v>202</v>
      </c>
      <c r="AJ2017" s="22">
        <v>1232</v>
      </c>
      <c r="BI2017" s="27"/>
    </row>
    <row r="2018" spans="2:61" s="22" customFormat="1" x14ac:dyDescent="0.2">
      <c r="B2018" s="23">
        <f t="shared" si="203"/>
        <v>2009</v>
      </c>
      <c r="C2018" s="23">
        <f t="shared" si="204"/>
        <v>8</v>
      </c>
      <c r="D2018" s="24" t="s">
        <v>100</v>
      </c>
      <c r="E2018" s="25">
        <v>40030</v>
      </c>
      <c r="H2018" s="22" t="s">
        <v>84</v>
      </c>
      <c r="J2018" s="22" t="str">
        <f t="shared" si="205"/>
        <v xml:space="preserve">Fjäturen </v>
      </c>
      <c r="K2018" s="22" t="s">
        <v>739</v>
      </c>
      <c r="N2018" s="22">
        <v>4</v>
      </c>
      <c r="O2018" s="22">
        <v>21.8</v>
      </c>
      <c r="P2018" s="22">
        <v>8</v>
      </c>
      <c r="Q2018" s="22">
        <v>90</v>
      </c>
      <c r="U2018" s="22">
        <v>10</v>
      </c>
      <c r="V2018" s="22">
        <f t="shared" si="206"/>
        <v>0.31645886444223342</v>
      </c>
      <c r="W2018" s="22">
        <v>0.06</v>
      </c>
      <c r="X2018" s="22">
        <v>0.1</v>
      </c>
      <c r="Z2018" s="22">
        <v>2.1815199999999999</v>
      </c>
      <c r="AA2018" s="22">
        <v>31.6</v>
      </c>
      <c r="AB2018" s="22">
        <v>0.1</v>
      </c>
      <c r="AC2018" s="22">
        <v>7.86</v>
      </c>
      <c r="AI2018" s="22">
        <v>29</v>
      </c>
      <c r="AJ2018" s="22">
        <v>647</v>
      </c>
      <c r="BI2018" s="27"/>
    </row>
    <row r="2019" spans="2:61" s="22" customFormat="1" x14ac:dyDescent="0.2">
      <c r="B2019" s="23">
        <f t="shared" si="203"/>
        <v>2009</v>
      </c>
      <c r="C2019" s="23">
        <f t="shared" si="204"/>
        <v>8</v>
      </c>
      <c r="D2019" s="24" t="s">
        <v>100</v>
      </c>
      <c r="E2019" s="25">
        <v>40030</v>
      </c>
      <c r="H2019" s="22" t="s">
        <v>84</v>
      </c>
      <c r="J2019" s="22" t="str">
        <f t="shared" si="205"/>
        <v xml:space="preserve">Fjäturen </v>
      </c>
      <c r="K2019" s="22" t="s">
        <v>785</v>
      </c>
      <c r="O2019" s="22">
        <v>11.2</v>
      </c>
      <c r="P2019" s="22">
        <v>0.1</v>
      </c>
      <c r="Q2019" s="22">
        <v>1</v>
      </c>
      <c r="U2019" s="22">
        <v>713</v>
      </c>
      <c r="V2019" s="22">
        <f t="shared" si="206"/>
        <v>2.6958737546638551</v>
      </c>
      <c r="W2019" s="22">
        <v>0.108</v>
      </c>
      <c r="X2019" s="22">
        <v>347</v>
      </c>
      <c r="AA2019" s="22">
        <v>33.9</v>
      </c>
      <c r="AB2019" s="22">
        <v>0.1</v>
      </c>
      <c r="AC2019" s="22">
        <v>7.27</v>
      </c>
      <c r="AI2019" s="22">
        <v>380</v>
      </c>
      <c r="AJ2019" s="22">
        <v>1466</v>
      </c>
      <c r="BI2019" s="27"/>
    </row>
    <row r="2020" spans="2:61" s="22" customFormat="1" x14ac:dyDescent="0.2">
      <c r="B2020" s="23">
        <f t="shared" si="203"/>
        <v>2009</v>
      </c>
      <c r="C2020" s="23">
        <f t="shared" si="204"/>
        <v>8</v>
      </c>
      <c r="D2020" s="24" t="s">
        <v>100</v>
      </c>
      <c r="E2020" s="25">
        <v>40030</v>
      </c>
      <c r="H2020" s="22" t="s">
        <v>87</v>
      </c>
      <c r="J2020" s="22" t="str">
        <f t="shared" si="205"/>
        <v xml:space="preserve">Mörtsjön </v>
      </c>
      <c r="K2020" s="22" t="s">
        <v>739</v>
      </c>
      <c r="N2020" s="22">
        <v>1.6</v>
      </c>
      <c r="O2020" s="22">
        <v>21</v>
      </c>
      <c r="P2020" s="22">
        <v>6.9</v>
      </c>
      <c r="Q2020" s="22">
        <v>77</v>
      </c>
      <c r="U2020" s="22">
        <v>10</v>
      </c>
      <c r="V2020" s="22">
        <f t="shared" si="206"/>
        <v>0.15570247242058446</v>
      </c>
      <c r="W2020" s="22">
        <v>0.154</v>
      </c>
      <c r="X2020" s="22">
        <v>0.1</v>
      </c>
      <c r="Z2020" s="22">
        <v>11.815992</v>
      </c>
      <c r="AA2020" s="22">
        <v>30.6</v>
      </c>
      <c r="AB2020" s="22">
        <v>0.1</v>
      </c>
      <c r="AC2020" s="22">
        <v>7.57</v>
      </c>
      <c r="AI2020" s="22">
        <v>35</v>
      </c>
      <c r="AJ2020" s="22">
        <v>842</v>
      </c>
      <c r="BI2020" s="27"/>
    </row>
    <row r="2021" spans="2:61" s="22" customFormat="1" x14ac:dyDescent="0.2">
      <c r="B2021" s="23">
        <f t="shared" si="203"/>
        <v>2009</v>
      </c>
      <c r="C2021" s="23">
        <f t="shared" si="204"/>
        <v>8</v>
      </c>
      <c r="D2021" s="24" t="s">
        <v>100</v>
      </c>
      <c r="E2021" s="25">
        <v>40030</v>
      </c>
      <c r="H2021" s="22" t="s">
        <v>87</v>
      </c>
      <c r="J2021" s="22" t="str">
        <f t="shared" si="205"/>
        <v xml:space="preserve">Mörtsjön </v>
      </c>
      <c r="K2021" s="22" t="s">
        <v>785</v>
      </c>
      <c r="O2021" s="22">
        <v>11.5</v>
      </c>
      <c r="P2021" s="22">
        <v>0.1</v>
      </c>
      <c r="Q2021" s="22">
        <v>1</v>
      </c>
      <c r="U2021" s="22">
        <v>1312</v>
      </c>
      <c r="V2021" s="22">
        <f t="shared" si="206"/>
        <v>2.1213121073063603</v>
      </c>
      <c r="W2021" s="22">
        <v>0.25800000000000001</v>
      </c>
      <c r="X2021" s="22">
        <v>98</v>
      </c>
      <c r="AA2021" s="22">
        <v>40.299999999999997</v>
      </c>
      <c r="AB2021" s="22">
        <v>0.1</v>
      </c>
      <c r="AC2021" s="22">
        <v>6.89</v>
      </c>
      <c r="AI2021" s="22">
        <v>174</v>
      </c>
      <c r="AJ2021" s="22">
        <v>2386</v>
      </c>
      <c r="BI2021" s="27"/>
    </row>
    <row r="2022" spans="2:61" s="22" customFormat="1" x14ac:dyDescent="0.2">
      <c r="B2022" s="23">
        <f t="shared" si="203"/>
        <v>2009</v>
      </c>
      <c r="C2022" s="23">
        <f t="shared" si="204"/>
        <v>8</v>
      </c>
      <c r="D2022" s="24" t="s">
        <v>100</v>
      </c>
      <c r="E2022" s="25">
        <v>40030</v>
      </c>
      <c r="H2022" s="22" t="s">
        <v>90</v>
      </c>
      <c r="J2022" s="22" t="str">
        <f t="shared" si="205"/>
        <v xml:space="preserve">Oxundasjön </v>
      </c>
      <c r="K2022" s="22" t="s">
        <v>739</v>
      </c>
      <c r="N2022" s="22">
        <v>2.5</v>
      </c>
      <c r="O2022" s="22">
        <v>24.2</v>
      </c>
      <c r="P2022" s="22">
        <v>10.5</v>
      </c>
      <c r="Q2022" s="22">
        <v>122</v>
      </c>
      <c r="U2022" s="22">
        <v>5</v>
      </c>
      <c r="V2022" s="22">
        <f t="shared" si="206"/>
        <v>0.46316933541241512</v>
      </c>
      <c r="W2022" s="22">
        <v>5.1999999999999998E-2</v>
      </c>
      <c r="X2022" s="22">
        <v>40</v>
      </c>
      <c r="Z2022" s="22">
        <v>7.9251579999999997</v>
      </c>
      <c r="AA2022" s="22">
        <v>45.3</v>
      </c>
      <c r="AB2022" s="22">
        <v>0.1</v>
      </c>
      <c r="AC2022" s="22">
        <v>8.2799999999999994</v>
      </c>
      <c r="AI2022" s="22">
        <v>81</v>
      </c>
      <c r="AJ2022" s="22">
        <v>825</v>
      </c>
      <c r="BI2022" s="27"/>
    </row>
    <row r="2023" spans="2:61" s="22" customFormat="1" x14ac:dyDescent="0.2">
      <c r="B2023" s="23">
        <f t="shared" si="203"/>
        <v>2009</v>
      </c>
      <c r="C2023" s="23">
        <f t="shared" si="204"/>
        <v>8</v>
      </c>
      <c r="D2023" s="24" t="s">
        <v>100</v>
      </c>
      <c r="E2023" s="25">
        <v>40030</v>
      </c>
      <c r="H2023" s="22" t="s">
        <v>90</v>
      </c>
      <c r="J2023" s="22" t="str">
        <f t="shared" si="205"/>
        <v xml:space="preserve">Oxundasjön </v>
      </c>
      <c r="K2023" s="22" t="s">
        <v>785</v>
      </c>
      <c r="O2023" s="22">
        <v>19.8</v>
      </c>
      <c r="P2023" s="22">
        <v>0.9</v>
      </c>
      <c r="Q2023" s="22">
        <v>9.9</v>
      </c>
      <c r="U2023" s="22">
        <v>118</v>
      </c>
      <c r="V2023" s="22">
        <f t="shared" si="206"/>
        <v>1.144833911689408</v>
      </c>
      <c r="W2023" s="22">
        <v>5.6000000000000001E-2</v>
      </c>
      <c r="X2023" s="22">
        <v>97</v>
      </c>
      <c r="AA2023" s="22">
        <v>46.6</v>
      </c>
      <c r="AB2023" s="22">
        <v>3</v>
      </c>
      <c r="AC2023" s="22">
        <v>7.4</v>
      </c>
      <c r="AI2023" s="22">
        <v>140</v>
      </c>
      <c r="AJ2023" s="22">
        <v>914</v>
      </c>
      <c r="BI2023" s="27"/>
    </row>
    <row r="2024" spans="2:61" s="22" customFormat="1" x14ac:dyDescent="0.2">
      <c r="B2024" s="23">
        <f t="shared" si="203"/>
        <v>2009</v>
      </c>
      <c r="C2024" s="23">
        <f t="shared" si="204"/>
        <v>8</v>
      </c>
      <c r="D2024" s="24" t="s">
        <v>100</v>
      </c>
      <c r="E2024" s="25">
        <v>40030</v>
      </c>
      <c r="H2024" s="22" t="s">
        <v>91</v>
      </c>
      <c r="J2024" s="22" t="str">
        <f t="shared" si="205"/>
        <v xml:space="preserve">Ravalen </v>
      </c>
      <c r="K2024" s="22" t="s">
        <v>739</v>
      </c>
      <c r="O2024" s="22">
        <v>23.3</v>
      </c>
      <c r="P2024" s="22">
        <v>11.3</v>
      </c>
      <c r="Q2024" s="22">
        <v>130</v>
      </c>
      <c r="U2024" s="22">
        <v>14</v>
      </c>
      <c r="V2024" s="22">
        <f t="shared" si="206"/>
        <v>3.4293785972438178</v>
      </c>
      <c r="W2024" s="22">
        <v>6.8000000000000005E-2</v>
      </c>
      <c r="X2024" s="22">
        <v>0.1</v>
      </c>
      <c r="Z2024" s="22">
        <v>6.9496200000000004</v>
      </c>
      <c r="AA2024" s="22">
        <v>43.5</v>
      </c>
      <c r="AB2024" s="22">
        <v>0.1</v>
      </c>
      <c r="AC2024" s="22">
        <v>8.81</v>
      </c>
      <c r="AI2024" s="22">
        <v>32</v>
      </c>
      <c r="AJ2024" s="22">
        <v>907</v>
      </c>
      <c r="BI2024" s="27"/>
    </row>
    <row r="2025" spans="2:61" s="22" customFormat="1" x14ac:dyDescent="0.2">
      <c r="B2025" s="23">
        <f t="shared" si="203"/>
        <v>2009</v>
      </c>
      <c r="C2025" s="23">
        <f t="shared" si="204"/>
        <v>8</v>
      </c>
      <c r="D2025" s="24" t="s">
        <v>100</v>
      </c>
      <c r="E2025" s="25">
        <v>40030</v>
      </c>
      <c r="H2025" s="22" t="s">
        <v>91</v>
      </c>
      <c r="J2025" s="22" t="str">
        <f t="shared" si="205"/>
        <v xml:space="preserve">Ravalen </v>
      </c>
      <c r="K2025" s="22" t="s">
        <v>785</v>
      </c>
      <c r="O2025" s="22">
        <v>17.100000000000001</v>
      </c>
      <c r="P2025" s="22">
        <v>0.1</v>
      </c>
      <c r="Q2025" s="22">
        <v>1.2</v>
      </c>
      <c r="U2025" s="22">
        <v>1154</v>
      </c>
      <c r="V2025" s="22">
        <f t="shared" si="206"/>
        <v>2.2686106848031993</v>
      </c>
      <c r="W2025" s="22">
        <v>0.112</v>
      </c>
      <c r="X2025" s="22">
        <v>255</v>
      </c>
      <c r="AA2025" s="22">
        <v>87</v>
      </c>
      <c r="AB2025" s="22">
        <v>0.1</v>
      </c>
      <c r="AC2025" s="22">
        <v>6.79</v>
      </c>
      <c r="AI2025" s="22">
        <v>416</v>
      </c>
      <c r="AJ2025" s="22">
        <v>1906</v>
      </c>
      <c r="BI2025" s="27"/>
    </row>
    <row r="2026" spans="2:61" s="22" customFormat="1" x14ac:dyDescent="0.2">
      <c r="B2026" s="23">
        <f t="shared" si="203"/>
        <v>2009</v>
      </c>
      <c r="C2026" s="23">
        <f t="shared" si="204"/>
        <v>8</v>
      </c>
      <c r="D2026" s="24" t="s">
        <v>100</v>
      </c>
      <c r="E2026" s="25">
        <v>40030</v>
      </c>
      <c r="H2026" s="22" t="s">
        <v>92</v>
      </c>
      <c r="J2026" s="22" t="str">
        <f t="shared" si="205"/>
        <v xml:space="preserve">Rösjön </v>
      </c>
      <c r="K2026" s="22" t="s">
        <v>739</v>
      </c>
      <c r="N2026" s="22">
        <v>2.8</v>
      </c>
      <c r="O2026" s="22">
        <v>21.3</v>
      </c>
      <c r="P2026" s="22">
        <v>8.4</v>
      </c>
      <c r="Q2026" s="22">
        <v>93</v>
      </c>
      <c r="U2026" s="22">
        <v>9</v>
      </c>
      <c r="V2026" s="22">
        <f t="shared" si="206"/>
        <v>0.42819228159161238</v>
      </c>
      <c r="W2026" s="22">
        <v>3.2000000000000001E-2</v>
      </c>
      <c r="X2026" s="22">
        <v>0.1</v>
      </c>
      <c r="Z2026" s="22">
        <v>2.9872480000000001</v>
      </c>
      <c r="AA2026" s="22">
        <v>24.9</v>
      </c>
      <c r="AB2026" s="22">
        <v>0.1</v>
      </c>
      <c r="AC2026" s="22">
        <v>8.06</v>
      </c>
      <c r="AI2026" s="22">
        <v>20</v>
      </c>
      <c r="AJ2026" s="22">
        <v>589</v>
      </c>
      <c r="BI2026" s="27"/>
    </row>
    <row r="2027" spans="2:61" s="22" customFormat="1" x14ac:dyDescent="0.2">
      <c r="B2027" s="23">
        <f t="shared" si="203"/>
        <v>2009</v>
      </c>
      <c r="C2027" s="23">
        <f t="shared" si="204"/>
        <v>8</v>
      </c>
      <c r="D2027" s="24" t="s">
        <v>100</v>
      </c>
      <c r="E2027" s="25">
        <v>40030</v>
      </c>
      <c r="H2027" s="22" t="s">
        <v>92</v>
      </c>
      <c r="J2027" s="22" t="str">
        <f t="shared" si="205"/>
        <v xml:space="preserve">Rösjön </v>
      </c>
      <c r="K2027" s="22" t="s">
        <v>785</v>
      </c>
      <c r="O2027" s="22">
        <v>16.399999999999999</v>
      </c>
      <c r="P2027" s="22">
        <v>0.1</v>
      </c>
      <c r="Q2027" s="22">
        <v>1</v>
      </c>
      <c r="U2027" s="22">
        <v>44</v>
      </c>
      <c r="V2027" s="22">
        <f t="shared" si="206"/>
        <v>0.16349583298913917</v>
      </c>
      <c r="W2027" s="22">
        <v>4.2000000000000003E-2</v>
      </c>
      <c r="X2027" s="22">
        <v>73</v>
      </c>
      <c r="AA2027" s="22">
        <v>26.1</v>
      </c>
      <c r="AB2027" s="22">
        <v>0.1</v>
      </c>
      <c r="AC2027" s="22">
        <v>7.09</v>
      </c>
      <c r="AI2027" s="22">
        <v>207</v>
      </c>
      <c r="AJ2027" s="22">
        <v>809</v>
      </c>
      <c r="BI2027" s="27"/>
    </row>
    <row r="2028" spans="2:61" s="22" customFormat="1" x14ac:dyDescent="0.2">
      <c r="B2028" s="23">
        <f t="shared" si="203"/>
        <v>2009</v>
      </c>
      <c r="C2028" s="23">
        <f t="shared" si="204"/>
        <v>8</v>
      </c>
      <c r="D2028" s="24" t="s">
        <v>100</v>
      </c>
      <c r="E2028" s="25">
        <v>40030</v>
      </c>
      <c r="H2028" s="22" t="s">
        <v>834</v>
      </c>
      <c r="J2028" s="22" t="str">
        <f t="shared" si="205"/>
        <v xml:space="preserve">Snuggan </v>
      </c>
      <c r="K2028" s="22" t="s">
        <v>739</v>
      </c>
      <c r="N2028" s="22">
        <v>1.1000000000000001</v>
      </c>
      <c r="O2028" s="22">
        <v>22.5</v>
      </c>
      <c r="P2028" s="22">
        <v>8.6999999999999993</v>
      </c>
      <c r="Q2028" s="22">
        <v>99</v>
      </c>
      <c r="T2028" s="22">
        <v>4.6121025641025701E-2</v>
      </c>
      <c r="U2028" s="22">
        <v>0.1</v>
      </c>
      <c r="V2028" s="22">
        <f t="shared" si="206"/>
        <v>5.0813174710708902E-5</v>
      </c>
      <c r="W2028" s="22">
        <v>0.55700000000000005</v>
      </c>
      <c r="X2028" s="22">
        <v>2</v>
      </c>
      <c r="Z2028" s="22">
        <v>20.649173333333302</v>
      </c>
      <c r="AA2028" s="22">
        <v>4.9400000000000004</v>
      </c>
      <c r="AB2028" s="22">
        <v>0.1</v>
      </c>
      <c r="AC2028" s="22">
        <v>6.03</v>
      </c>
      <c r="AI2028" s="22">
        <v>33</v>
      </c>
      <c r="AJ2028" s="22">
        <v>1083</v>
      </c>
      <c r="BI2028" s="27"/>
    </row>
    <row r="2029" spans="2:61" s="22" customFormat="1" x14ac:dyDescent="0.2">
      <c r="B2029" s="23">
        <f t="shared" si="203"/>
        <v>2009</v>
      </c>
      <c r="C2029" s="23">
        <f t="shared" si="204"/>
        <v>8</v>
      </c>
      <c r="D2029" s="24" t="s">
        <v>100</v>
      </c>
      <c r="E2029" s="25">
        <v>40030</v>
      </c>
      <c r="H2029" s="22" t="s">
        <v>834</v>
      </c>
      <c r="J2029" s="22" t="str">
        <f t="shared" si="205"/>
        <v xml:space="preserve">Snuggan </v>
      </c>
      <c r="K2029" s="22" t="s">
        <v>785</v>
      </c>
      <c r="O2029" s="22">
        <v>12</v>
      </c>
      <c r="P2029" s="22">
        <v>0.1</v>
      </c>
      <c r="Q2029" s="22">
        <v>1</v>
      </c>
      <c r="T2029" s="22">
        <v>0.35638974358974401</v>
      </c>
      <c r="U2029" s="22">
        <v>914</v>
      </c>
      <c r="V2029" s="22">
        <f t="shared" si="206"/>
        <v>0.20278686165512363</v>
      </c>
      <c r="W2029" s="22">
        <v>0.80100000000000005</v>
      </c>
      <c r="X2029" s="22">
        <v>5</v>
      </c>
      <c r="AA2029" s="22">
        <v>7.64</v>
      </c>
      <c r="AB2029" s="22">
        <v>0.1</v>
      </c>
      <c r="AC2029" s="22">
        <v>6.01</v>
      </c>
      <c r="AI2029" s="22">
        <v>63</v>
      </c>
      <c r="AJ2029" s="22">
        <v>1992</v>
      </c>
      <c r="BI2029" s="27"/>
    </row>
    <row r="2030" spans="2:61" s="22" customFormat="1" x14ac:dyDescent="0.2">
      <c r="B2030" s="23">
        <f t="shared" si="203"/>
        <v>2009</v>
      </c>
      <c r="C2030" s="23">
        <f t="shared" si="204"/>
        <v>8</v>
      </c>
      <c r="D2030" s="24" t="s">
        <v>100</v>
      </c>
      <c r="E2030" s="25">
        <v>40030</v>
      </c>
      <c r="H2030" s="22" t="s">
        <v>95</v>
      </c>
      <c r="J2030" s="22" t="str">
        <f t="shared" si="205"/>
        <v xml:space="preserve">Väsjön </v>
      </c>
      <c r="K2030" s="22" t="s">
        <v>739</v>
      </c>
      <c r="N2030" s="22">
        <v>2.5</v>
      </c>
      <c r="O2030" s="22">
        <v>21.7</v>
      </c>
      <c r="P2030" s="22">
        <v>9.8000000000000007</v>
      </c>
      <c r="Q2030" s="22">
        <v>110</v>
      </c>
      <c r="U2030" s="22">
        <v>6</v>
      </c>
      <c r="V2030" s="22">
        <f t="shared" si="206"/>
        <v>0.30656218282585718</v>
      </c>
      <c r="W2030" s="22">
        <v>6.7000000000000004E-2</v>
      </c>
      <c r="X2030" s="22">
        <v>1</v>
      </c>
      <c r="Z2030" s="22">
        <v>3.0737700000000001</v>
      </c>
      <c r="AA2030" s="22">
        <v>46.3</v>
      </c>
      <c r="AB2030" s="22">
        <v>0.1</v>
      </c>
      <c r="AC2030" s="22">
        <v>8.08</v>
      </c>
      <c r="AI2030" s="22">
        <v>24</v>
      </c>
      <c r="AJ2030" s="22">
        <v>734</v>
      </c>
      <c r="BI2030" s="27"/>
    </row>
    <row r="2031" spans="2:61" s="22" customFormat="1" x14ac:dyDescent="0.2">
      <c r="B2031" s="23">
        <f t="shared" si="203"/>
        <v>2009</v>
      </c>
      <c r="C2031" s="23">
        <f t="shared" si="204"/>
        <v>8</v>
      </c>
      <c r="D2031" s="24" t="s">
        <v>100</v>
      </c>
      <c r="E2031" s="25">
        <v>40030</v>
      </c>
      <c r="H2031" s="22" t="s">
        <v>95</v>
      </c>
      <c r="J2031" s="22" t="str">
        <f t="shared" si="205"/>
        <v xml:space="preserve">Väsjön </v>
      </c>
      <c r="K2031" s="22" t="s">
        <v>785</v>
      </c>
      <c r="O2031" s="22">
        <v>19.899999999999999</v>
      </c>
      <c r="P2031" s="22">
        <v>0.6</v>
      </c>
      <c r="Q2031" s="22">
        <v>6.3</v>
      </c>
      <c r="U2031" s="22">
        <v>6</v>
      </c>
      <c r="V2031" s="22">
        <f t="shared" si="206"/>
        <v>0.25897846551265258</v>
      </c>
      <c r="W2031" s="22">
        <v>7.0000000000000007E-2</v>
      </c>
      <c r="X2031" s="22">
        <v>1</v>
      </c>
      <c r="AA2031" s="22">
        <v>46</v>
      </c>
      <c r="AB2031" s="22">
        <v>0.1</v>
      </c>
      <c r="AC2031" s="22">
        <v>8.06</v>
      </c>
      <c r="AI2031" s="22">
        <v>27</v>
      </c>
      <c r="AJ2031" s="22">
        <v>781</v>
      </c>
      <c r="BI2031" s="27"/>
    </row>
    <row r="2032" spans="2:61" s="22" customFormat="1" x14ac:dyDescent="0.2">
      <c r="B2032" s="23">
        <f t="shared" si="203"/>
        <v>2009</v>
      </c>
      <c r="C2032" s="23">
        <f t="shared" si="204"/>
        <v>8</v>
      </c>
      <c r="D2032" s="24" t="s">
        <v>100</v>
      </c>
      <c r="E2032" s="25">
        <v>40030</v>
      </c>
      <c r="H2032" s="22" t="s">
        <v>96</v>
      </c>
      <c r="J2032" s="22" t="str">
        <f t="shared" si="205"/>
        <v xml:space="preserve">Översjön </v>
      </c>
      <c r="K2032" s="22" t="s">
        <v>739</v>
      </c>
      <c r="N2032" s="22">
        <v>2.5</v>
      </c>
      <c r="O2032" s="22">
        <v>22.5</v>
      </c>
      <c r="P2032" s="22">
        <v>10.1</v>
      </c>
      <c r="Q2032" s="22">
        <v>114</v>
      </c>
      <c r="U2032" s="22">
        <v>5</v>
      </c>
      <c r="V2032" s="22">
        <f t="shared" si="206"/>
        <v>0.43239949389398818</v>
      </c>
      <c r="W2032" s="22">
        <v>4.8000000000000001E-2</v>
      </c>
      <c r="X2032" s="22">
        <v>1</v>
      </c>
      <c r="Z2032" s="22">
        <v>8.5949910000000003</v>
      </c>
      <c r="AA2032" s="22">
        <v>39.700000000000003</v>
      </c>
      <c r="AB2032" s="22">
        <v>0.1</v>
      </c>
      <c r="AC2032" s="22">
        <v>8.3000000000000007</v>
      </c>
      <c r="AI2032" s="22">
        <v>38</v>
      </c>
      <c r="AJ2032" s="22">
        <v>915</v>
      </c>
      <c r="BI2032" s="27"/>
    </row>
    <row r="2033" spans="2:61" s="22" customFormat="1" x14ac:dyDescent="0.2">
      <c r="B2033" s="23">
        <f t="shared" si="203"/>
        <v>2009</v>
      </c>
      <c r="C2033" s="23">
        <f t="shared" si="204"/>
        <v>8</v>
      </c>
      <c r="D2033" s="24" t="s">
        <v>100</v>
      </c>
      <c r="E2033" s="25">
        <v>40030</v>
      </c>
      <c r="H2033" s="22" t="s">
        <v>96</v>
      </c>
      <c r="J2033" s="22" t="str">
        <f t="shared" si="205"/>
        <v xml:space="preserve">Översjön </v>
      </c>
      <c r="K2033" s="22" t="s">
        <v>785</v>
      </c>
      <c r="O2033" s="22">
        <v>20.3</v>
      </c>
      <c r="P2033" s="22">
        <v>2.7</v>
      </c>
      <c r="Q2033" s="22">
        <v>29</v>
      </c>
      <c r="U2033" s="22">
        <v>5</v>
      </c>
      <c r="V2033" s="22">
        <f t="shared" si="206"/>
        <v>5.8991312417055471E-2</v>
      </c>
      <c r="W2033" s="22">
        <v>5.1999999999999998E-2</v>
      </c>
      <c r="X2033" s="22">
        <v>1</v>
      </c>
      <c r="AA2033" s="22">
        <v>39.799999999999997</v>
      </c>
      <c r="AB2033" s="22">
        <v>0.1</v>
      </c>
      <c r="AC2033" s="22">
        <v>7.47</v>
      </c>
      <c r="AI2033" s="22">
        <v>40</v>
      </c>
      <c r="AJ2033" s="22">
        <v>943</v>
      </c>
      <c r="BI2033" s="27"/>
    </row>
    <row r="2034" spans="2:61" s="22" customFormat="1" x14ac:dyDescent="0.2">
      <c r="B2034" s="23">
        <f t="shared" si="203"/>
        <v>2009</v>
      </c>
      <c r="C2034" s="23">
        <f t="shared" si="204"/>
        <v>8</v>
      </c>
      <c r="D2034" s="24" t="s">
        <v>100</v>
      </c>
      <c r="E2034" s="25">
        <v>40036</v>
      </c>
      <c r="H2034" s="22" t="s">
        <v>94</v>
      </c>
      <c r="I2034" s="22">
        <v>2</v>
      </c>
      <c r="J2034" s="22" t="str">
        <f t="shared" si="205"/>
        <v>Vallentunasjön 2</v>
      </c>
      <c r="K2034" s="22" t="s">
        <v>739</v>
      </c>
      <c r="O2034" s="22">
        <v>22.5</v>
      </c>
      <c r="P2034" s="22">
        <v>9.6</v>
      </c>
      <c r="Q2034" s="22">
        <v>110</v>
      </c>
      <c r="BI2034" s="27"/>
    </row>
    <row r="2035" spans="2:61" s="22" customFormat="1" x14ac:dyDescent="0.2">
      <c r="B2035" s="23">
        <f t="shared" si="203"/>
        <v>2009</v>
      </c>
      <c r="C2035" s="23">
        <f t="shared" si="204"/>
        <v>8</v>
      </c>
      <c r="D2035" s="24" t="s">
        <v>100</v>
      </c>
      <c r="E2035" s="25">
        <v>40036</v>
      </c>
      <c r="H2035" s="22" t="s">
        <v>94</v>
      </c>
      <c r="I2035" s="22">
        <v>2</v>
      </c>
      <c r="J2035" s="22" t="str">
        <f t="shared" si="205"/>
        <v>Vallentunasjön 2</v>
      </c>
      <c r="K2035" s="22" t="s">
        <v>785</v>
      </c>
      <c r="O2035" s="22">
        <v>22.5</v>
      </c>
      <c r="P2035" s="22">
        <v>8.6999999999999993</v>
      </c>
      <c r="Q2035" s="22">
        <v>100</v>
      </c>
      <c r="BI2035" s="27"/>
    </row>
    <row r="2036" spans="2:61" s="22" customFormat="1" x14ac:dyDescent="0.2">
      <c r="B2036" s="23">
        <f t="shared" si="203"/>
        <v>2009</v>
      </c>
      <c r="C2036" s="23">
        <f t="shared" si="204"/>
        <v>8</v>
      </c>
      <c r="D2036" s="24" t="s">
        <v>100</v>
      </c>
      <c r="E2036" s="25" t="s">
        <v>1162</v>
      </c>
      <c r="F2036" s="22">
        <v>6606238</v>
      </c>
      <c r="G2036" s="22">
        <v>661152</v>
      </c>
      <c r="H2036" s="26" t="s">
        <v>738</v>
      </c>
      <c r="J2036" s="22" t="str">
        <f t="shared" si="205"/>
        <v xml:space="preserve">Oxundaån </v>
      </c>
      <c r="K2036" s="22" t="s">
        <v>739</v>
      </c>
      <c r="L2036" s="22">
        <v>0.5</v>
      </c>
      <c r="M2036" s="22">
        <v>0.5</v>
      </c>
      <c r="O2036" s="22">
        <v>20</v>
      </c>
      <c r="R2036" s="22">
        <v>45.6</v>
      </c>
      <c r="T2036" s="22">
        <v>2.41</v>
      </c>
      <c r="U2036" s="22">
        <v>51</v>
      </c>
      <c r="V2036" s="22">
        <f t="shared" ref="V2036" si="207">U2036 * (1/((10^((0.0901821 + (2729.92 /(273.15 + O2036)))-AC2036)+1)))</f>
        <v>1.0377534247509352</v>
      </c>
      <c r="W2036" s="22">
        <v>6.3E-2</v>
      </c>
      <c r="X2036" s="22">
        <v>89</v>
      </c>
      <c r="AB2036" s="22">
        <v>16</v>
      </c>
      <c r="AC2036" s="22">
        <v>7.72</v>
      </c>
      <c r="AG2036" s="22">
        <v>14.3</v>
      </c>
      <c r="AI2036" s="22">
        <v>122</v>
      </c>
      <c r="AJ2036" s="22">
        <v>754</v>
      </c>
      <c r="AK2036" s="22">
        <v>53.339999999999996</v>
      </c>
      <c r="AM2036" s="22">
        <v>5.8258999999999999</v>
      </c>
      <c r="AN2036" s="22">
        <v>10.0672</v>
      </c>
      <c r="AO2036" s="22">
        <v>37.435200000000002</v>
      </c>
      <c r="AP2036" s="22">
        <v>28.216200000000001</v>
      </c>
      <c r="AQ2036" s="22">
        <v>51.509599999999999</v>
      </c>
      <c r="AR2036" s="22">
        <v>0.9</v>
      </c>
      <c r="BI2036" s="27"/>
    </row>
    <row r="2037" spans="2:61" s="22" customFormat="1" x14ac:dyDescent="0.2">
      <c r="B2037" s="23">
        <f t="shared" si="203"/>
        <v>2010</v>
      </c>
      <c r="C2037" s="23">
        <f t="shared" si="204"/>
        <v>8</v>
      </c>
      <c r="D2037" s="24" t="s">
        <v>100</v>
      </c>
      <c r="E2037" s="25">
        <v>40394</v>
      </c>
      <c r="H2037" s="22" t="s">
        <v>94</v>
      </c>
      <c r="I2037" s="22" t="s">
        <v>786</v>
      </c>
      <c r="J2037" s="22" t="str">
        <f t="shared" si="205"/>
        <v>Vallentunasjön Blandprov</v>
      </c>
      <c r="K2037" s="22" t="s">
        <v>739</v>
      </c>
      <c r="N2037" s="22">
        <v>0.6</v>
      </c>
      <c r="U2037" s="22">
        <v>1</v>
      </c>
      <c r="X2037" s="22">
        <v>0.1</v>
      </c>
      <c r="Z2037" s="22">
        <v>49.9</v>
      </c>
      <c r="AB2037" s="22">
        <v>0.1</v>
      </c>
      <c r="AI2037" s="22">
        <v>99</v>
      </c>
      <c r="AJ2037" s="22">
        <v>1700</v>
      </c>
      <c r="BI2037" s="27"/>
    </row>
    <row r="2038" spans="2:61" s="22" customFormat="1" x14ac:dyDescent="0.2">
      <c r="B2038" s="23">
        <f t="shared" si="203"/>
        <v>2010</v>
      </c>
      <c r="C2038" s="23">
        <f t="shared" si="204"/>
        <v>8</v>
      </c>
      <c r="D2038" s="24" t="s">
        <v>100</v>
      </c>
      <c r="E2038" s="25">
        <v>40399</v>
      </c>
      <c r="H2038" s="22" t="s">
        <v>87</v>
      </c>
      <c r="J2038" s="22" t="str">
        <f t="shared" si="205"/>
        <v xml:space="preserve">Mörtsjön </v>
      </c>
      <c r="K2038" s="22" t="s">
        <v>739</v>
      </c>
      <c r="N2038" s="22">
        <v>2</v>
      </c>
      <c r="O2038" s="22">
        <v>20.3</v>
      </c>
      <c r="P2038" s="22">
        <v>7.9</v>
      </c>
      <c r="Q2038" s="22">
        <v>8.6999999999999993</v>
      </c>
      <c r="U2038" s="22">
        <v>10</v>
      </c>
      <c r="V2038" s="22">
        <f t="shared" ref="V2038:V2048" si="208">U2038 * (1/((10^((0.0901821 + (2729.92 /(273.15 + O2038)))-AC2038)+1)))</f>
        <v>0.20789708973127832</v>
      </c>
      <c r="W2038" s="22">
        <v>9.6000000000000002E-2</v>
      </c>
      <c r="X2038" s="22">
        <v>1.5</v>
      </c>
      <c r="Z2038" s="22">
        <v>13.1</v>
      </c>
      <c r="AB2038" s="22">
        <v>11</v>
      </c>
      <c r="AC2038" s="22">
        <v>7.72</v>
      </c>
      <c r="AI2038" s="22">
        <v>30</v>
      </c>
      <c r="AJ2038" s="22">
        <v>780</v>
      </c>
      <c r="BI2038" s="27"/>
    </row>
    <row r="2039" spans="2:61" s="22" customFormat="1" x14ac:dyDescent="0.2">
      <c r="B2039" s="23">
        <f t="shared" si="203"/>
        <v>2010</v>
      </c>
      <c r="C2039" s="23">
        <f t="shared" si="204"/>
        <v>8</v>
      </c>
      <c r="D2039" s="24" t="s">
        <v>100</v>
      </c>
      <c r="E2039" s="25">
        <v>40399</v>
      </c>
      <c r="H2039" s="22" t="s">
        <v>87</v>
      </c>
      <c r="J2039" s="22" t="str">
        <f t="shared" si="205"/>
        <v xml:space="preserve">Mörtsjön </v>
      </c>
      <c r="K2039" s="22" t="s">
        <v>785</v>
      </c>
      <c r="O2039" s="22">
        <v>14.7</v>
      </c>
      <c r="P2039" s="22">
        <v>0.1</v>
      </c>
      <c r="Q2039" s="22">
        <v>1</v>
      </c>
      <c r="U2039" s="22">
        <v>310</v>
      </c>
      <c r="V2039" s="22">
        <f t="shared" si="208"/>
        <v>1.1903655741512449</v>
      </c>
      <c r="W2039" s="22">
        <v>0.127</v>
      </c>
      <c r="X2039" s="22">
        <v>5</v>
      </c>
      <c r="AB2039" s="22">
        <v>20</v>
      </c>
      <c r="AC2039" s="22">
        <v>7.16</v>
      </c>
      <c r="AI2039" s="22">
        <v>140</v>
      </c>
      <c r="AJ2039" s="22">
        <v>1700</v>
      </c>
      <c r="BI2039" s="27"/>
    </row>
    <row r="2040" spans="2:61" s="22" customFormat="1" x14ac:dyDescent="0.2">
      <c r="B2040" s="23">
        <f t="shared" si="203"/>
        <v>2010</v>
      </c>
      <c r="C2040" s="23">
        <f t="shared" si="204"/>
        <v>8</v>
      </c>
      <c r="D2040" s="24" t="s">
        <v>100</v>
      </c>
      <c r="E2040" s="25">
        <v>40399</v>
      </c>
      <c r="H2040" s="22" t="s">
        <v>833</v>
      </c>
      <c r="I2040" s="22">
        <v>1</v>
      </c>
      <c r="J2040" s="22" t="str">
        <f t="shared" si="205"/>
        <v>Norrviken 1</v>
      </c>
      <c r="K2040" s="22" t="s">
        <v>739</v>
      </c>
      <c r="N2040" s="22">
        <v>1.4</v>
      </c>
      <c r="O2040" s="22">
        <v>19.899999999999999</v>
      </c>
      <c r="P2040" s="22">
        <v>7.2</v>
      </c>
      <c r="Q2040" s="22">
        <v>79</v>
      </c>
      <c r="U2040" s="22">
        <v>5</v>
      </c>
      <c r="V2040" s="22">
        <f t="shared" si="208"/>
        <v>0.10808206660180644</v>
      </c>
      <c r="W2040" s="22">
        <v>3.6999999999999998E-2</v>
      </c>
      <c r="X2040" s="22">
        <v>20</v>
      </c>
      <c r="Z2040" s="22">
        <v>25.6</v>
      </c>
      <c r="AB2040" s="22">
        <v>0</v>
      </c>
      <c r="AC2040" s="22">
        <v>7.75</v>
      </c>
      <c r="AI2040" s="22">
        <v>84</v>
      </c>
      <c r="AJ2040" s="22">
        <v>890</v>
      </c>
      <c r="BI2040" s="27"/>
    </row>
    <row r="2041" spans="2:61" s="22" customFormat="1" x14ac:dyDescent="0.2">
      <c r="B2041" s="23">
        <f t="shared" si="203"/>
        <v>2010</v>
      </c>
      <c r="C2041" s="23">
        <f t="shared" si="204"/>
        <v>8</v>
      </c>
      <c r="D2041" s="24" t="s">
        <v>100</v>
      </c>
      <c r="E2041" s="25">
        <v>40399</v>
      </c>
      <c r="H2041" s="22" t="s">
        <v>833</v>
      </c>
      <c r="I2041" s="22">
        <v>2</v>
      </c>
      <c r="J2041" s="22" t="str">
        <f t="shared" si="205"/>
        <v>Norrviken 2</v>
      </c>
      <c r="K2041" s="22" t="s">
        <v>739</v>
      </c>
      <c r="N2041" s="22">
        <v>2.6</v>
      </c>
      <c r="O2041" s="22">
        <v>20.100000000000001</v>
      </c>
      <c r="P2041" s="22">
        <v>9</v>
      </c>
      <c r="Q2041" s="22">
        <v>99</v>
      </c>
      <c r="U2041" s="22">
        <v>5</v>
      </c>
      <c r="V2041" s="22">
        <f t="shared" si="208"/>
        <v>0.26656562811065826</v>
      </c>
      <c r="W2041" s="22">
        <v>3.1E-2</v>
      </c>
      <c r="X2041" s="22">
        <v>38</v>
      </c>
      <c r="Z2041" s="22">
        <v>7.9</v>
      </c>
      <c r="AB2041" s="22">
        <v>0</v>
      </c>
      <c r="AC2041" s="22">
        <v>8.15</v>
      </c>
      <c r="AI2041" s="22">
        <v>69</v>
      </c>
      <c r="AJ2041" s="22">
        <v>680</v>
      </c>
      <c r="BI2041" s="27"/>
    </row>
    <row r="2042" spans="2:61" s="22" customFormat="1" x14ac:dyDescent="0.2">
      <c r="B2042" s="23">
        <f t="shared" si="203"/>
        <v>2010</v>
      </c>
      <c r="C2042" s="23">
        <f t="shared" si="204"/>
        <v>8</v>
      </c>
      <c r="D2042" s="24" t="s">
        <v>100</v>
      </c>
      <c r="E2042" s="25">
        <v>40399</v>
      </c>
      <c r="H2042" s="22" t="s">
        <v>833</v>
      </c>
      <c r="I2042" s="22">
        <v>3</v>
      </c>
      <c r="J2042" s="22" t="str">
        <f t="shared" si="205"/>
        <v>Norrviken 3</v>
      </c>
      <c r="K2042" s="22" t="s">
        <v>739</v>
      </c>
      <c r="N2042" s="22">
        <v>2.2999999999999998</v>
      </c>
      <c r="O2042" s="22">
        <v>20.2</v>
      </c>
      <c r="P2042" s="22">
        <v>9.6</v>
      </c>
      <c r="Q2042" s="22">
        <v>106</v>
      </c>
      <c r="U2042" s="22">
        <v>5</v>
      </c>
      <c r="V2042" s="22">
        <f t="shared" si="208"/>
        <v>0.34051709456283169</v>
      </c>
      <c r="W2042" s="22">
        <v>3.4000000000000002E-2</v>
      </c>
      <c r="X2042" s="22">
        <v>37</v>
      </c>
      <c r="Z2042" s="22">
        <v>11.9</v>
      </c>
      <c r="AB2042" s="22">
        <v>0</v>
      </c>
      <c r="AC2042" s="22">
        <v>8.26</v>
      </c>
      <c r="AI2042" s="22">
        <v>71</v>
      </c>
      <c r="AJ2042" s="22">
        <v>720</v>
      </c>
      <c r="BI2042" s="27"/>
    </row>
    <row r="2043" spans="2:61" s="22" customFormat="1" x14ac:dyDescent="0.2">
      <c r="B2043" s="23">
        <f t="shared" si="203"/>
        <v>2010</v>
      </c>
      <c r="C2043" s="23">
        <f t="shared" si="204"/>
        <v>8</v>
      </c>
      <c r="D2043" s="24" t="s">
        <v>100</v>
      </c>
      <c r="E2043" s="25">
        <v>40399</v>
      </c>
      <c r="H2043" s="22" t="s">
        <v>833</v>
      </c>
      <c r="I2043" s="22">
        <v>4</v>
      </c>
      <c r="J2043" s="22" t="str">
        <f t="shared" si="205"/>
        <v>Norrviken 4</v>
      </c>
      <c r="K2043" s="22" t="s">
        <v>739</v>
      </c>
      <c r="N2043" s="22">
        <v>1.9</v>
      </c>
      <c r="O2043" s="22">
        <v>19.899999999999999</v>
      </c>
      <c r="P2043" s="22">
        <v>7.3</v>
      </c>
      <c r="Q2043" s="22">
        <v>81</v>
      </c>
      <c r="U2043" s="22">
        <v>5</v>
      </c>
      <c r="V2043" s="22">
        <f t="shared" si="208"/>
        <v>0.16915979473625264</v>
      </c>
      <c r="W2043" s="22">
        <v>3.6999999999999998E-2</v>
      </c>
      <c r="X2043" s="22">
        <v>44</v>
      </c>
      <c r="Z2043" s="22">
        <v>8.6999999999999993</v>
      </c>
      <c r="AB2043" s="22">
        <v>0</v>
      </c>
      <c r="AC2043" s="22">
        <v>7.95</v>
      </c>
      <c r="AI2043" s="22">
        <v>75</v>
      </c>
      <c r="AJ2043" s="22">
        <v>690</v>
      </c>
      <c r="BI2043" s="27"/>
    </row>
    <row r="2044" spans="2:61" s="22" customFormat="1" x14ac:dyDescent="0.2">
      <c r="B2044" s="23">
        <f t="shared" si="203"/>
        <v>2010</v>
      </c>
      <c r="C2044" s="23">
        <f t="shared" si="204"/>
        <v>8</v>
      </c>
      <c r="D2044" s="24" t="s">
        <v>100</v>
      </c>
      <c r="E2044" s="25">
        <v>40399</v>
      </c>
      <c r="H2044" s="22" t="s">
        <v>833</v>
      </c>
      <c r="I2044" s="22">
        <v>1</v>
      </c>
      <c r="J2044" s="22" t="str">
        <f t="shared" si="205"/>
        <v>Norrviken 1</v>
      </c>
      <c r="K2044" s="22" t="s">
        <v>785</v>
      </c>
      <c r="O2044" s="22">
        <v>18.600000000000001</v>
      </c>
      <c r="P2044" s="22">
        <v>2.2000000000000002</v>
      </c>
      <c r="Q2044" s="22">
        <v>23</v>
      </c>
      <c r="U2044" s="22">
        <v>22</v>
      </c>
      <c r="V2044" s="22">
        <f t="shared" si="208"/>
        <v>0.38679845660811363</v>
      </c>
      <c r="W2044" s="22">
        <v>5.7000000000000002E-2</v>
      </c>
      <c r="X2044" s="22">
        <v>24</v>
      </c>
      <c r="AB2044" s="22">
        <v>32</v>
      </c>
      <c r="AC2044" s="22">
        <v>7.7</v>
      </c>
      <c r="AI2044" s="22">
        <v>98</v>
      </c>
      <c r="AJ2044" s="22">
        <v>980</v>
      </c>
      <c r="BI2044" s="27"/>
    </row>
    <row r="2045" spans="2:61" s="22" customFormat="1" x14ac:dyDescent="0.2">
      <c r="B2045" s="23">
        <f t="shared" si="203"/>
        <v>2010</v>
      </c>
      <c r="C2045" s="23">
        <f t="shared" si="204"/>
        <v>8</v>
      </c>
      <c r="D2045" s="24" t="s">
        <v>100</v>
      </c>
      <c r="E2045" s="25">
        <v>40399</v>
      </c>
      <c r="H2045" s="22" t="s">
        <v>833</v>
      </c>
      <c r="I2045" s="22">
        <v>2</v>
      </c>
      <c r="J2045" s="22" t="str">
        <f t="shared" si="205"/>
        <v>Norrviken 2</v>
      </c>
      <c r="K2045" s="22" t="s">
        <v>785</v>
      </c>
      <c r="O2045" s="22">
        <v>12.9</v>
      </c>
      <c r="P2045" s="22">
        <v>0.2</v>
      </c>
      <c r="Q2045" s="22">
        <v>1.5</v>
      </c>
      <c r="U2045" s="22">
        <v>120</v>
      </c>
      <c r="V2045" s="22">
        <f t="shared" si="208"/>
        <v>1.4794664393117931</v>
      </c>
      <c r="W2045" s="22">
        <v>3.2000000000000001E-2</v>
      </c>
      <c r="X2045" s="22">
        <v>120</v>
      </c>
      <c r="AB2045" s="22">
        <v>0</v>
      </c>
      <c r="AC2045" s="22">
        <v>7.73</v>
      </c>
      <c r="AI2045" s="22">
        <v>160</v>
      </c>
      <c r="AJ2045" s="22">
        <v>820</v>
      </c>
      <c r="BI2045" s="27"/>
    </row>
    <row r="2046" spans="2:61" s="22" customFormat="1" x14ac:dyDescent="0.2">
      <c r="B2046" s="23">
        <f t="shared" si="203"/>
        <v>2010</v>
      </c>
      <c r="C2046" s="23">
        <f t="shared" si="204"/>
        <v>8</v>
      </c>
      <c r="D2046" s="24" t="s">
        <v>100</v>
      </c>
      <c r="E2046" s="25">
        <v>40399</v>
      </c>
      <c r="H2046" s="22" t="s">
        <v>833</v>
      </c>
      <c r="I2046" s="22">
        <v>3</v>
      </c>
      <c r="J2046" s="22" t="str">
        <f t="shared" si="205"/>
        <v>Norrviken 3</v>
      </c>
      <c r="K2046" s="22" t="s">
        <v>785</v>
      </c>
      <c r="O2046" s="22">
        <v>9.5</v>
      </c>
      <c r="P2046" s="22">
        <v>0.05</v>
      </c>
      <c r="Q2046" s="22">
        <v>0.5</v>
      </c>
      <c r="U2046" s="22">
        <v>1600</v>
      </c>
      <c r="V2046" s="22">
        <f t="shared" si="208"/>
        <v>8.9781882853406358</v>
      </c>
      <c r="W2046" s="22">
        <v>5.8999999999999997E-2</v>
      </c>
      <c r="X2046" s="22">
        <v>690</v>
      </c>
      <c r="AB2046" s="22">
        <v>0</v>
      </c>
      <c r="AC2046" s="22">
        <v>7.5</v>
      </c>
      <c r="AI2046" s="22">
        <v>720</v>
      </c>
      <c r="AJ2046" s="22">
        <v>2200</v>
      </c>
      <c r="BI2046" s="27"/>
    </row>
    <row r="2047" spans="2:61" s="22" customFormat="1" x14ac:dyDescent="0.2">
      <c r="B2047" s="23">
        <f t="shared" si="203"/>
        <v>2010</v>
      </c>
      <c r="C2047" s="23">
        <f t="shared" si="204"/>
        <v>8</v>
      </c>
      <c r="D2047" s="24" t="s">
        <v>100</v>
      </c>
      <c r="E2047" s="25">
        <v>40399</v>
      </c>
      <c r="H2047" s="22" t="s">
        <v>91</v>
      </c>
      <c r="J2047" s="22" t="str">
        <f t="shared" si="205"/>
        <v xml:space="preserve">Ravalen </v>
      </c>
      <c r="K2047" s="22" t="s">
        <v>739</v>
      </c>
      <c r="N2047" s="22">
        <v>2.8</v>
      </c>
      <c r="O2047" s="22">
        <v>19.5</v>
      </c>
      <c r="P2047" s="22">
        <v>8.1999999999999993</v>
      </c>
      <c r="Q2047" s="22">
        <v>90</v>
      </c>
      <c r="U2047" s="22">
        <v>52</v>
      </c>
      <c r="V2047" s="22">
        <f t="shared" si="208"/>
        <v>1.337303866699824</v>
      </c>
      <c r="W2047" s="22">
        <v>6.5000000000000002E-2</v>
      </c>
      <c r="X2047" s="22">
        <v>5</v>
      </c>
      <c r="Z2047" s="22">
        <v>10.4</v>
      </c>
      <c r="AB2047" s="22">
        <v>0</v>
      </c>
      <c r="AC2047" s="22">
        <v>7.84</v>
      </c>
      <c r="AI2047" s="22">
        <v>41</v>
      </c>
      <c r="AJ2047" s="22">
        <v>820</v>
      </c>
      <c r="BI2047" s="27"/>
    </row>
    <row r="2048" spans="2:61" s="22" customFormat="1" x14ac:dyDescent="0.2">
      <c r="B2048" s="23">
        <f t="shared" si="203"/>
        <v>2010</v>
      </c>
      <c r="C2048" s="23">
        <f t="shared" si="204"/>
        <v>8</v>
      </c>
      <c r="D2048" s="24" t="s">
        <v>100</v>
      </c>
      <c r="E2048" s="25">
        <v>40399</v>
      </c>
      <c r="H2048" s="22" t="s">
        <v>91</v>
      </c>
      <c r="J2048" s="22" t="str">
        <f t="shared" si="205"/>
        <v xml:space="preserve">Ravalen </v>
      </c>
      <c r="K2048" s="22" t="s">
        <v>785</v>
      </c>
      <c r="O2048" s="22">
        <v>18.899999999999999</v>
      </c>
      <c r="P2048" s="22">
        <v>0.2</v>
      </c>
      <c r="Q2048" s="22">
        <v>2.5</v>
      </c>
      <c r="U2048" s="22">
        <v>140</v>
      </c>
      <c r="V2048" s="22">
        <f t="shared" si="208"/>
        <v>1.4586689854177894</v>
      </c>
      <c r="W2048" s="22">
        <v>6.0999999999999999E-2</v>
      </c>
      <c r="X2048" s="22">
        <v>32</v>
      </c>
      <c r="AB2048" s="22">
        <v>0</v>
      </c>
      <c r="AC2048" s="22">
        <v>7.46</v>
      </c>
      <c r="AI2048" s="22">
        <v>64</v>
      </c>
      <c r="AJ2048" s="22">
        <v>910</v>
      </c>
      <c r="BI2048" s="27"/>
    </row>
    <row r="2049" spans="2:61" s="22" customFormat="1" x14ac:dyDescent="0.2">
      <c r="B2049" s="23">
        <f t="shared" si="203"/>
        <v>2010</v>
      </c>
      <c r="C2049" s="23">
        <f t="shared" si="204"/>
        <v>8</v>
      </c>
      <c r="D2049" s="24" t="s">
        <v>100</v>
      </c>
      <c r="E2049" s="25">
        <v>40399</v>
      </c>
      <c r="H2049" s="22" t="s">
        <v>94</v>
      </c>
      <c r="I2049" s="22">
        <v>2</v>
      </c>
      <c r="J2049" s="22" t="str">
        <f t="shared" si="205"/>
        <v>Vallentunasjön 2</v>
      </c>
      <c r="K2049" s="22" t="s">
        <v>739</v>
      </c>
      <c r="O2049" s="22">
        <v>20.9</v>
      </c>
      <c r="P2049" s="22">
        <v>9.5</v>
      </c>
      <c r="Q2049" s="22">
        <v>106</v>
      </c>
      <c r="BI2049" s="27"/>
    </row>
    <row r="2050" spans="2:61" s="22" customFormat="1" x14ac:dyDescent="0.2">
      <c r="B2050" s="23">
        <f t="shared" ref="B2050:B2113" si="209">YEAR(E2050)</f>
        <v>2010</v>
      </c>
      <c r="C2050" s="23">
        <f t="shared" ref="C2050:C2113" si="210">MONTH(E2050)</f>
        <v>8</v>
      </c>
      <c r="D2050" s="24" t="s">
        <v>100</v>
      </c>
      <c r="E2050" s="25">
        <v>40399</v>
      </c>
      <c r="H2050" s="22" t="s">
        <v>94</v>
      </c>
      <c r="I2050" s="22">
        <v>2</v>
      </c>
      <c r="J2050" s="22" t="str">
        <f t="shared" si="205"/>
        <v>Vallentunasjön 2</v>
      </c>
      <c r="K2050" s="22" t="s">
        <v>785</v>
      </c>
      <c r="O2050" s="22">
        <v>19.8</v>
      </c>
      <c r="P2050" s="22">
        <v>5.7</v>
      </c>
      <c r="Q2050" s="22">
        <v>63</v>
      </c>
      <c r="BI2050" s="27"/>
    </row>
    <row r="2051" spans="2:61" s="22" customFormat="1" x14ac:dyDescent="0.2">
      <c r="B2051" s="23">
        <f t="shared" si="209"/>
        <v>2010</v>
      </c>
      <c r="C2051" s="23">
        <f t="shared" si="210"/>
        <v>8</v>
      </c>
      <c r="D2051" s="24" t="s">
        <v>100</v>
      </c>
      <c r="E2051" s="25">
        <v>40399</v>
      </c>
      <c r="H2051" s="22" t="s">
        <v>96</v>
      </c>
      <c r="J2051" s="22" t="str">
        <f t="shared" ref="J2051:J2114" si="211">CONCATENATE(H2051," ",I2051)</f>
        <v xml:space="preserve">Översjön </v>
      </c>
      <c r="K2051" s="22" t="s">
        <v>739</v>
      </c>
      <c r="N2051" s="22">
        <v>1.8</v>
      </c>
      <c r="O2051" s="22">
        <v>19.899999999999999</v>
      </c>
      <c r="P2051" s="22">
        <v>8.6999999999999993</v>
      </c>
      <c r="Q2051" s="22">
        <v>96</v>
      </c>
      <c r="U2051" s="22">
        <v>13</v>
      </c>
      <c r="V2051" s="22">
        <f t="shared" ref="V2051:V2096" si="212">U2051 * (1/((10^((0.0901821 + (2729.92 /(273.15 + O2051)))-AC2051)+1)))</f>
        <v>0.43013529527113331</v>
      </c>
      <c r="W2051" s="22">
        <v>4.7E-2</v>
      </c>
      <c r="X2051" s="22">
        <v>1.5</v>
      </c>
      <c r="Z2051" s="22">
        <v>13.9</v>
      </c>
      <c r="AB2051" s="22">
        <v>0</v>
      </c>
      <c r="AC2051" s="22">
        <v>7.94</v>
      </c>
      <c r="AI2051" s="22">
        <v>40</v>
      </c>
      <c r="AJ2051" s="22">
        <v>930</v>
      </c>
      <c r="BI2051" s="27"/>
    </row>
    <row r="2052" spans="2:61" s="22" customFormat="1" x14ac:dyDescent="0.2">
      <c r="B2052" s="23">
        <f t="shared" si="209"/>
        <v>2010</v>
      </c>
      <c r="C2052" s="23">
        <f t="shared" si="210"/>
        <v>8</v>
      </c>
      <c r="D2052" s="24" t="s">
        <v>100</v>
      </c>
      <c r="E2052" s="25">
        <v>40399</v>
      </c>
      <c r="H2052" s="22" t="s">
        <v>96</v>
      </c>
      <c r="J2052" s="22" t="str">
        <f t="shared" si="211"/>
        <v xml:space="preserve">Översjön </v>
      </c>
      <c r="K2052" s="22" t="s">
        <v>785</v>
      </c>
      <c r="O2052" s="22">
        <v>19.5</v>
      </c>
      <c r="P2052" s="22">
        <v>1.2</v>
      </c>
      <c r="Q2052" s="22">
        <v>13</v>
      </c>
      <c r="U2052" s="22">
        <v>17</v>
      </c>
      <c r="V2052" s="22">
        <f t="shared" si="212"/>
        <v>0.35708467008767442</v>
      </c>
      <c r="W2052" s="22">
        <v>5.2999999999999999E-2</v>
      </c>
      <c r="X2052" s="22">
        <v>3</v>
      </c>
      <c r="AB2052" s="22">
        <v>22</v>
      </c>
      <c r="AC2052" s="22">
        <v>7.75</v>
      </c>
      <c r="AI2052" s="22">
        <v>45</v>
      </c>
      <c r="AJ2052" s="22">
        <v>970</v>
      </c>
      <c r="BI2052" s="27"/>
    </row>
    <row r="2053" spans="2:61" s="22" customFormat="1" x14ac:dyDescent="0.2">
      <c r="B2053" s="23">
        <f t="shared" si="209"/>
        <v>2010</v>
      </c>
      <c r="C2053" s="23">
        <f t="shared" si="210"/>
        <v>8</v>
      </c>
      <c r="D2053" s="24" t="s">
        <v>100</v>
      </c>
      <c r="E2053" s="25">
        <v>40400</v>
      </c>
      <c r="H2053" s="22" t="s">
        <v>90</v>
      </c>
      <c r="J2053" s="22" t="str">
        <f t="shared" si="211"/>
        <v xml:space="preserve">Oxundasjön </v>
      </c>
      <c r="K2053" s="22" t="s">
        <v>739</v>
      </c>
      <c r="N2053" s="22">
        <v>2.2999999999999998</v>
      </c>
      <c r="O2053" s="22">
        <v>19.899999999999999</v>
      </c>
      <c r="P2053" s="22">
        <v>8.3000000000000007</v>
      </c>
      <c r="Q2053" s="22">
        <v>91</v>
      </c>
      <c r="U2053" s="22">
        <v>5</v>
      </c>
      <c r="V2053" s="22">
        <f t="shared" si="212"/>
        <v>0.23053868315625306</v>
      </c>
      <c r="W2053" s="22">
        <v>4.3999999999999997E-2</v>
      </c>
      <c r="X2053" s="22">
        <v>36</v>
      </c>
      <c r="Z2053" s="22">
        <v>12.3</v>
      </c>
      <c r="AB2053" s="22">
        <v>0</v>
      </c>
      <c r="AC2053" s="22">
        <v>8.09</v>
      </c>
      <c r="AI2053" s="22">
        <v>77</v>
      </c>
      <c r="AJ2053" s="22">
        <v>720</v>
      </c>
      <c r="BI2053" s="27"/>
    </row>
    <row r="2054" spans="2:61" s="22" customFormat="1" x14ac:dyDescent="0.2">
      <c r="B2054" s="23">
        <f t="shared" si="209"/>
        <v>2010</v>
      </c>
      <c r="C2054" s="23">
        <f t="shared" si="210"/>
        <v>8</v>
      </c>
      <c r="D2054" s="24" t="s">
        <v>100</v>
      </c>
      <c r="E2054" s="25">
        <v>40400</v>
      </c>
      <c r="H2054" s="22" t="s">
        <v>90</v>
      </c>
      <c r="J2054" s="22" t="str">
        <f t="shared" si="211"/>
        <v xml:space="preserve">Oxundasjön </v>
      </c>
      <c r="K2054" s="22" t="s">
        <v>785</v>
      </c>
      <c r="O2054" s="22">
        <v>19.399999999999999</v>
      </c>
      <c r="P2054" s="22">
        <v>1</v>
      </c>
      <c r="Q2054" s="22">
        <v>13</v>
      </c>
      <c r="U2054" s="22">
        <v>39</v>
      </c>
      <c r="V2054" s="22">
        <f t="shared" si="212"/>
        <v>0.87019733861454196</v>
      </c>
      <c r="W2054" s="22">
        <v>4.2999999999999997E-2</v>
      </c>
      <c r="X2054" s="22">
        <v>55</v>
      </c>
      <c r="AB2054" s="22">
        <v>12</v>
      </c>
      <c r="AC2054" s="22">
        <v>7.78</v>
      </c>
      <c r="AI2054" s="22">
        <v>98</v>
      </c>
      <c r="AJ2054" s="22">
        <v>780</v>
      </c>
      <c r="BI2054" s="27"/>
    </row>
    <row r="2055" spans="2:61" s="22" customFormat="1" x14ac:dyDescent="0.2">
      <c r="B2055" s="23">
        <f t="shared" si="209"/>
        <v>2010</v>
      </c>
      <c r="C2055" s="23">
        <f t="shared" si="210"/>
        <v>8</v>
      </c>
      <c r="D2055" s="24" t="s">
        <v>100</v>
      </c>
      <c r="E2055" s="25">
        <v>40401</v>
      </c>
      <c r="H2055" s="22" t="s">
        <v>83</v>
      </c>
      <c r="J2055" s="22" t="str">
        <f t="shared" si="211"/>
        <v xml:space="preserve">Edssjön </v>
      </c>
      <c r="K2055" s="22" t="s">
        <v>739</v>
      </c>
      <c r="N2055" s="22">
        <v>1.7</v>
      </c>
      <c r="O2055" s="22">
        <v>19.3</v>
      </c>
      <c r="P2055" s="22">
        <v>9.1999999999999993</v>
      </c>
      <c r="Q2055" s="22">
        <v>99</v>
      </c>
      <c r="U2055" s="22">
        <v>5</v>
      </c>
      <c r="V2055" s="22">
        <f t="shared" si="212"/>
        <v>0.23098871022208822</v>
      </c>
      <c r="W2055" s="22">
        <v>4.9000000000000002E-2</v>
      </c>
      <c r="X2055" s="22">
        <v>58</v>
      </c>
      <c r="Z2055" s="22">
        <v>36.9</v>
      </c>
      <c r="AB2055" s="22">
        <v>0</v>
      </c>
      <c r="AC2055" s="22">
        <v>8.11</v>
      </c>
      <c r="AI2055" s="22">
        <v>120</v>
      </c>
      <c r="AJ2055" s="22">
        <v>890</v>
      </c>
      <c r="BI2055" s="27"/>
    </row>
    <row r="2056" spans="2:61" s="22" customFormat="1" x14ac:dyDescent="0.2">
      <c r="B2056" s="23">
        <f t="shared" si="209"/>
        <v>2010</v>
      </c>
      <c r="C2056" s="23">
        <f t="shared" si="210"/>
        <v>8</v>
      </c>
      <c r="D2056" s="24" t="s">
        <v>100</v>
      </c>
      <c r="E2056" s="25">
        <v>40401</v>
      </c>
      <c r="H2056" s="22" t="s">
        <v>83</v>
      </c>
      <c r="J2056" s="22" t="str">
        <f t="shared" si="211"/>
        <v xml:space="preserve">Edssjön </v>
      </c>
      <c r="K2056" s="22" t="s">
        <v>785</v>
      </c>
      <c r="O2056" s="22">
        <v>19.2</v>
      </c>
      <c r="P2056" s="22">
        <v>1.4</v>
      </c>
      <c r="Q2056" s="22">
        <v>15</v>
      </c>
      <c r="U2056" s="22">
        <v>64</v>
      </c>
      <c r="V2056" s="22">
        <f t="shared" si="212"/>
        <v>1.1751701504347594</v>
      </c>
      <c r="W2056" s="22">
        <v>5.0999999999999997E-2</v>
      </c>
      <c r="X2056" s="22">
        <v>120</v>
      </c>
      <c r="AB2056" s="22">
        <v>24</v>
      </c>
      <c r="AC2056" s="22">
        <v>7.7</v>
      </c>
      <c r="AI2056" s="22">
        <v>200</v>
      </c>
      <c r="AJ2056" s="22">
        <v>1000</v>
      </c>
      <c r="BI2056" s="27"/>
    </row>
    <row r="2057" spans="2:61" s="22" customFormat="1" x14ac:dyDescent="0.2">
      <c r="B2057" s="23">
        <f t="shared" si="209"/>
        <v>2010</v>
      </c>
      <c r="C2057" s="23">
        <f t="shared" si="210"/>
        <v>8</v>
      </c>
      <c r="D2057" s="24" t="s">
        <v>100</v>
      </c>
      <c r="E2057" s="25">
        <v>40401</v>
      </c>
      <c r="H2057" s="22" t="s">
        <v>84</v>
      </c>
      <c r="J2057" s="22" t="str">
        <f t="shared" si="211"/>
        <v xml:space="preserve">Fjäturen </v>
      </c>
      <c r="K2057" s="22" t="s">
        <v>739</v>
      </c>
      <c r="N2057" s="22">
        <v>3</v>
      </c>
      <c r="O2057" s="22">
        <v>20.6</v>
      </c>
      <c r="P2057" s="22">
        <v>9</v>
      </c>
      <c r="Q2057" s="22">
        <v>100</v>
      </c>
      <c r="U2057" s="22">
        <v>5</v>
      </c>
      <c r="V2057" s="22">
        <f t="shared" si="212"/>
        <v>0.15900396211077142</v>
      </c>
      <c r="W2057" s="22">
        <v>4.4999999999999998E-2</v>
      </c>
      <c r="X2057" s="22">
        <v>4</v>
      </c>
      <c r="Z2057" s="22">
        <v>5.73</v>
      </c>
      <c r="AB2057" s="22">
        <v>0</v>
      </c>
      <c r="AC2057" s="22">
        <v>7.9</v>
      </c>
      <c r="AI2057" s="22">
        <v>23</v>
      </c>
      <c r="AJ2057" s="22">
        <v>580</v>
      </c>
      <c r="BI2057" s="27"/>
    </row>
    <row r="2058" spans="2:61" s="22" customFormat="1" x14ac:dyDescent="0.2">
      <c r="B2058" s="23">
        <f t="shared" si="209"/>
        <v>2010</v>
      </c>
      <c r="C2058" s="23">
        <f t="shared" si="210"/>
        <v>8</v>
      </c>
      <c r="D2058" s="24" t="s">
        <v>100</v>
      </c>
      <c r="E2058" s="25">
        <v>40401</v>
      </c>
      <c r="H2058" s="22" t="s">
        <v>84</v>
      </c>
      <c r="J2058" s="22" t="str">
        <f t="shared" si="211"/>
        <v xml:space="preserve">Fjäturen </v>
      </c>
      <c r="K2058" s="22" t="s">
        <v>785</v>
      </c>
      <c r="O2058" s="22">
        <v>12.1</v>
      </c>
      <c r="P2058" s="22">
        <v>0.05</v>
      </c>
      <c r="Q2058" s="22">
        <v>0.5</v>
      </c>
      <c r="U2058" s="22">
        <v>130</v>
      </c>
      <c r="V2058" s="22">
        <f t="shared" si="212"/>
        <v>0.77782741662674715</v>
      </c>
      <c r="W2058" s="22">
        <v>0.06</v>
      </c>
      <c r="X2058" s="22">
        <v>54</v>
      </c>
      <c r="AB2058" s="22">
        <v>0</v>
      </c>
      <c r="AC2058" s="22">
        <v>7.44</v>
      </c>
      <c r="AI2058" s="22">
        <v>100</v>
      </c>
      <c r="AJ2058" s="22">
        <v>840</v>
      </c>
      <c r="BI2058" s="27"/>
    </row>
    <row r="2059" spans="2:61" s="22" customFormat="1" x14ac:dyDescent="0.2">
      <c r="B2059" s="23">
        <f t="shared" si="209"/>
        <v>2010</v>
      </c>
      <c r="C2059" s="23">
        <f t="shared" si="210"/>
        <v>8</v>
      </c>
      <c r="D2059" s="24" t="s">
        <v>100</v>
      </c>
      <c r="E2059" s="25">
        <v>40401</v>
      </c>
      <c r="H2059" s="22" t="s">
        <v>85</v>
      </c>
      <c r="J2059" s="22" t="str">
        <f t="shared" si="211"/>
        <v xml:space="preserve">Gullsjön </v>
      </c>
      <c r="K2059" s="22" t="s">
        <v>739</v>
      </c>
      <c r="N2059" s="22">
        <v>2.1</v>
      </c>
      <c r="O2059" s="22">
        <v>20.9</v>
      </c>
      <c r="P2059" s="22">
        <v>5</v>
      </c>
      <c r="Q2059" s="22">
        <v>56</v>
      </c>
      <c r="U2059" s="22">
        <v>5</v>
      </c>
      <c r="V2059" s="22">
        <f t="shared" si="212"/>
        <v>2.4704354134814116E-2</v>
      </c>
      <c r="W2059" s="22">
        <v>0.115</v>
      </c>
      <c r="X2059" s="22">
        <v>6</v>
      </c>
      <c r="Z2059" s="22">
        <v>4.09</v>
      </c>
      <c r="AB2059" s="22">
        <v>0</v>
      </c>
      <c r="AC2059" s="22">
        <v>7.07</v>
      </c>
      <c r="AI2059" s="22">
        <v>20</v>
      </c>
      <c r="AJ2059" s="22">
        <v>650</v>
      </c>
      <c r="BI2059" s="27"/>
    </row>
    <row r="2060" spans="2:61" s="22" customFormat="1" x14ac:dyDescent="0.2">
      <c r="B2060" s="23">
        <f t="shared" si="209"/>
        <v>2010</v>
      </c>
      <c r="C2060" s="23">
        <f t="shared" si="210"/>
        <v>8</v>
      </c>
      <c r="D2060" s="24" t="s">
        <v>100</v>
      </c>
      <c r="E2060" s="25">
        <v>40401</v>
      </c>
      <c r="H2060" s="22" t="s">
        <v>85</v>
      </c>
      <c r="J2060" s="22" t="str">
        <f t="shared" si="211"/>
        <v xml:space="preserve">Gullsjön </v>
      </c>
      <c r="K2060" s="22" t="s">
        <v>785</v>
      </c>
      <c r="O2060" s="22">
        <v>18.100000000000001</v>
      </c>
      <c r="P2060" s="22">
        <v>0.5</v>
      </c>
      <c r="Q2060" s="22">
        <v>5.0999999999999996</v>
      </c>
      <c r="U2060" s="22">
        <v>5</v>
      </c>
      <c r="V2060" s="22">
        <f t="shared" si="212"/>
        <v>1.7544679258390827E-2</v>
      </c>
      <c r="W2060" s="22">
        <v>0.129</v>
      </c>
      <c r="X2060" s="22">
        <v>4</v>
      </c>
      <c r="AB2060" s="22">
        <v>6</v>
      </c>
      <c r="AC2060" s="22">
        <v>7.01</v>
      </c>
      <c r="AI2060" s="22">
        <v>35</v>
      </c>
      <c r="AJ2060" s="22">
        <v>720</v>
      </c>
      <c r="BI2060" s="27"/>
    </row>
    <row r="2061" spans="2:61" s="22" customFormat="1" x14ac:dyDescent="0.2">
      <c r="B2061" s="23">
        <f t="shared" si="209"/>
        <v>2010</v>
      </c>
      <c r="C2061" s="23">
        <f t="shared" si="210"/>
        <v>8</v>
      </c>
      <c r="D2061" s="24" t="s">
        <v>100</v>
      </c>
      <c r="E2061" s="25">
        <v>40401</v>
      </c>
      <c r="H2061" s="22" t="s">
        <v>92</v>
      </c>
      <c r="J2061" s="22" t="str">
        <f t="shared" si="211"/>
        <v xml:space="preserve">Rösjön </v>
      </c>
      <c r="K2061" s="22" t="s">
        <v>739</v>
      </c>
      <c r="N2061" s="22">
        <v>3.1</v>
      </c>
      <c r="O2061" s="22">
        <v>20.2</v>
      </c>
      <c r="P2061" s="22">
        <v>9.8000000000000007</v>
      </c>
      <c r="Q2061" s="22">
        <v>108</v>
      </c>
      <c r="U2061" s="22">
        <v>5</v>
      </c>
      <c r="V2061" s="22">
        <f t="shared" si="212"/>
        <v>0.24595975420753441</v>
      </c>
      <c r="W2061" s="22">
        <v>2.7E-2</v>
      </c>
      <c r="X2061" s="22">
        <v>1.5</v>
      </c>
      <c r="Z2061" s="22">
        <v>11.5</v>
      </c>
      <c r="AB2061" s="22">
        <v>0</v>
      </c>
      <c r="AC2061" s="22">
        <v>8.11</v>
      </c>
      <c r="AI2061" s="22">
        <v>25</v>
      </c>
      <c r="AJ2061" s="22">
        <v>590</v>
      </c>
      <c r="BI2061" s="27"/>
    </row>
    <row r="2062" spans="2:61" s="22" customFormat="1" x14ac:dyDescent="0.2">
      <c r="B2062" s="23">
        <f t="shared" si="209"/>
        <v>2010</v>
      </c>
      <c r="C2062" s="23">
        <f t="shared" si="210"/>
        <v>8</v>
      </c>
      <c r="D2062" s="24" t="s">
        <v>100</v>
      </c>
      <c r="E2062" s="25">
        <v>40401</v>
      </c>
      <c r="H2062" s="22" t="s">
        <v>92</v>
      </c>
      <c r="J2062" s="22" t="str">
        <f t="shared" si="211"/>
        <v xml:space="preserve">Rösjön </v>
      </c>
      <c r="K2062" s="22" t="s">
        <v>785</v>
      </c>
      <c r="O2062" s="22">
        <v>18.5</v>
      </c>
      <c r="P2062" s="22">
        <v>0.15</v>
      </c>
      <c r="Q2062" s="22">
        <v>1.7</v>
      </c>
      <c r="U2062" s="22">
        <v>260</v>
      </c>
      <c r="V2062" s="22">
        <f t="shared" si="212"/>
        <v>2.630956227964286</v>
      </c>
      <c r="W2062" s="22">
        <v>2.4E-2</v>
      </c>
      <c r="X2062" s="22">
        <v>100</v>
      </c>
      <c r="AB2062" s="22">
        <v>0</v>
      </c>
      <c r="AC2062" s="22">
        <v>7.46</v>
      </c>
      <c r="AI2062" s="22">
        <v>210</v>
      </c>
      <c r="AJ2062" s="22">
        <v>890</v>
      </c>
      <c r="BI2062" s="27"/>
    </row>
    <row r="2063" spans="2:61" s="22" customFormat="1" x14ac:dyDescent="0.2">
      <c r="B2063" s="23">
        <f t="shared" si="209"/>
        <v>2010</v>
      </c>
      <c r="C2063" s="23">
        <f t="shared" si="210"/>
        <v>8</v>
      </c>
      <c r="D2063" s="24" t="s">
        <v>100</v>
      </c>
      <c r="E2063" s="25">
        <v>40401</v>
      </c>
      <c r="H2063" s="22" t="s">
        <v>834</v>
      </c>
      <c r="J2063" s="22" t="str">
        <f t="shared" si="211"/>
        <v xml:space="preserve">Snuggan </v>
      </c>
      <c r="K2063" s="22" t="s">
        <v>739</v>
      </c>
      <c r="N2063" s="22">
        <v>1</v>
      </c>
      <c r="O2063" s="22">
        <v>19.5</v>
      </c>
      <c r="P2063" s="22">
        <v>7.7</v>
      </c>
      <c r="Q2063" s="22">
        <v>84</v>
      </c>
      <c r="T2063" s="22">
        <v>4.26573913043478E-2</v>
      </c>
      <c r="U2063" s="22">
        <v>120</v>
      </c>
      <c r="V2063" s="22">
        <f t="shared" si="212"/>
        <v>3.0946464141395704E-2</v>
      </c>
      <c r="W2063" s="22">
        <v>0.48</v>
      </c>
      <c r="X2063" s="22">
        <v>5</v>
      </c>
      <c r="Z2063" s="22">
        <v>35.4</v>
      </c>
      <c r="AB2063" s="22">
        <v>15</v>
      </c>
      <c r="AC2063" s="22">
        <v>5.83</v>
      </c>
      <c r="AG2063" s="22">
        <v>28.4</v>
      </c>
      <c r="AI2063" s="22">
        <v>28</v>
      </c>
      <c r="AJ2063" s="22">
        <v>1000</v>
      </c>
      <c r="AK2063" s="22">
        <v>3.69</v>
      </c>
      <c r="AM2063" s="22">
        <v>0.76200000000000001</v>
      </c>
      <c r="AN2063" s="22">
        <v>0.86199999999999999</v>
      </c>
      <c r="AO2063" s="22">
        <v>6.4</v>
      </c>
      <c r="AP2063" s="22">
        <v>5.05</v>
      </c>
      <c r="AQ2063" s="22">
        <v>4.2</v>
      </c>
      <c r="BI2063" s="27"/>
    </row>
    <row r="2064" spans="2:61" s="22" customFormat="1" x14ac:dyDescent="0.2">
      <c r="B2064" s="23">
        <f t="shared" si="209"/>
        <v>2010</v>
      </c>
      <c r="C2064" s="23">
        <f t="shared" si="210"/>
        <v>8</v>
      </c>
      <c r="D2064" s="24" t="s">
        <v>100</v>
      </c>
      <c r="E2064" s="25">
        <v>40401</v>
      </c>
      <c r="H2064" s="22" t="s">
        <v>834</v>
      </c>
      <c r="J2064" s="22" t="str">
        <f t="shared" si="211"/>
        <v xml:space="preserve">Snuggan </v>
      </c>
      <c r="K2064" s="22" t="s">
        <v>785</v>
      </c>
      <c r="O2064" s="22">
        <v>12.7</v>
      </c>
      <c r="P2064" s="22">
        <v>0.05</v>
      </c>
      <c r="Q2064" s="22">
        <v>0.5</v>
      </c>
      <c r="T2064" s="22">
        <v>0.13572806324110701</v>
      </c>
      <c r="U2064" s="22">
        <v>540</v>
      </c>
      <c r="V2064" s="22">
        <f t="shared" si="212"/>
        <v>0.11013856384684663</v>
      </c>
      <c r="W2064" s="22">
        <v>0.56499999999999995</v>
      </c>
      <c r="X2064" s="22">
        <v>6</v>
      </c>
      <c r="AB2064" s="22">
        <v>6</v>
      </c>
      <c r="AC2064" s="22">
        <v>5.95</v>
      </c>
      <c r="AG2064" s="22">
        <v>30.2</v>
      </c>
      <c r="AI2064" s="22">
        <v>40</v>
      </c>
      <c r="AJ2064" s="22">
        <v>1300</v>
      </c>
      <c r="BI2064" s="27"/>
    </row>
    <row r="2065" spans="2:61" s="22" customFormat="1" x14ac:dyDescent="0.2">
      <c r="B2065" s="23">
        <f t="shared" si="209"/>
        <v>2010</v>
      </c>
      <c r="C2065" s="23">
        <f t="shared" si="210"/>
        <v>8</v>
      </c>
      <c r="D2065" s="24" t="s">
        <v>100</v>
      </c>
      <c r="E2065" s="25">
        <v>40401</v>
      </c>
      <c r="H2065" s="22" t="s">
        <v>95</v>
      </c>
      <c r="J2065" s="22" t="str">
        <f t="shared" si="211"/>
        <v xml:space="preserve">Väsjön </v>
      </c>
      <c r="K2065" s="22" t="s">
        <v>739</v>
      </c>
      <c r="N2065" s="22">
        <v>2.4</v>
      </c>
      <c r="O2065" s="22">
        <v>20.399999999999999</v>
      </c>
      <c r="P2065" s="22">
        <v>7.3</v>
      </c>
      <c r="Q2065" s="22">
        <v>80</v>
      </c>
      <c r="U2065" s="22">
        <v>5</v>
      </c>
      <c r="V2065" s="22">
        <f t="shared" si="212"/>
        <v>0.171381682519571</v>
      </c>
      <c r="W2065" s="22">
        <v>5.8000000000000003E-2</v>
      </c>
      <c r="X2065" s="22">
        <v>1.5</v>
      </c>
      <c r="Z2065" s="22">
        <v>7.58</v>
      </c>
      <c r="AB2065" s="22">
        <v>0</v>
      </c>
      <c r="AC2065" s="22">
        <v>7.94</v>
      </c>
      <c r="AI2065" s="22">
        <v>35</v>
      </c>
      <c r="AJ2065" s="22">
        <v>800</v>
      </c>
      <c r="BI2065" s="27"/>
    </row>
    <row r="2066" spans="2:61" s="22" customFormat="1" x14ac:dyDescent="0.2">
      <c r="B2066" s="23">
        <f t="shared" si="209"/>
        <v>2010</v>
      </c>
      <c r="C2066" s="23">
        <f t="shared" si="210"/>
        <v>8</v>
      </c>
      <c r="D2066" s="24" t="s">
        <v>100</v>
      </c>
      <c r="E2066" s="25">
        <v>40401</v>
      </c>
      <c r="H2066" s="22" t="s">
        <v>95</v>
      </c>
      <c r="J2066" s="22" t="str">
        <f t="shared" si="211"/>
        <v xml:space="preserve">Väsjön </v>
      </c>
      <c r="K2066" s="22" t="s">
        <v>785</v>
      </c>
      <c r="O2066" s="22">
        <v>19.8</v>
      </c>
      <c r="P2066" s="22">
        <v>6.1</v>
      </c>
      <c r="Q2066" s="22">
        <v>66</v>
      </c>
      <c r="U2066" s="22">
        <v>5</v>
      </c>
      <c r="V2066" s="22">
        <f t="shared" si="212"/>
        <v>9.8053507764198689E-2</v>
      </c>
      <c r="W2066" s="22">
        <v>6.0999999999999999E-2</v>
      </c>
      <c r="X2066" s="22">
        <v>1.5</v>
      </c>
      <c r="AB2066" s="22">
        <v>0</v>
      </c>
      <c r="AC2066" s="22">
        <v>7.71</v>
      </c>
      <c r="AI2066" s="22">
        <v>41</v>
      </c>
      <c r="AJ2066" s="22">
        <v>770</v>
      </c>
      <c r="BI2066" s="27"/>
    </row>
    <row r="2067" spans="2:61" s="22" customFormat="1" x14ac:dyDescent="0.2">
      <c r="B2067" s="23">
        <f t="shared" si="209"/>
        <v>2010</v>
      </c>
      <c r="C2067" s="23">
        <f t="shared" si="210"/>
        <v>8</v>
      </c>
      <c r="D2067" s="24" t="s">
        <v>100</v>
      </c>
      <c r="E2067" s="25" t="s">
        <v>1163</v>
      </c>
      <c r="F2067" s="22">
        <v>6606238</v>
      </c>
      <c r="G2067" s="22">
        <v>661152</v>
      </c>
      <c r="H2067" s="26" t="s">
        <v>738</v>
      </c>
      <c r="J2067" s="22" t="str">
        <f t="shared" si="211"/>
        <v xml:space="preserve">Oxundaån </v>
      </c>
      <c r="K2067" s="22" t="s">
        <v>739</v>
      </c>
      <c r="L2067" s="22">
        <v>0.5</v>
      </c>
      <c r="M2067" s="22">
        <v>0.5</v>
      </c>
      <c r="O2067" s="22">
        <v>21.5</v>
      </c>
      <c r="R2067" s="22">
        <v>45.9</v>
      </c>
      <c r="T2067" s="22">
        <v>2.3940000000000001</v>
      </c>
      <c r="U2067" s="22">
        <v>94</v>
      </c>
      <c r="V2067" s="22">
        <f t="shared" si="212"/>
        <v>1.9015673593061784</v>
      </c>
      <c r="W2067" s="22">
        <v>3.6999999999999998E-2</v>
      </c>
      <c r="X2067" s="22">
        <v>51</v>
      </c>
      <c r="Y2067" s="22">
        <v>3.1</v>
      </c>
      <c r="AB2067" s="22">
        <v>8</v>
      </c>
      <c r="AC2067" s="22">
        <v>7.67</v>
      </c>
      <c r="AE2067" s="22">
        <v>3.8</v>
      </c>
      <c r="AG2067" s="22">
        <v>10.9</v>
      </c>
      <c r="AI2067" s="22">
        <v>84</v>
      </c>
      <c r="AJ2067" s="22">
        <v>739</v>
      </c>
      <c r="AK2067" s="22">
        <v>48.879999999999995</v>
      </c>
      <c r="AM2067" s="22">
        <v>5.2394000000000007</v>
      </c>
      <c r="AN2067" s="22">
        <v>8.5425999999999984</v>
      </c>
      <c r="AO2067" s="22">
        <v>38.782300000000006</v>
      </c>
      <c r="AP2067" s="22">
        <v>24.316400000000002</v>
      </c>
      <c r="AQ2067" s="22">
        <v>48.338299999999997</v>
      </c>
      <c r="AR2067" s="22">
        <v>0.24</v>
      </c>
      <c r="BI2067" s="27"/>
    </row>
    <row r="2068" spans="2:61" s="22" customFormat="1" x14ac:dyDescent="0.2">
      <c r="B2068" s="23">
        <f t="shared" si="209"/>
        <v>2010</v>
      </c>
      <c r="C2068" s="23">
        <f t="shared" si="210"/>
        <v>8</v>
      </c>
      <c r="D2068" s="24" t="s">
        <v>100</v>
      </c>
      <c r="E2068" s="25">
        <v>40408</v>
      </c>
      <c r="H2068" s="22" t="s">
        <v>826</v>
      </c>
      <c r="J2068" s="22" t="str">
        <f t="shared" si="211"/>
        <v xml:space="preserve">Fysingen </v>
      </c>
      <c r="K2068" s="22" t="s">
        <v>739</v>
      </c>
      <c r="N2068" s="22">
        <v>1.1000000000000001</v>
      </c>
      <c r="O2068" s="22">
        <v>21.2</v>
      </c>
      <c r="T2068" s="22">
        <v>2.19</v>
      </c>
      <c r="U2068" s="22">
        <v>18</v>
      </c>
      <c r="V2068" s="22">
        <f t="shared" si="212"/>
        <v>0.79623309808970522</v>
      </c>
      <c r="W2068" s="22">
        <v>3.7999999999999999E-2</v>
      </c>
      <c r="X2068" s="22">
        <v>4</v>
      </c>
      <c r="AA2068" s="22">
        <v>48.4</v>
      </c>
      <c r="AB2068" s="22">
        <v>9</v>
      </c>
      <c r="AC2068" s="22">
        <v>8.0299999999999994</v>
      </c>
      <c r="AG2068" s="22">
        <v>10.1</v>
      </c>
      <c r="AI2068" s="22">
        <v>27</v>
      </c>
      <c r="AJ2068" s="22">
        <v>717</v>
      </c>
      <c r="AO2068" s="22">
        <v>1.006</v>
      </c>
      <c r="AQ2068" s="22">
        <v>1.7150000000000001</v>
      </c>
      <c r="AR2068" s="22">
        <v>2.21</v>
      </c>
      <c r="BI2068" s="27"/>
    </row>
    <row r="2069" spans="2:61" s="22" customFormat="1" x14ac:dyDescent="0.2">
      <c r="B2069" s="23">
        <f t="shared" si="209"/>
        <v>2011</v>
      </c>
      <c r="C2069" s="23">
        <f t="shared" si="210"/>
        <v>8</v>
      </c>
      <c r="D2069" s="24" t="s">
        <v>100</v>
      </c>
      <c r="E2069" s="25">
        <v>40756</v>
      </c>
      <c r="H2069" s="22" t="s">
        <v>83</v>
      </c>
      <c r="J2069" s="22" t="str">
        <f t="shared" si="211"/>
        <v xml:space="preserve">Edssjön </v>
      </c>
      <c r="K2069" s="22" t="s">
        <v>739</v>
      </c>
      <c r="N2069" s="22">
        <v>1.7</v>
      </c>
      <c r="O2069" s="22">
        <v>21.1</v>
      </c>
      <c r="P2069" s="22">
        <v>8.1</v>
      </c>
      <c r="Q2069" s="22">
        <v>91</v>
      </c>
      <c r="T2069" s="22">
        <v>2.9127000000000001</v>
      </c>
      <c r="U2069" s="22">
        <v>5</v>
      </c>
      <c r="V2069" s="22">
        <f t="shared" si="212"/>
        <v>0.22453323117177781</v>
      </c>
      <c r="W2069" s="22">
        <v>5.0999999999999997E-2</v>
      </c>
      <c r="X2069" s="22">
        <v>75</v>
      </c>
      <c r="Z2069" s="22">
        <v>22.2</v>
      </c>
      <c r="AB2069" s="22">
        <v>0</v>
      </c>
      <c r="AC2069" s="22">
        <v>8.0399999999999991</v>
      </c>
      <c r="AI2069" s="22">
        <v>140</v>
      </c>
      <c r="AJ2069" s="22">
        <v>900</v>
      </c>
      <c r="BI2069" s="27"/>
    </row>
    <row r="2070" spans="2:61" s="22" customFormat="1" x14ac:dyDescent="0.2">
      <c r="B2070" s="23">
        <f t="shared" si="209"/>
        <v>2011</v>
      </c>
      <c r="C2070" s="23">
        <f t="shared" si="210"/>
        <v>8</v>
      </c>
      <c r="D2070" s="24" t="s">
        <v>100</v>
      </c>
      <c r="E2070" s="25">
        <v>40756</v>
      </c>
      <c r="H2070" s="22" t="s">
        <v>83</v>
      </c>
      <c r="J2070" s="22" t="str">
        <f t="shared" si="211"/>
        <v xml:space="preserve">Edssjön </v>
      </c>
      <c r="K2070" s="22" t="s">
        <v>785</v>
      </c>
      <c r="O2070" s="22">
        <v>20.8</v>
      </c>
      <c r="P2070" s="22">
        <v>5.2</v>
      </c>
      <c r="Q2070" s="22">
        <v>58</v>
      </c>
      <c r="T2070" s="22">
        <v>2.9127000000000001</v>
      </c>
      <c r="U2070" s="22">
        <v>17</v>
      </c>
      <c r="V2070" s="22">
        <f t="shared" si="212"/>
        <v>0.91061686886465398</v>
      </c>
      <c r="W2070" s="22">
        <v>5.2999999999999999E-2</v>
      </c>
      <c r="X2070" s="22">
        <v>80</v>
      </c>
      <c r="AB2070" s="22">
        <v>0</v>
      </c>
      <c r="AC2070" s="22">
        <v>8.1300000000000008</v>
      </c>
      <c r="AI2070" s="22">
        <v>140</v>
      </c>
      <c r="AJ2070" s="22">
        <v>900</v>
      </c>
      <c r="BI2070" s="27"/>
    </row>
    <row r="2071" spans="2:61" s="22" customFormat="1" x14ac:dyDescent="0.2">
      <c r="B2071" s="23">
        <f t="shared" si="209"/>
        <v>2011</v>
      </c>
      <c r="C2071" s="23">
        <f t="shared" si="210"/>
        <v>8</v>
      </c>
      <c r="D2071" s="24" t="s">
        <v>100</v>
      </c>
      <c r="E2071" s="25">
        <v>40756</v>
      </c>
      <c r="H2071" s="22" t="s">
        <v>84</v>
      </c>
      <c r="J2071" s="22" t="str">
        <f t="shared" si="211"/>
        <v xml:space="preserve">Fjäturen </v>
      </c>
      <c r="K2071" s="22" t="s">
        <v>739</v>
      </c>
      <c r="N2071" s="22">
        <v>3.6</v>
      </c>
      <c r="O2071" s="22">
        <v>21.4</v>
      </c>
      <c r="P2071" s="22">
        <v>9.1999999999999993</v>
      </c>
      <c r="Q2071" s="22">
        <v>103</v>
      </c>
      <c r="T2071" s="22">
        <v>2.1078749999999999</v>
      </c>
      <c r="U2071" s="22">
        <v>5</v>
      </c>
      <c r="V2071" s="22">
        <f t="shared" si="212"/>
        <v>0.20085288574632668</v>
      </c>
      <c r="W2071" s="22">
        <v>5.8000000000000003E-2</v>
      </c>
      <c r="X2071" s="22">
        <v>1.5</v>
      </c>
      <c r="Z2071" s="22">
        <v>5.0599999999999996</v>
      </c>
      <c r="AB2071" s="22">
        <v>0</v>
      </c>
      <c r="AC2071" s="22">
        <v>7.98</v>
      </c>
      <c r="AI2071" s="22">
        <v>19</v>
      </c>
      <c r="AJ2071" s="22">
        <v>560</v>
      </c>
      <c r="BI2071" s="27"/>
    </row>
    <row r="2072" spans="2:61" s="22" customFormat="1" x14ac:dyDescent="0.2">
      <c r="B2072" s="23">
        <f t="shared" si="209"/>
        <v>2011</v>
      </c>
      <c r="C2072" s="23">
        <f t="shared" si="210"/>
        <v>8</v>
      </c>
      <c r="D2072" s="24" t="s">
        <v>100</v>
      </c>
      <c r="E2072" s="25">
        <v>40756</v>
      </c>
      <c r="H2072" s="22" t="s">
        <v>84</v>
      </c>
      <c r="J2072" s="22" t="str">
        <f t="shared" si="211"/>
        <v xml:space="preserve">Fjäturen </v>
      </c>
      <c r="K2072" s="22" t="s">
        <v>785</v>
      </c>
      <c r="O2072" s="22">
        <v>11.3</v>
      </c>
      <c r="P2072" s="22">
        <v>0.15</v>
      </c>
      <c r="Q2072" s="22">
        <v>1.7</v>
      </c>
      <c r="T2072" s="22">
        <v>2.1078749999999999</v>
      </c>
      <c r="U2072" s="22">
        <v>300</v>
      </c>
      <c r="V2072" s="22">
        <f t="shared" si="212"/>
        <v>1.1967835556770263</v>
      </c>
      <c r="W2072" s="22">
        <v>8.1000000000000003E-2</v>
      </c>
      <c r="X2072" s="22">
        <v>55</v>
      </c>
      <c r="AB2072" s="22">
        <v>0</v>
      </c>
      <c r="AC2072" s="22">
        <v>7.29</v>
      </c>
      <c r="AI2072" s="22">
        <v>130</v>
      </c>
      <c r="AJ2072" s="22">
        <v>920</v>
      </c>
      <c r="BI2072" s="27"/>
    </row>
    <row r="2073" spans="2:61" s="22" customFormat="1" x14ac:dyDescent="0.2">
      <c r="B2073" s="23">
        <f t="shared" si="209"/>
        <v>2011</v>
      </c>
      <c r="C2073" s="23">
        <f t="shared" si="210"/>
        <v>8</v>
      </c>
      <c r="D2073" s="24" t="s">
        <v>100</v>
      </c>
      <c r="E2073" s="25">
        <v>40756</v>
      </c>
      <c r="H2073" s="22" t="s">
        <v>90</v>
      </c>
      <c r="J2073" s="22" t="str">
        <f t="shared" si="211"/>
        <v xml:space="preserve">Oxundasjön </v>
      </c>
      <c r="K2073" s="22" t="s">
        <v>739</v>
      </c>
      <c r="N2073" s="22">
        <v>1.8</v>
      </c>
      <c r="O2073" s="22">
        <v>21.3</v>
      </c>
      <c r="P2073" s="22">
        <v>9.5</v>
      </c>
      <c r="Q2073" s="22">
        <v>107</v>
      </c>
      <c r="T2073" s="22">
        <v>2.644425</v>
      </c>
      <c r="U2073" s="22">
        <v>5</v>
      </c>
      <c r="V2073" s="22">
        <f t="shared" si="212"/>
        <v>0.39937700853671937</v>
      </c>
      <c r="W2073" s="22">
        <v>5.8000000000000003E-2</v>
      </c>
      <c r="X2073" s="22">
        <v>42</v>
      </c>
      <c r="Z2073" s="22">
        <v>22.6</v>
      </c>
      <c r="AB2073" s="22">
        <v>0</v>
      </c>
      <c r="AC2073" s="22">
        <v>8.3000000000000007</v>
      </c>
      <c r="AI2073" s="22">
        <v>110</v>
      </c>
      <c r="AJ2073" s="22">
        <v>800</v>
      </c>
      <c r="BI2073" s="27"/>
    </row>
    <row r="2074" spans="2:61" s="22" customFormat="1" x14ac:dyDescent="0.2">
      <c r="B2074" s="23">
        <f t="shared" si="209"/>
        <v>2011</v>
      </c>
      <c r="C2074" s="23">
        <f t="shared" si="210"/>
        <v>8</v>
      </c>
      <c r="D2074" s="24" t="s">
        <v>100</v>
      </c>
      <c r="E2074" s="25">
        <v>40756</v>
      </c>
      <c r="H2074" s="22" t="s">
        <v>90</v>
      </c>
      <c r="J2074" s="22" t="str">
        <f t="shared" si="211"/>
        <v xml:space="preserve">Oxundasjön </v>
      </c>
      <c r="K2074" s="22" t="s">
        <v>785</v>
      </c>
      <c r="O2074" s="22">
        <v>19.7</v>
      </c>
      <c r="P2074" s="22">
        <v>0.15</v>
      </c>
      <c r="Q2074" s="22">
        <v>1.4</v>
      </c>
      <c r="T2074" s="22">
        <v>2.6061000000000001</v>
      </c>
      <c r="U2074" s="22">
        <v>5</v>
      </c>
      <c r="V2074" s="22">
        <f t="shared" si="212"/>
        <v>7.0905453049261283E-2</v>
      </c>
      <c r="W2074" s="22">
        <v>5.8999999999999997E-2</v>
      </c>
      <c r="X2074" s="22">
        <v>95</v>
      </c>
      <c r="AB2074" s="22">
        <v>0</v>
      </c>
      <c r="AC2074" s="22">
        <v>7.57</v>
      </c>
      <c r="AI2074" s="22">
        <v>170</v>
      </c>
      <c r="AJ2074" s="22">
        <v>860</v>
      </c>
      <c r="BI2074" s="27"/>
    </row>
    <row r="2075" spans="2:61" s="22" customFormat="1" x14ac:dyDescent="0.2">
      <c r="B2075" s="23">
        <f t="shared" si="209"/>
        <v>2011</v>
      </c>
      <c r="C2075" s="23">
        <f t="shared" si="210"/>
        <v>8</v>
      </c>
      <c r="D2075" s="24" t="s">
        <v>100</v>
      </c>
      <c r="E2075" s="25">
        <v>40756</v>
      </c>
      <c r="H2075" s="22" t="s">
        <v>91</v>
      </c>
      <c r="J2075" s="22" t="str">
        <f t="shared" si="211"/>
        <v xml:space="preserve">Ravalen </v>
      </c>
      <c r="K2075" s="22" t="s">
        <v>739</v>
      </c>
      <c r="N2075" s="22">
        <v>1.5</v>
      </c>
      <c r="O2075" s="22">
        <v>21.1</v>
      </c>
      <c r="P2075" s="22">
        <v>9.9</v>
      </c>
      <c r="Q2075" s="22">
        <v>111</v>
      </c>
      <c r="T2075" s="22">
        <v>1.7246250000000001</v>
      </c>
      <c r="U2075" s="22">
        <v>12</v>
      </c>
      <c r="V2075" s="22">
        <f t="shared" si="212"/>
        <v>1.7845275454193752</v>
      </c>
      <c r="W2075" s="22">
        <v>5.7000000000000002E-2</v>
      </c>
      <c r="X2075" s="22">
        <v>1.5</v>
      </c>
      <c r="Z2075" s="22">
        <v>4.71</v>
      </c>
      <c r="AB2075" s="22">
        <v>0</v>
      </c>
      <c r="AC2075" s="22">
        <v>8.61</v>
      </c>
      <c r="AI2075" s="22">
        <v>23</v>
      </c>
      <c r="AJ2075" s="22">
        <v>760</v>
      </c>
      <c r="BI2075" s="27"/>
    </row>
    <row r="2076" spans="2:61" s="22" customFormat="1" x14ac:dyDescent="0.2">
      <c r="B2076" s="23">
        <f t="shared" si="209"/>
        <v>2011</v>
      </c>
      <c r="C2076" s="23">
        <f t="shared" si="210"/>
        <v>8</v>
      </c>
      <c r="D2076" s="24" t="s">
        <v>100</v>
      </c>
      <c r="E2076" s="25">
        <v>40756</v>
      </c>
      <c r="H2076" s="22" t="s">
        <v>91</v>
      </c>
      <c r="J2076" s="22" t="str">
        <f t="shared" si="211"/>
        <v xml:space="preserve">Ravalen </v>
      </c>
      <c r="K2076" s="22" t="s">
        <v>785</v>
      </c>
      <c r="O2076" s="22">
        <v>21</v>
      </c>
      <c r="P2076" s="22">
        <v>9.1</v>
      </c>
      <c r="Q2076" s="22">
        <v>102</v>
      </c>
      <c r="T2076" s="22">
        <v>1.60965</v>
      </c>
      <c r="U2076" s="22">
        <v>15</v>
      </c>
      <c r="V2076" s="22">
        <f t="shared" si="212"/>
        <v>2.3053259193669233</v>
      </c>
      <c r="W2076" s="22">
        <v>6.8000000000000005E-2</v>
      </c>
      <c r="X2076" s="22">
        <v>1.5</v>
      </c>
      <c r="AB2076" s="22">
        <v>0</v>
      </c>
      <c r="AC2076" s="22">
        <v>8.6300000000000008</v>
      </c>
      <c r="AI2076" s="22">
        <v>24</v>
      </c>
      <c r="AJ2076" s="22">
        <v>790</v>
      </c>
      <c r="BI2076" s="27"/>
    </row>
    <row r="2077" spans="2:61" s="22" customFormat="1" x14ac:dyDescent="0.2">
      <c r="B2077" s="23">
        <f t="shared" si="209"/>
        <v>2011</v>
      </c>
      <c r="C2077" s="23">
        <f t="shared" si="210"/>
        <v>8</v>
      </c>
      <c r="D2077" s="24" t="s">
        <v>100</v>
      </c>
      <c r="E2077" s="25">
        <v>40756</v>
      </c>
      <c r="H2077" s="22" t="s">
        <v>834</v>
      </c>
      <c r="J2077" s="22" t="str">
        <f t="shared" si="211"/>
        <v xml:space="preserve">Snuggan </v>
      </c>
      <c r="K2077" s="22" t="s">
        <v>739</v>
      </c>
      <c r="N2077" s="22">
        <v>0.9</v>
      </c>
      <c r="O2077" s="22">
        <v>22</v>
      </c>
      <c r="P2077" s="22">
        <v>8.6999999999999993</v>
      </c>
      <c r="Q2077" s="22">
        <v>99</v>
      </c>
      <c r="T2077" s="22">
        <v>4.7906249999999997E-2</v>
      </c>
      <c r="U2077" s="22">
        <v>5</v>
      </c>
      <c r="V2077" s="22">
        <f t="shared" si="212"/>
        <v>3.0148303176135418E-3</v>
      </c>
      <c r="W2077" s="22">
        <v>0.66100000000000003</v>
      </c>
      <c r="X2077" s="22">
        <v>1.5</v>
      </c>
      <c r="Z2077" s="22">
        <v>268</v>
      </c>
      <c r="AB2077" s="22">
        <v>0</v>
      </c>
      <c r="AC2077" s="22">
        <v>6.12</v>
      </c>
      <c r="AI2077" s="22">
        <v>47</v>
      </c>
      <c r="AJ2077" s="22">
        <v>1300</v>
      </c>
      <c r="AK2077" s="22">
        <v>3.62</v>
      </c>
      <c r="AM2077" s="22">
        <v>0.2</v>
      </c>
      <c r="AN2077" s="22">
        <v>0.86299999999999999</v>
      </c>
      <c r="AO2077" s="22">
        <v>6.76</v>
      </c>
      <c r="AP2077" s="22">
        <v>4.7699999999999996</v>
      </c>
      <c r="AQ2077" s="22">
        <v>2.5</v>
      </c>
      <c r="BI2077" s="27"/>
    </row>
    <row r="2078" spans="2:61" s="22" customFormat="1" x14ac:dyDescent="0.2">
      <c r="B2078" s="23">
        <f t="shared" si="209"/>
        <v>2011</v>
      </c>
      <c r="C2078" s="23">
        <f t="shared" si="210"/>
        <v>8</v>
      </c>
      <c r="D2078" s="24" t="s">
        <v>100</v>
      </c>
      <c r="E2078" s="25">
        <v>40756</v>
      </c>
      <c r="H2078" s="22" t="s">
        <v>834</v>
      </c>
      <c r="J2078" s="22" t="str">
        <f t="shared" si="211"/>
        <v xml:space="preserve">Snuggan </v>
      </c>
      <c r="K2078" s="22" t="s">
        <v>785</v>
      </c>
      <c r="O2078" s="22">
        <v>10.8</v>
      </c>
      <c r="P2078" s="22">
        <v>0.2</v>
      </c>
      <c r="Q2078" s="22">
        <v>1.9</v>
      </c>
      <c r="T2078" s="22">
        <v>0.23761499999999999</v>
      </c>
      <c r="U2078" s="22">
        <v>320</v>
      </c>
      <c r="V2078" s="22">
        <f t="shared" si="212"/>
        <v>6.930855070048475E-2</v>
      </c>
      <c r="W2078" s="22">
        <v>0.82099999999999995</v>
      </c>
      <c r="X2078" s="22">
        <v>1.5</v>
      </c>
      <c r="AB2078" s="22">
        <v>0</v>
      </c>
      <c r="AC2078" s="22">
        <v>6.04</v>
      </c>
      <c r="AI2078" s="22">
        <v>47</v>
      </c>
      <c r="AJ2078" s="22">
        <v>1400</v>
      </c>
      <c r="BI2078" s="27"/>
    </row>
    <row r="2079" spans="2:61" s="22" customFormat="1" x14ac:dyDescent="0.2">
      <c r="B2079" s="23">
        <f t="shared" si="209"/>
        <v>2011</v>
      </c>
      <c r="C2079" s="23">
        <f t="shared" si="210"/>
        <v>8</v>
      </c>
      <c r="D2079" s="24" t="s">
        <v>100</v>
      </c>
      <c r="E2079" s="25">
        <v>40756</v>
      </c>
      <c r="H2079" s="22" t="s">
        <v>95</v>
      </c>
      <c r="J2079" s="22" t="str">
        <f t="shared" si="211"/>
        <v xml:space="preserve">Väsjön </v>
      </c>
      <c r="K2079" s="22" t="s">
        <v>739</v>
      </c>
      <c r="N2079" s="22">
        <v>2</v>
      </c>
      <c r="O2079" s="22">
        <v>21.8</v>
      </c>
      <c r="P2079" s="22">
        <v>9.9</v>
      </c>
      <c r="Q2079" s="22">
        <v>113</v>
      </c>
      <c r="T2079" s="22">
        <v>3.0659999999999998</v>
      </c>
      <c r="U2079" s="22">
        <v>5</v>
      </c>
      <c r="V2079" s="22">
        <f t="shared" si="212"/>
        <v>0.23565996739197798</v>
      </c>
      <c r="W2079" s="22">
        <v>7.2999999999999995E-2</v>
      </c>
      <c r="X2079" s="22">
        <v>1.5</v>
      </c>
      <c r="Z2079" s="22">
        <v>10.4</v>
      </c>
      <c r="AB2079" s="22">
        <v>0</v>
      </c>
      <c r="AC2079" s="22">
        <v>8.0399999999999991</v>
      </c>
      <c r="AI2079" s="22">
        <v>34</v>
      </c>
      <c r="AJ2079" s="22">
        <v>730</v>
      </c>
      <c r="BI2079" s="27"/>
    </row>
    <row r="2080" spans="2:61" s="22" customFormat="1" x14ac:dyDescent="0.2">
      <c r="B2080" s="23">
        <f t="shared" si="209"/>
        <v>2011</v>
      </c>
      <c r="C2080" s="23">
        <f t="shared" si="210"/>
        <v>8</v>
      </c>
      <c r="D2080" s="24" t="s">
        <v>100</v>
      </c>
      <c r="E2080" s="25">
        <v>40756</v>
      </c>
      <c r="H2080" s="22" t="s">
        <v>95</v>
      </c>
      <c r="J2080" s="22" t="str">
        <f t="shared" si="211"/>
        <v xml:space="preserve">Väsjön </v>
      </c>
      <c r="K2080" s="22" t="s">
        <v>785</v>
      </c>
      <c r="O2080" s="22">
        <v>21.2</v>
      </c>
      <c r="P2080" s="22">
        <v>6.2</v>
      </c>
      <c r="Q2080" s="22">
        <v>70</v>
      </c>
      <c r="T2080" s="22">
        <v>3.1043249999999998</v>
      </c>
      <c r="U2080" s="22">
        <v>5</v>
      </c>
      <c r="V2080" s="22">
        <f t="shared" si="212"/>
        <v>0.23624679784655125</v>
      </c>
      <c r="W2080" s="22">
        <v>6.9000000000000006E-2</v>
      </c>
      <c r="X2080" s="22">
        <v>1.5</v>
      </c>
      <c r="AB2080" s="22">
        <v>0</v>
      </c>
      <c r="AC2080" s="22">
        <v>8.06</v>
      </c>
      <c r="AI2080" s="22">
        <v>35</v>
      </c>
      <c r="AJ2080" s="22">
        <v>730</v>
      </c>
      <c r="BI2080" s="27"/>
    </row>
    <row r="2081" spans="2:61" s="22" customFormat="1" x14ac:dyDescent="0.2">
      <c r="B2081" s="23">
        <f t="shared" si="209"/>
        <v>2011</v>
      </c>
      <c r="C2081" s="23">
        <f t="shared" si="210"/>
        <v>8</v>
      </c>
      <c r="D2081" s="24" t="s">
        <v>100</v>
      </c>
      <c r="E2081" s="25">
        <v>40756</v>
      </c>
      <c r="H2081" s="22" t="s">
        <v>96</v>
      </c>
      <c r="J2081" s="22" t="str">
        <f t="shared" si="211"/>
        <v xml:space="preserve">Översjön </v>
      </c>
      <c r="K2081" s="22" t="s">
        <v>739</v>
      </c>
      <c r="N2081" s="22">
        <v>1.7</v>
      </c>
      <c r="O2081" s="22">
        <v>21.4</v>
      </c>
      <c r="P2081" s="22">
        <v>9.3000000000000007</v>
      </c>
      <c r="Q2081" s="22">
        <v>106</v>
      </c>
      <c r="T2081" s="22">
        <v>1.91625</v>
      </c>
      <c r="U2081" s="22">
        <v>5</v>
      </c>
      <c r="V2081" s="22">
        <f t="shared" si="212"/>
        <v>0.2395320641606955</v>
      </c>
      <c r="W2081" s="22">
        <v>6.6000000000000003E-2</v>
      </c>
      <c r="X2081" s="22">
        <v>1.5</v>
      </c>
      <c r="Z2081" s="22">
        <v>13</v>
      </c>
      <c r="AB2081" s="22">
        <v>0</v>
      </c>
      <c r="AC2081" s="22">
        <v>8.06</v>
      </c>
      <c r="AI2081" s="22">
        <v>30</v>
      </c>
      <c r="AJ2081" s="22">
        <v>880</v>
      </c>
      <c r="BI2081" s="27"/>
    </row>
    <row r="2082" spans="2:61" s="22" customFormat="1" x14ac:dyDescent="0.2">
      <c r="B2082" s="23">
        <f t="shared" si="209"/>
        <v>2011</v>
      </c>
      <c r="C2082" s="23">
        <f t="shared" si="210"/>
        <v>8</v>
      </c>
      <c r="D2082" s="24" t="s">
        <v>100</v>
      </c>
      <c r="E2082" s="25">
        <v>40756</v>
      </c>
      <c r="H2082" s="22" t="s">
        <v>96</v>
      </c>
      <c r="J2082" s="22" t="str">
        <f t="shared" si="211"/>
        <v xml:space="preserve">Översjön </v>
      </c>
      <c r="K2082" s="22" t="s">
        <v>785</v>
      </c>
      <c r="O2082" s="22">
        <v>21</v>
      </c>
      <c r="P2082" s="22">
        <v>8.8000000000000007</v>
      </c>
      <c r="Q2082" s="22">
        <v>99</v>
      </c>
      <c r="T2082" s="22">
        <v>1.91625</v>
      </c>
      <c r="U2082" s="22">
        <v>5</v>
      </c>
      <c r="V2082" s="22">
        <f t="shared" si="212"/>
        <v>0.2836093518455014</v>
      </c>
      <c r="W2082" s="22">
        <v>4.9000000000000002E-2</v>
      </c>
      <c r="X2082" s="22">
        <v>1.5</v>
      </c>
      <c r="AB2082" s="22">
        <v>0</v>
      </c>
      <c r="AC2082" s="22">
        <v>8.15</v>
      </c>
      <c r="AI2082" s="22">
        <v>36</v>
      </c>
      <c r="AJ2082" s="22">
        <v>910</v>
      </c>
      <c r="BI2082" s="27"/>
    </row>
    <row r="2083" spans="2:61" s="22" customFormat="1" x14ac:dyDescent="0.2">
      <c r="B2083" s="23">
        <f t="shared" si="209"/>
        <v>2011</v>
      </c>
      <c r="C2083" s="23">
        <f t="shared" si="210"/>
        <v>8</v>
      </c>
      <c r="D2083" s="24" t="s">
        <v>100</v>
      </c>
      <c r="E2083" s="25">
        <v>40757</v>
      </c>
      <c r="H2083" s="22" t="s">
        <v>85</v>
      </c>
      <c r="J2083" s="22" t="str">
        <f t="shared" si="211"/>
        <v xml:space="preserve">Gullsjön </v>
      </c>
      <c r="K2083" s="22" t="s">
        <v>739</v>
      </c>
      <c r="N2083" s="22">
        <v>1.8</v>
      </c>
      <c r="O2083" s="22">
        <v>22</v>
      </c>
      <c r="P2083" s="22">
        <v>6.4</v>
      </c>
      <c r="Q2083" s="22">
        <v>72</v>
      </c>
      <c r="T2083" s="22">
        <v>1.76295</v>
      </c>
      <c r="U2083" s="22">
        <v>5</v>
      </c>
      <c r="V2083" s="22">
        <f t="shared" si="212"/>
        <v>5.6827762468552673E-2</v>
      </c>
      <c r="W2083" s="22">
        <v>0.151</v>
      </c>
      <c r="X2083" s="22">
        <v>1.5</v>
      </c>
      <c r="Z2083" s="22">
        <v>3.58</v>
      </c>
      <c r="AB2083" s="22">
        <v>0</v>
      </c>
      <c r="AC2083" s="22">
        <v>7.4</v>
      </c>
      <c r="AI2083" s="22">
        <v>18</v>
      </c>
      <c r="AJ2083" s="22">
        <v>640</v>
      </c>
      <c r="BI2083" s="27"/>
    </row>
    <row r="2084" spans="2:61" s="22" customFormat="1" x14ac:dyDescent="0.2">
      <c r="B2084" s="23">
        <f t="shared" si="209"/>
        <v>2011</v>
      </c>
      <c r="C2084" s="23">
        <f t="shared" si="210"/>
        <v>8</v>
      </c>
      <c r="D2084" s="24" t="s">
        <v>100</v>
      </c>
      <c r="E2084" s="25">
        <v>40757</v>
      </c>
      <c r="H2084" s="22" t="s">
        <v>85</v>
      </c>
      <c r="J2084" s="22" t="str">
        <f t="shared" si="211"/>
        <v xml:space="preserve">Gullsjön </v>
      </c>
      <c r="K2084" s="22" t="s">
        <v>785</v>
      </c>
      <c r="O2084" s="22">
        <v>18.8</v>
      </c>
      <c r="P2084" s="22">
        <v>0.5</v>
      </c>
      <c r="Q2084" s="22">
        <v>5.4</v>
      </c>
      <c r="T2084" s="22">
        <v>1.8395999999999999</v>
      </c>
      <c r="U2084" s="22">
        <v>46</v>
      </c>
      <c r="V2084" s="22">
        <f t="shared" si="212"/>
        <v>0.14144773803912494</v>
      </c>
      <c r="W2084" s="22">
        <v>0.16200000000000001</v>
      </c>
      <c r="X2084" s="22">
        <v>1.5</v>
      </c>
      <c r="AB2084" s="22">
        <v>0</v>
      </c>
      <c r="AC2084" s="22">
        <v>6.93</v>
      </c>
      <c r="AI2084" s="22">
        <v>23</v>
      </c>
      <c r="AJ2084" s="22">
        <v>850</v>
      </c>
      <c r="BI2084" s="27"/>
    </row>
    <row r="2085" spans="2:61" s="22" customFormat="1" x14ac:dyDescent="0.2">
      <c r="B2085" s="23">
        <f t="shared" si="209"/>
        <v>2011</v>
      </c>
      <c r="C2085" s="23">
        <f t="shared" si="210"/>
        <v>8</v>
      </c>
      <c r="D2085" s="24" t="s">
        <v>100</v>
      </c>
      <c r="E2085" s="25">
        <v>40757</v>
      </c>
      <c r="H2085" s="22" t="s">
        <v>87</v>
      </c>
      <c r="J2085" s="22" t="str">
        <f t="shared" si="211"/>
        <v xml:space="preserve">Mörtsjön </v>
      </c>
      <c r="K2085" s="22" t="s">
        <v>739</v>
      </c>
      <c r="N2085" s="22">
        <v>2.2999999999999998</v>
      </c>
      <c r="O2085" s="22">
        <v>21</v>
      </c>
      <c r="P2085" s="22">
        <v>7.9</v>
      </c>
      <c r="Q2085" s="22">
        <v>88</v>
      </c>
      <c r="T2085" s="22">
        <v>2.337825</v>
      </c>
      <c r="U2085" s="22">
        <v>5</v>
      </c>
      <c r="V2085" s="22">
        <f t="shared" si="212"/>
        <v>0.16722728860213723</v>
      </c>
      <c r="W2085" s="22">
        <v>0.11899999999999999</v>
      </c>
      <c r="X2085" s="22">
        <v>1.5</v>
      </c>
      <c r="Z2085" s="22">
        <v>8.4499999999999993</v>
      </c>
      <c r="AB2085" s="22">
        <v>0</v>
      </c>
      <c r="AC2085" s="22">
        <v>7.91</v>
      </c>
      <c r="AI2085" s="22">
        <v>25</v>
      </c>
      <c r="AJ2085" s="22">
        <v>670</v>
      </c>
      <c r="BI2085" s="27"/>
    </row>
    <row r="2086" spans="2:61" s="22" customFormat="1" x14ac:dyDescent="0.2">
      <c r="B2086" s="23">
        <f t="shared" si="209"/>
        <v>2011</v>
      </c>
      <c r="C2086" s="23">
        <f t="shared" si="210"/>
        <v>8</v>
      </c>
      <c r="D2086" s="24" t="s">
        <v>100</v>
      </c>
      <c r="E2086" s="25">
        <v>40757</v>
      </c>
      <c r="H2086" s="22" t="s">
        <v>87</v>
      </c>
      <c r="J2086" s="22" t="str">
        <f t="shared" si="211"/>
        <v xml:space="preserve">Mörtsjön </v>
      </c>
      <c r="K2086" s="22" t="s">
        <v>785</v>
      </c>
      <c r="O2086" s="22">
        <v>12.6</v>
      </c>
      <c r="P2086" s="22">
        <v>0.15</v>
      </c>
      <c r="Q2086" s="22">
        <v>1.4</v>
      </c>
      <c r="T2086" s="22">
        <v>3.0659999999999998</v>
      </c>
      <c r="U2086" s="22">
        <v>1000</v>
      </c>
      <c r="V2086" s="22">
        <f t="shared" si="212"/>
        <v>2.0672517366291103</v>
      </c>
      <c r="W2086" s="22">
        <v>0.23699999999999999</v>
      </c>
      <c r="X2086" s="22">
        <v>1.5</v>
      </c>
      <c r="AB2086" s="22">
        <v>0</v>
      </c>
      <c r="AC2086" s="22">
        <v>6.96</v>
      </c>
      <c r="AI2086" s="22">
        <v>110</v>
      </c>
      <c r="AJ2086" s="22">
        <v>2600</v>
      </c>
      <c r="BI2086" s="27"/>
    </row>
    <row r="2087" spans="2:61" s="22" customFormat="1" x14ac:dyDescent="0.2">
      <c r="B2087" s="23">
        <f t="shared" si="209"/>
        <v>2011</v>
      </c>
      <c r="C2087" s="23">
        <f t="shared" si="210"/>
        <v>8</v>
      </c>
      <c r="D2087" s="24" t="s">
        <v>100</v>
      </c>
      <c r="E2087" s="25">
        <v>40757</v>
      </c>
      <c r="H2087" s="22" t="s">
        <v>92</v>
      </c>
      <c r="J2087" s="22" t="str">
        <f t="shared" si="211"/>
        <v xml:space="preserve">Rösjön </v>
      </c>
      <c r="K2087" s="22" t="s">
        <v>739</v>
      </c>
      <c r="N2087" s="22">
        <v>3.2</v>
      </c>
      <c r="O2087" s="22">
        <v>21</v>
      </c>
      <c r="P2087" s="22">
        <v>8.6999999999999993</v>
      </c>
      <c r="Q2087" s="22">
        <v>97</v>
      </c>
      <c r="T2087" s="22">
        <v>1.8779250000000001</v>
      </c>
      <c r="U2087" s="22">
        <v>5</v>
      </c>
      <c r="V2087" s="22">
        <f t="shared" si="212"/>
        <v>0.24883468671402789</v>
      </c>
      <c r="W2087" s="22">
        <v>3.2000000000000001E-2</v>
      </c>
      <c r="X2087" s="22">
        <v>1.5</v>
      </c>
      <c r="Z2087" s="22">
        <v>6.72</v>
      </c>
      <c r="AB2087" s="22">
        <v>0</v>
      </c>
      <c r="AC2087" s="22">
        <v>8.09</v>
      </c>
      <c r="AI2087" s="22">
        <v>26</v>
      </c>
      <c r="AJ2087" s="22">
        <v>540</v>
      </c>
      <c r="BI2087" s="27"/>
    </row>
    <row r="2088" spans="2:61" s="22" customFormat="1" x14ac:dyDescent="0.2">
      <c r="B2088" s="23">
        <f t="shared" si="209"/>
        <v>2011</v>
      </c>
      <c r="C2088" s="23">
        <f t="shared" si="210"/>
        <v>8</v>
      </c>
      <c r="D2088" s="24" t="s">
        <v>100</v>
      </c>
      <c r="E2088" s="25">
        <v>40757</v>
      </c>
      <c r="H2088" s="22" t="s">
        <v>92</v>
      </c>
      <c r="J2088" s="22" t="str">
        <f t="shared" si="211"/>
        <v xml:space="preserve">Rösjön </v>
      </c>
      <c r="K2088" s="22" t="s">
        <v>785</v>
      </c>
      <c r="O2088" s="22">
        <v>17.8</v>
      </c>
      <c r="P2088" s="22">
        <v>0.15</v>
      </c>
      <c r="Q2088" s="22">
        <v>1.2</v>
      </c>
      <c r="T2088" s="22">
        <v>1.8779250000000001</v>
      </c>
      <c r="U2088" s="22">
        <v>110</v>
      </c>
      <c r="V2088" s="22">
        <f t="shared" si="212"/>
        <v>1.4542866936688055</v>
      </c>
      <c r="W2088" s="22">
        <v>3.1E-2</v>
      </c>
      <c r="X2088" s="22">
        <v>6</v>
      </c>
      <c r="AB2088" s="22">
        <v>0</v>
      </c>
      <c r="AC2088" s="22">
        <v>7.6</v>
      </c>
      <c r="AI2088" s="22">
        <v>35</v>
      </c>
      <c r="AJ2088" s="22">
        <v>630</v>
      </c>
      <c r="BI2088" s="27"/>
    </row>
    <row r="2089" spans="2:61" s="22" customFormat="1" x14ac:dyDescent="0.2">
      <c r="B2089" s="23">
        <f t="shared" si="209"/>
        <v>2011</v>
      </c>
      <c r="C2089" s="23">
        <f t="shared" si="210"/>
        <v>8</v>
      </c>
      <c r="D2089" s="24" t="s">
        <v>100</v>
      </c>
      <c r="E2089" s="25">
        <v>40758</v>
      </c>
      <c r="H2089" s="22" t="s">
        <v>833</v>
      </c>
      <c r="I2089" s="22">
        <v>1</v>
      </c>
      <c r="J2089" s="22" t="str">
        <f t="shared" si="211"/>
        <v>Norrviken 1</v>
      </c>
      <c r="K2089" s="22" t="s">
        <v>739</v>
      </c>
      <c r="N2089" s="22">
        <v>1.1000000000000001</v>
      </c>
      <c r="O2089" s="22">
        <v>21.5</v>
      </c>
      <c r="P2089" s="22">
        <v>7.6</v>
      </c>
      <c r="Q2089" s="22">
        <v>87</v>
      </c>
      <c r="T2089" s="22">
        <v>2.68275</v>
      </c>
      <c r="U2089" s="22">
        <v>5</v>
      </c>
      <c r="V2089" s="22">
        <f t="shared" si="212"/>
        <v>0.17318879363696715</v>
      </c>
      <c r="W2089" s="22">
        <v>5.1999999999999998E-2</v>
      </c>
      <c r="X2089" s="22">
        <v>38</v>
      </c>
      <c r="Z2089" s="22">
        <v>8.1</v>
      </c>
      <c r="AB2089" s="22">
        <v>0</v>
      </c>
      <c r="AC2089" s="22">
        <v>7.91</v>
      </c>
      <c r="AI2089" s="22">
        <v>120</v>
      </c>
      <c r="AJ2089" s="22">
        <v>850</v>
      </c>
      <c r="BI2089" s="27"/>
    </row>
    <row r="2090" spans="2:61" s="22" customFormat="1" x14ac:dyDescent="0.2">
      <c r="B2090" s="23">
        <f t="shared" si="209"/>
        <v>2011</v>
      </c>
      <c r="C2090" s="23">
        <f t="shared" si="210"/>
        <v>8</v>
      </c>
      <c r="D2090" s="24" t="s">
        <v>100</v>
      </c>
      <c r="E2090" s="25">
        <v>40758</v>
      </c>
      <c r="H2090" s="22" t="s">
        <v>833</v>
      </c>
      <c r="I2090" s="22">
        <v>2</v>
      </c>
      <c r="J2090" s="22" t="str">
        <f t="shared" si="211"/>
        <v>Norrviken 2</v>
      </c>
      <c r="K2090" s="22" t="s">
        <v>739</v>
      </c>
      <c r="N2090" s="22">
        <v>3</v>
      </c>
      <c r="O2090" s="22">
        <v>22.4</v>
      </c>
      <c r="P2090" s="22">
        <v>10.3</v>
      </c>
      <c r="Q2090" s="22">
        <v>117</v>
      </c>
      <c r="T2090" s="22">
        <v>2.7210749999999999</v>
      </c>
      <c r="U2090" s="22">
        <v>5</v>
      </c>
      <c r="V2090" s="22">
        <f t="shared" si="212"/>
        <v>0.50763114112161523</v>
      </c>
      <c r="W2090" s="22">
        <v>0.04</v>
      </c>
      <c r="X2090" s="22">
        <v>25</v>
      </c>
      <c r="Z2090" s="22">
        <v>5.55</v>
      </c>
      <c r="AB2090" s="22">
        <v>0</v>
      </c>
      <c r="AC2090" s="22">
        <v>8.3800000000000008</v>
      </c>
      <c r="AI2090" s="22">
        <v>60</v>
      </c>
      <c r="AJ2090" s="22">
        <v>740</v>
      </c>
      <c r="BI2090" s="27"/>
    </row>
    <row r="2091" spans="2:61" s="22" customFormat="1" x14ac:dyDescent="0.2">
      <c r="B2091" s="23">
        <f t="shared" si="209"/>
        <v>2011</v>
      </c>
      <c r="C2091" s="23">
        <f t="shared" si="210"/>
        <v>8</v>
      </c>
      <c r="D2091" s="24" t="s">
        <v>100</v>
      </c>
      <c r="E2091" s="25">
        <v>40758</v>
      </c>
      <c r="H2091" s="22" t="s">
        <v>833</v>
      </c>
      <c r="I2091" s="22">
        <v>3</v>
      </c>
      <c r="J2091" s="22" t="str">
        <f t="shared" si="211"/>
        <v>Norrviken 3</v>
      </c>
      <c r="K2091" s="22" t="s">
        <v>739</v>
      </c>
      <c r="N2091" s="22">
        <v>3</v>
      </c>
      <c r="O2091" s="22">
        <v>22</v>
      </c>
      <c r="P2091" s="22">
        <v>9.3000000000000007</v>
      </c>
      <c r="Q2091" s="22">
        <v>105</v>
      </c>
      <c r="T2091" s="22">
        <v>2.68275</v>
      </c>
      <c r="U2091" s="22">
        <v>5</v>
      </c>
      <c r="V2091" s="22">
        <f t="shared" si="212"/>
        <v>0.38439967245225942</v>
      </c>
      <c r="W2091" s="22">
        <v>4.2000000000000003E-2</v>
      </c>
      <c r="X2091" s="22">
        <v>27</v>
      </c>
      <c r="Z2091" s="22">
        <v>6.14</v>
      </c>
      <c r="AB2091" s="22">
        <v>0</v>
      </c>
      <c r="AC2091" s="22">
        <v>8.26</v>
      </c>
      <c r="AI2091" s="22">
        <v>58</v>
      </c>
      <c r="AJ2091" s="22">
        <v>650</v>
      </c>
      <c r="BI2091" s="27"/>
    </row>
    <row r="2092" spans="2:61" s="22" customFormat="1" x14ac:dyDescent="0.2">
      <c r="B2092" s="23">
        <f t="shared" si="209"/>
        <v>2011</v>
      </c>
      <c r="C2092" s="23">
        <f t="shared" si="210"/>
        <v>8</v>
      </c>
      <c r="D2092" s="24" t="s">
        <v>100</v>
      </c>
      <c r="E2092" s="25">
        <v>40758</v>
      </c>
      <c r="H2092" s="22" t="s">
        <v>833</v>
      </c>
      <c r="I2092" s="22">
        <v>4</v>
      </c>
      <c r="J2092" s="22" t="str">
        <f t="shared" si="211"/>
        <v>Norrviken 4</v>
      </c>
      <c r="K2092" s="22" t="s">
        <v>739</v>
      </c>
      <c r="N2092" s="22">
        <v>1.8</v>
      </c>
      <c r="O2092" s="22">
        <v>23.1</v>
      </c>
      <c r="P2092" s="22">
        <v>9.1</v>
      </c>
      <c r="Q2092" s="22">
        <v>105</v>
      </c>
      <c r="T2092" s="22">
        <v>2.7593999999999999</v>
      </c>
      <c r="U2092" s="22">
        <v>5</v>
      </c>
      <c r="V2092" s="22">
        <f t="shared" si="212"/>
        <v>0.36395346264633782</v>
      </c>
      <c r="W2092" s="22">
        <v>3.9E-2</v>
      </c>
      <c r="X2092" s="22">
        <v>33</v>
      </c>
      <c r="Z2092" s="22">
        <v>5.26</v>
      </c>
      <c r="AB2092" s="22">
        <v>0</v>
      </c>
      <c r="AC2092" s="22">
        <v>8.1999999999999993</v>
      </c>
      <c r="AI2092" s="22">
        <v>75</v>
      </c>
      <c r="AJ2092" s="22">
        <v>690</v>
      </c>
      <c r="BI2092" s="27"/>
    </row>
    <row r="2093" spans="2:61" s="22" customFormat="1" x14ac:dyDescent="0.2">
      <c r="B2093" s="23">
        <f t="shared" si="209"/>
        <v>2011</v>
      </c>
      <c r="C2093" s="23">
        <f t="shared" si="210"/>
        <v>8</v>
      </c>
      <c r="D2093" s="24" t="s">
        <v>100</v>
      </c>
      <c r="E2093" s="25">
        <v>40758</v>
      </c>
      <c r="H2093" s="22" t="s">
        <v>833</v>
      </c>
      <c r="I2093" s="22">
        <v>1</v>
      </c>
      <c r="J2093" s="22" t="str">
        <f t="shared" si="211"/>
        <v>Norrviken 1</v>
      </c>
      <c r="K2093" s="22" t="s">
        <v>785</v>
      </c>
      <c r="O2093" s="22">
        <v>20.399999999999999</v>
      </c>
      <c r="P2093" s="22">
        <v>5.6</v>
      </c>
      <c r="Q2093" s="22">
        <v>62</v>
      </c>
      <c r="T2093" s="22">
        <v>2.68275</v>
      </c>
      <c r="U2093" s="22">
        <v>5</v>
      </c>
      <c r="V2093" s="22">
        <f t="shared" si="212"/>
        <v>0.1466175768274022</v>
      </c>
      <c r="W2093" s="22">
        <v>4.4999999999999998E-2</v>
      </c>
      <c r="X2093" s="22">
        <v>39</v>
      </c>
      <c r="AB2093" s="22">
        <v>0</v>
      </c>
      <c r="AC2093" s="22">
        <v>7.87</v>
      </c>
      <c r="AI2093" s="22">
        <v>110</v>
      </c>
      <c r="AJ2093" s="22">
        <v>910</v>
      </c>
      <c r="BI2093" s="27"/>
    </row>
    <row r="2094" spans="2:61" s="22" customFormat="1" x14ac:dyDescent="0.2">
      <c r="B2094" s="23">
        <f t="shared" si="209"/>
        <v>2011</v>
      </c>
      <c r="C2094" s="23">
        <f t="shared" si="210"/>
        <v>8</v>
      </c>
      <c r="D2094" s="24" t="s">
        <v>100</v>
      </c>
      <c r="E2094" s="25">
        <v>40758</v>
      </c>
      <c r="H2094" s="22" t="s">
        <v>833</v>
      </c>
      <c r="I2094" s="22">
        <v>2</v>
      </c>
      <c r="J2094" s="22" t="str">
        <f t="shared" si="211"/>
        <v>Norrviken 2</v>
      </c>
      <c r="K2094" s="22" t="s">
        <v>785</v>
      </c>
      <c r="O2094" s="22">
        <v>13.2</v>
      </c>
      <c r="P2094" s="22">
        <v>0.15</v>
      </c>
      <c r="Q2094" s="22">
        <v>1.4</v>
      </c>
      <c r="T2094" s="22">
        <v>3.0659999999999998</v>
      </c>
      <c r="U2094" s="22">
        <v>520</v>
      </c>
      <c r="V2094" s="22">
        <f t="shared" si="212"/>
        <v>3.6247277455847442</v>
      </c>
      <c r="W2094" s="22">
        <v>6.0999999999999999E-2</v>
      </c>
      <c r="X2094" s="22">
        <v>290</v>
      </c>
      <c r="AB2094" s="22">
        <v>0</v>
      </c>
      <c r="AC2094" s="22">
        <v>7.47</v>
      </c>
      <c r="AI2094" s="22">
        <v>370</v>
      </c>
      <c r="AJ2094" s="22">
        <v>1300</v>
      </c>
      <c r="BI2094" s="27"/>
    </row>
    <row r="2095" spans="2:61" s="22" customFormat="1" x14ac:dyDescent="0.2">
      <c r="B2095" s="23">
        <f t="shared" si="209"/>
        <v>2011</v>
      </c>
      <c r="C2095" s="23">
        <f t="shared" si="210"/>
        <v>8</v>
      </c>
      <c r="D2095" s="24" t="s">
        <v>100</v>
      </c>
      <c r="E2095" s="25">
        <v>40758</v>
      </c>
      <c r="H2095" s="22" t="s">
        <v>833</v>
      </c>
      <c r="I2095" s="22">
        <v>3</v>
      </c>
      <c r="J2095" s="22" t="str">
        <f t="shared" si="211"/>
        <v>Norrviken 3</v>
      </c>
      <c r="K2095" s="22" t="s">
        <v>785</v>
      </c>
      <c r="O2095" s="22">
        <v>10.199999999999999</v>
      </c>
      <c r="P2095" s="22">
        <v>0.1</v>
      </c>
      <c r="Q2095" s="22">
        <v>1.1000000000000001</v>
      </c>
      <c r="T2095" s="22">
        <v>3.4875750000000001</v>
      </c>
      <c r="U2095" s="22">
        <v>2200</v>
      </c>
      <c r="V2095" s="22">
        <f t="shared" si="212"/>
        <v>11.627706871986859</v>
      </c>
      <c r="W2095" s="22">
        <v>7.0000000000000007E-2</v>
      </c>
      <c r="X2095" s="22">
        <v>620</v>
      </c>
      <c r="AB2095" s="22">
        <v>0</v>
      </c>
      <c r="AC2095" s="22">
        <v>7.45</v>
      </c>
      <c r="AI2095" s="22">
        <v>690</v>
      </c>
      <c r="AJ2095" s="22">
        <v>2500</v>
      </c>
      <c r="BI2095" s="27"/>
    </row>
    <row r="2096" spans="2:61" s="22" customFormat="1" x14ac:dyDescent="0.2">
      <c r="B2096" s="23">
        <f t="shared" si="209"/>
        <v>2011</v>
      </c>
      <c r="C2096" s="23">
        <f t="shared" si="210"/>
        <v>8</v>
      </c>
      <c r="D2096" s="24" t="s">
        <v>100</v>
      </c>
      <c r="E2096" s="25">
        <v>40758</v>
      </c>
      <c r="H2096" s="22" t="s">
        <v>833</v>
      </c>
      <c r="I2096" s="22">
        <v>4</v>
      </c>
      <c r="J2096" s="22" t="str">
        <f t="shared" si="211"/>
        <v>Norrviken 4</v>
      </c>
      <c r="K2096" s="22" t="s">
        <v>785</v>
      </c>
      <c r="O2096" s="22">
        <v>22</v>
      </c>
      <c r="P2096" s="22">
        <v>7.3</v>
      </c>
      <c r="Q2096" s="22">
        <v>84</v>
      </c>
      <c r="T2096" s="22">
        <v>2.68275</v>
      </c>
      <c r="U2096" s="22">
        <v>5</v>
      </c>
      <c r="V2096" s="22">
        <f t="shared" si="212"/>
        <v>0.36059299623848762</v>
      </c>
      <c r="W2096" s="22">
        <v>4.3999999999999997E-2</v>
      </c>
      <c r="X2096" s="22">
        <v>36</v>
      </c>
      <c r="AB2096" s="22">
        <v>0</v>
      </c>
      <c r="AC2096" s="22">
        <v>8.23</v>
      </c>
      <c r="AI2096" s="22">
        <v>73</v>
      </c>
      <c r="AJ2096" s="22">
        <v>710</v>
      </c>
      <c r="BI2096" s="27"/>
    </row>
    <row r="2097" spans="2:61" s="22" customFormat="1" x14ac:dyDescent="0.2">
      <c r="B2097" s="23">
        <f t="shared" si="209"/>
        <v>2011</v>
      </c>
      <c r="C2097" s="23">
        <f t="shared" si="210"/>
        <v>8</v>
      </c>
      <c r="D2097" s="24" t="s">
        <v>100</v>
      </c>
      <c r="E2097" s="25">
        <v>40758</v>
      </c>
      <c r="H2097" s="22" t="s">
        <v>94</v>
      </c>
      <c r="I2097" s="22" t="s">
        <v>786</v>
      </c>
      <c r="J2097" s="22" t="str">
        <f t="shared" si="211"/>
        <v>Vallentunasjön Blandprov</v>
      </c>
      <c r="K2097" s="22" t="s">
        <v>739</v>
      </c>
      <c r="N2097" s="22">
        <v>0.5</v>
      </c>
      <c r="U2097" s="22">
        <v>5</v>
      </c>
      <c r="X2097" s="22">
        <v>6</v>
      </c>
      <c r="Z2097" s="22">
        <v>59.9</v>
      </c>
      <c r="AB2097" s="22">
        <v>0.1</v>
      </c>
      <c r="AI2097" s="22">
        <v>100</v>
      </c>
      <c r="AJ2097" s="22">
        <v>1800</v>
      </c>
      <c r="BI2097" s="27"/>
    </row>
    <row r="2098" spans="2:61" s="22" customFormat="1" x14ac:dyDescent="0.2">
      <c r="B2098" s="23">
        <f t="shared" si="209"/>
        <v>2011</v>
      </c>
      <c r="C2098" s="23">
        <f t="shared" si="210"/>
        <v>8</v>
      </c>
      <c r="D2098" s="24" t="s">
        <v>100</v>
      </c>
      <c r="E2098" s="25">
        <v>40760</v>
      </c>
      <c r="H2098" s="22" t="s">
        <v>826</v>
      </c>
      <c r="J2098" s="22" t="str">
        <f t="shared" si="211"/>
        <v xml:space="preserve">Fysingen </v>
      </c>
      <c r="K2098" s="22" t="s">
        <v>739</v>
      </c>
      <c r="N2098" s="22">
        <v>1.1000000000000001</v>
      </c>
      <c r="O2098" s="22">
        <v>21.5</v>
      </c>
      <c r="T2098" s="22">
        <v>2.4039999999999999</v>
      </c>
      <c r="U2098" s="22">
        <v>3</v>
      </c>
      <c r="V2098" s="22">
        <f t="shared" ref="V2098:V2099" si="213">U2098 * (1/((10^((0.0901821 + (2729.92 /(273.15 + O2098)))-AC2098)+1)))</f>
        <v>0.16860114763129927</v>
      </c>
      <c r="W2098" s="22">
        <v>3.5000000000000003E-2</v>
      </c>
      <c r="X2098" s="22">
        <v>4</v>
      </c>
      <c r="Z2098" s="22">
        <v>7.4</v>
      </c>
      <c r="AA2098" s="22">
        <v>48.9</v>
      </c>
      <c r="AB2098" s="22">
        <v>1</v>
      </c>
      <c r="AC2098" s="22">
        <v>8.1300000000000008</v>
      </c>
      <c r="AG2098" s="22">
        <v>10.4</v>
      </c>
      <c r="AI2098" s="22">
        <v>27</v>
      </c>
      <c r="AJ2098" s="22">
        <v>676</v>
      </c>
      <c r="AO2098" s="22">
        <v>1.034</v>
      </c>
      <c r="AQ2098" s="22">
        <v>1.5489999999999999</v>
      </c>
      <c r="AR2098" s="22">
        <v>0.65</v>
      </c>
      <c r="BI2098" s="27"/>
    </row>
    <row r="2099" spans="2:61" s="22" customFormat="1" x14ac:dyDescent="0.2">
      <c r="B2099" s="23">
        <f t="shared" si="209"/>
        <v>2011</v>
      </c>
      <c r="C2099" s="23">
        <f t="shared" si="210"/>
        <v>8</v>
      </c>
      <c r="D2099" s="24" t="s">
        <v>100</v>
      </c>
      <c r="E2099" s="25" t="s">
        <v>1164</v>
      </c>
      <c r="F2099" s="22">
        <v>6606238</v>
      </c>
      <c r="G2099" s="22">
        <v>661152</v>
      </c>
      <c r="H2099" s="26" t="s">
        <v>738</v>
      </c>
      <c r="J2099" s="22" t="str">
        <f t="shared" si="211"/>
        <v xml:space="preserve">Oxundaån </v>
      </c>
      <c r="K2099" s="22" t="s">
        <v>739</v>
      </c>
      <c r="L2099" s="22">
        <v>0.5</v>
      </c>
      <c r="M2099" s="22">
        <v>0.5</v>
      </c>
      <c r="O2099" s="22">
        <v>20</v>
      </c>
      <c r="R2099" s="22">
        <v>40.700000000000003</v>
      </c>
      <c r="T2099" s="22">
        <v>2.3319999999999999</v>
      </c>
      <c r="U2099" s="22">
        <v>42</v>
      </c>
      <c r="V2099" s="22">
        <f t="shared" si="213"/>
        <v>0.713284120316098</v>
      </c>
      <c r="W2099" s="22">
        <v>5.8999999999999997E-2</v>
      </c>
      <c r="X2099" s="22">
        <v>43</v>
      </c>
      <c r="Y2099" s="22">
        <v>1.8</v>
      </c>
      <c r="Z2099" s="22">
        <v>5.4</v>
      </c>
      <c r="AB2099" s="22">
        <v>58</v>
      </c>
      <c r="AC2099" s="22">
        <v>7.64</v>
      </c>
      <c r="AE2099" s="22">
        <v>1.9</v>
      </c>
      <c r="AG2099" s="22">
        <v>12.4</v>
      </c>
      <c r="AI2099" s="22">
        <v>72</v>
      </c>
      <c r="AJ2099" s="22">
        <v>795</v>
      </c>
      <c r="AK2099" s="22">
        <v>47.56</v>
      </c>
      <c r="AL2099" s="22">
        <v>4.2000000000000003E-2</v>
      </c>
      <c r="AM2099" s="22">
        <v>4.4183000000000003</v>
      </c>
      <c r="AN2099" s="22">
        <v>7.3567999999999998</v>
      </c>
      <c r="AO2099" s="22">
        <v>31.125100000000003</v>
      </c>
      <c r="AP2099" s="22">
        <v>20.623060000000002</v>
      </c>
      <c r="AQ2099" s="22">
        <v>38.151699999999998</v>
      </c>
      <c r="AR2099" s="22">
        <v>0.64</v>
      </c>
      <c r="BI2099" s="27"/>
    </row>
    <row r="2100" spans="2:61" s="22" customFormat="1" x14ac:dyDescent="0.2">
      <c r="B2100" s="23">
        <f t="shared" si="209"/>
        <v>2011</v>
      </c>
      <c r="C2100" s="23">
        <f t="shared" si="210"/>
        <v>8</v>
      </c>
      <c r="D2100" s="24" t="s">
        <v>100</v>
      </c>
      <c r="E2100" s="25">
        <v>40777</v>
      </c>
      <c r="H2100" s="22" t="s">
        <v>94</v>
      </c>
      <c r="I2100" s="22">
        <v>2</v>
      </c>
      <c r="J2100" s="22" t="str">
        <f t="shared" si="211"/>
        <v>Vallentunasjön 2</v>
      </c>
      <c r="K2100" s="22" t="s">
        <v>739</v>
      </c>
      <c r="O2100" s="22">
        <v>18.600000000000001</v>
      </c>
      <c r="P2100" s="22">
        <v>9.5</v>
      </c>
      <c r="Q2100" s="22">
        <v>102</v>
      </c>
      <c r="BI2100" s="27"/>
    </row>
    <row r="2101" spans="2:61" s="22" customFormat="1" x14ac:dyDescent="0.2">
      <c r="B2101" s="23">
        <f t="shared" si="209"/>
        <v>2011</v>
      </c>
      <c r="C2101" s="23">
        <f t="shared" si="210"/>
        <v>8</v>
      </c>
      <c r="D2101" s="24" t="s">
        <v>100</v>
      </c>
      <c r="E2101" s="25">
        <v>40777</v>
      </c>
      <c r="H2101" s="22" t="s">
        <v>94</v>
      </c>
      <c r="I2101" s="22">
        <v>2</v>
      </c>
      <c r="J2101" s="22" t="str">
        <f t="shared" si="211"/>
        <v>Vallentunasjön 2</v>
      </c>
      <c r="K2101" s="22" t="s">
        <v>785</v>
      </c>
      <c r="O2101" s="22">
        <v>18</v>
      </c>
      <c r="P2101" s="22">
        <v>1.7</v>
      </c>
      <c r="Q2101" s="22">
        <v>19</v>
      </c>
      <c r="BI2101" s="27"/>
    </row>
    <row r="2102" spans="2:61" s="22" customFormat="1" x14ac:dyDescent="0.2">
      <c r="B2102" s="23">
        <f t="shared" si="209"/>
        <v>2012</v>
      </c>
      <c r="C2102" s="23">
        <f t="shared" si="210"/>
        <v>8</v>
      </c>
      <c r="D2102" s="24" t="s">
        <v>100</v>
      </c>
      <c r="E2102" s="25">
        <v>41130</v>
      </c>
      <c r="H2102" s="22" t="s">
        <v>826</v>
      </c>
      <c r="J2102" s="22" t="str">
        <f t="shared" si="211"/>
        <v xml:space="preserve">Fysingen </v>
      </c>
      <c r="K2102" s="22" t="s">
        <v>739</v>
      </c>
      <c r="N2102" s="22">
        <v>1.05</v>
      </c>
      <c r="O2102" s="22">
        <v>20.3</v>
      </c>
      <c r="T2102" s="22">
        <v>2.1360000000000001</v>
      </c>
      <c r="U2102" s="22">
        <v>74</v>
      </c>
      <c r="V2102" s="22">
        <f t="shared" ref="V2102:V2119" si="214">U2102 * (1/((10^((0.0901821 + (2729.92 /(273.15 + O2102)))-AC2102)+1)))</f>
        <v>2.0147265046883764</v>
      </c>
      <c r="W2102" s="22">
        <v>0.04</v>
      </c>
      <c r="X2102" s="22">
        <v>2</v>
      </c>
      <c r="Z2102" s="22">
        <v>9.8000000000000007</v>
      </c>
      <c r="AA2102" s="22">
        <v>45.9</v>
      </c>
      <c r="AB2102" s="22">
        <v>129</v>
      </c>
      <c r="AC2102" s="22">
        <v>7.84</v>
      </c>
      <c r="AG2102" s="22">
        <v>10.9</v>
      </c>
      <c r="AI2102" s="22">
        <v>31</v>
      </c>
      <c r="AJ2102" s="22">
        <v>885</v>
      </c>
      <c r="AO2102" s="22">
        <v>0.89300000000000002</v>
      </c>
      <c r="AQ2102" s="22">
        <v>1.538</v>
      </c>
      <c r="AR2102" s="22">
        <v>0.79</v>
      </c>
      <c r="BI2102" s="27"/>
    </row>
    <row r="2103" spans="2:61" s="22" customFormat="1" x14ac:dyDescent="0.2">
      <c r="B2103" s="23">
        <f t="shared" si="209"/>
        <v>2012</v>
      </c>
      <c r="C2103" s="23">
        <f t="shared" si="210"/>
        <v>8</v>
      </c>
      <c r="D2103" s="24" t="s">
        <v>100</v>
      </c>
      <c r="E2103" s="25">
        <v>41136</v>
      </c>
      <c r="H2103" s="22" t="s">
        <v>833</v>
      </c>
      <c r="I2103" s="22">
        <v>3</v>
      </c>
      <c r="J2103" s="22" t="str">
        <f t="shared" si="211"/>
        <v>Norrviken 3</v>
      </c>
      <c r="K2103" s="22" t="s">
        <v>739</v>
      </c>
      <c r="N2103" s="22">
        <v>2.8</v>
      </c>
      <c r="O2103" s="22">
        <v>19.600000000000001</v>
      </c>
      <c r="P2103" s="22">
        <v>8.6999999999999993</v>
      </c>
      <c r="Q2103" s="22">
        <v>94</v>
      </c>
      <c r="T2103" s="22">
        <v>2.6723112840467</v>
      </c>
      <c r="U2103" s="22">
        <v>7.2</v>
      </c>
      <c r="V2103" s="22">
        <f t="shared" si="214"/>
        <v>0.33968196006417678</v>
      </c>
      <c r="W2103" s="22">
        <v>3.9E-2</v>
      </c>
      <c r="X2103" s="22">
        <v>19.079999999999998</v>
      </c>
      <c r="Z2103" s="22">
        <v>7.4681040000000003</v>
      </c>
      <c r="AB2103" s="22">
        <v>0.9</v>
      </c>
      <c r="AC2103" s="22">
        <v>8.11</v>
      </c>
      <c r="AI2103" s="22">
        <v>51.29</v>
      </c>
      <c r="AJ2103" s="22">
        <v>721.74900000000002</v>
      </c>
      <c r="BI2103" s="27"/>
    </row>
    <row r="2104" spans="2:61" s="22" customFormat="1" x14ac:dyDescent="0.2">
      <c r="B2104" s="23">
        <f t="shared" si="209"/>
        <v>2012</v>
      </c>
      <c r="C2104" s="23">
        <f t="shared" si="210"/>
        <v>8</v>
      </c>
      <c r="D2104" s="24" t="s">
        <v>100</v>
      </c>
      <c r="E2104" s="25">
        <v>41136</v>
      </c>
      <c r="H2104" s="22" t="s">
        <v>833</v>
      </c>
      <c r="I2104" s="22">
        <v>2</v>
      </c>
      <c r="J2104" s="22" t="str">
        <f t="shared" si="211"/>
        <v>Norrviken 2</v>
      </c>
      <c r="K2104" s="22" t="s">
        <v>739</v>
      </c>
      <c r="N2104" s="22">
        <v>2.5</v>
      </c>
      <c r="O2104" s="22">
        <v>19.399999999999999</v>
      </c>
      <c r="P2104" s="22">
        <v>7.8</v>
      </c>
      <c r="Q2104" s="22">
        <v>85</v>
      </c>
      <c r="T2104" s="22">
        <v>2.5196077821011702</v>
      </c>
      <c r="U2104" s="22">
        <v>12.8</v>
      </c>
      <c r="V2104" s="22">
        <f t="shared" si="214"/>
        <v>0.46710884574675426</v>
      </c>
      <c r="W2104" s="22">
        <v>4.2999999999999997E-2</v>
      </c>
      <c r="X2104" s="22">
        <v>19.309999999999999</v>
      </c>
      <c r="Z2104" s="22">
        <v>7.844735</v>
      </c>
      <c r="AB2104" s="22">
        <v>1.8</v>
      </c>
      <c r="AC2104" s="22">
        <v>8</v>
      </c>
      <c r="AI2104" s="22">
        <v>51.62</v>
      </c>
      <c r="AJ2104" s="22">
        <v>722.75599999999997</v>
      </c>
      <c r="BI2104" s="27"/>
    </row>
    <row r="2105" spans="2:61" s="22" customFormat="1" x14ac:dyDescent="0.2">
      <c r="B2105" s="23">
        <f t="shared" si="209"/>
        <v>2012</v>
      </c>
      <c r="C2105" s="23">
        <f t="shared" si="210"/>
        <v>8</v>
      </c>
      <c r="D2105" s="24" t="s">
        <v>100</v>
      </c>
      <c r="E2105" s="25">
        <v>41136</v>
      </c>
      <c r="H2105" s="22" t="s">
        <v>833</v>
      </c>
      <c r="I2105" s="22">
        <v>4</v>
      </c>
      <c r="J2105" s="22" t="str">
        <f t="shared" si="211"/>
        <v>Norrviken 4</v>
      </c>
      <c r="K2105" s="22" t="s">
        <v>739</v>
      </c>
      <c r="N2105" s="22">
        <v>2</v>
      </c>
      <c r="O2105" s="22">
        <v>19.899999999999999</v>
      </c>
      <c r="P2105" s="22">
        <v>8.8000000000000007</v>
      </c>
      <c r="Q2105" s="22">
        <v>95</v>
      </c>
      <c r="T2105" s="22">
        <v>2.4432560311284099</v>
      </c>
      <c r="U2105" s="22">
        <v>12.5</v>
      </c>
      <c r="V2105" s="22">
        <f t="shared" si="214"/>
        <v>0.64305382488342777</v>
      </c>
      <c r="W2105" s="22">
        <v>4.8000000000000001E-2</v>
      </c>
      <c r="X2105" s="22">
        <v>18.87</v>
      </c>
      <c r="Z2105" s="22">
        <v>4.4563800000000002</v>
      </c>
      <c r="AB2105" s="22">
        <v>2</v>
      </c>
      <c r="AC2105" s="22">
        <v>8.14</v>
      </c>
      <c r="AI2105" s="22">
        <v>45.46</v>
      </c>
      <c r="AJ2105" s="22">
        <v>694.75800000000004</v>
      </c>
      <c r="BI2105" s="27"/>
    </row>
    <row r="2106" spans="2:61" s="22" customFormat="1" x14ac:dyDescent="0.2">
      <c r="B2106" s="23">
        <f t="shared" si="209"/>
        <v>2012</v>
      </c>
      <c r="C2106" s="23">
        <f t="shared" si="210"/>
        <v>8</v>
      </c>
      <c r="D2106" s="24" t="s">
        <v>100</v>
      </c>
      <c r="E2106" s="25">
        <v>41136</v>
      </c>
      <c r="H2106" s="22" t="s">
        <v>833</v>
      </c>
      <c r="I2106" s="22">
        <v>1</v>
      </c>
      <c r="J2106" s="22" t="str">
        <f t="shared" si="211"/>
        <v>Norrviken 1</v>
      </c>
      <c r="K2106" s="22" t="s">
        <v>739</v>
      </c>
      <c r="N2106" s="22">
        <v>1.4</v>
      </c>
      <c r="O2106" s="22">
        <v>19</v>
      </c>
      <c r="P2106" s="22">
        <v>8.6</v>
      </c>
      <c r="Q2106" s="22">
        <v>92</v>
      </c>
      <c r="T2106" s="22">
        <v>2.4814319066147901</v>
      </c>
      <c r="U2106" s="22">
        <v>5.3</v>
      </c>
      <c r="V2106" s="22">
        <f t="shared" si="214"/>
        <v>0.13449004254140753</v>
      </c>
      <c r="W2106" s="22">
        <v>0.05</v>
      </c>
      <c r="X2106" s="22">
        <v>19.29</v>
      </c>
      <c r="Z2106" s="22">
        <v>13.700445</v>
      </c>
      <c r="AB2106" s="22">
        <v>0.4</v>
      </c>
      <c r="AC2106" s="22">
        <v>7.85</v>
      </c>
      <c r="AI2106" s="22">
        <v>73.760000000000005</v>
      </c>
      <c r="AJ2106" s="22">
        <v>917.80499999999995</v>
      </c>
      <c r="BI2106" s="27"/>
    </row>
    <row r="2107" spans="2:61" s="22" customFormat="1" x14ac:dyDescent="0.2">
      <c r="B2107" s="23">
        <f t="shared" si="209"/>
        <v>2012</v>
      </c>
      <c r="C2107" s="23">
        <f t="shared" si="210"/>
        <v>8</v>
      </c>
      <c r="D2107" s="24" t="s">
        <v>100</v>
      </c>
      <c r="E2107" s="25">
        <v>41136</v>
      </c>
      <c r="H2107" s="22" t="s">
        <v>833</v>
      </c>
      <c r="I2107" s="22">
        <v>3</v>
      </c>
      <c r="J2107" s="22" t="str">
        <f t="shared" si="211"/>
        <v>Norrviken 3</v>
      </c>
      <c r="K2107" s="22" t="s">
        <v>785</v>
      </c>
      <c r="O2107" s="22">
        <v>11.9</v>
      </c>
      <c r="P2107" s="22">
        <v>0.1</v>
      </c>
      <c r="Q2107" s="22">
        <v>1</v>
      </c>
      <c r="T2107" s="22">
        <v>3.2067735408560401</v>
      </c>
      <c r="U2107" s="22">
        <v>2183</v>
      </c>
      <c r="V2107" s="22">
        <f t="shared" si="214"/>
        <v>12.286661155577871</v>
      </c>
      <c r="W2107" s="22">
        <v>7.3999999999999996E-2</v>
      </c>
      <c r="X2107" s="22">
        <v>833.63</v>
      </c>
      <c r="AB2107" s="22">
        <v>0</v>
      </c>
      <c r="AC2107" s="22">
        <v>7.42</v>
      </c>
      <c r="AI2107" s="22">
        <v>832.34</v>
      </c>
      <c r="AJ2107" s="22">
        <v>2804</v>
      </c>
      <c r="BI2107" s="27"/>
    </row>
    <row r="2108" spans="2:61" s="22" customFormat="1" x14ac:dyDescent="0.2">
      <c r="B2108" s="23">
        <f t="shared" si="209"/>
        <v>2012</v>
      </c>
      <c r="C2108" s="23">
        <f t="shared" si="210"/>
        <v>8</v>
      </c>
      <c r="D2108" s="24" t="s">
        <v>100</v>
      </c>
      <c r="E2108" s="25">
        <v>41136</v>
      </c>
      <c r="H2108" s="22" t="s">
        <v>833</v>
      </c>
      <c r="I2108" s="22">
        <v>2</v>
      </c>
      <c r="J2108" s="22" t="str">
        <f t="shared" si="211"/>
        <v>Norrviken 2</v>
      </c>
      <c r="K2108" s="22" t="s">
        <v>785</v>
      </c>
      <c r="O2108" s="22">
        <v>15.4</v>
      </c>
      <c r="P2108" s="22">
        <v>0.1</v>
      </c>
      <c r="Q2108" s="22">
        <v>1</v>
      </c>
      <c r="T2108" s="22">
        <v>2.8250147859922201</v>
      </c>
      <c r="U2108" s="22">
        <v>568</v>
      </c>
      <c r="V2108" s="22">
        <f t="shared" si="214"/>
        <v>4.8931369647188916</v>
      </c>
      <c r="W2108" s="22">
        <v>4.8000000000000001E-2</v>
      </c>
      <c r="X2108" s="22">
        <v>263.70999999999998</v>
      </c>
      <c r="AB2108" s="22">
        <v>0.19999999999999901</v>
      </c>
      <c r="AC2108" s="22">
        <v>7.49</v>
      </c>
      <c r="AI2108" s="22">
        <v>313.67</v>
      </c>
      <c r="AJ2108" s="22">
        <v>1288.076</v>
      </c>
      <c r="BI2108" s="27"/>
    </row>
    <row r="2109" spans="2:61" s="22" customFormat="1" x14ac:dyDescent="0.2">
      <c r="B2109" s="23">
        <f t="shared" si="209"/>
        <v>2012</v>
      </c>
      <c r="C2109" s="23">
        <f t="shared" si="210"/>
        <v>8</v>
      </c>
      <c r="D2109" s="24" t="s">
        <v>100</v>
      </c>
      <c r="E2109" s="25">
        <v>41136</v>
      </c>
      <c r="H2109" s="22" t="s">
        <v>833</v>
      </c>
      <c r="I2109" s="22">
        <v>4</v>
      </c>
      <c r="J2109" s="22" t="str">
        <f t="shared" si="211"/>
        <v>Norrviken 4</v>
      </c>
      <c r="K2109" s="22" t="s">
        <v>785</v>
      </c>
      <c r="O2109" s="22">
        <v>19.899999999999999</v>
      </c>
      <c r="P2109" s="22">
        <v>9</v>
      </c>
      <c r="Q2109" s="22">
        <v>98</v>
      </c>
      <c r="T2109" s="22">
        <v>2.5577836575875499</v>
      </c>
      <c r="U2109" s="22">
        <v>6.8</v>
      </c>
      <c r="V2109" s="22">
        <f t="shared" si="214"/>
        <v>0.38167704680489689</v>
      </c>
      <c r="W2109" s="22">
        <v>4.2000000000000003E-2</v>
      </c>
      <c r="X2109" s="22">
        <v>19.239999999999998</v>
      </c>
      <c r="AB2109" s="22">
        <v>1.2</v>
      </c>
      <c r="AC2109" s="22">
        <v>8.18</v>
      </c>
      <c r="AI2109" s="22">
        <v>47.34</v>
      </c>
      <c r="AJ2109" s="22">
        <v>713.12699999999995</v>
      </c>
      <c r="BI2109" s="27"/>
    </row>
    <row r="2110" spans="2:61" s="22" customFormat="1" x14ac:dyDescent="0.2">
      <c r="B2110" s="23">
        <f t="shared" si="209"/>
        <v>2012</v>
      </c>
      <c r="C2110" s="23">
        <f t="shared" si="210"/>
        <v>8</v>
      </c>
      <c r="D2110" s="24" t="s">
        <v>100</v>
      </c>
      <c r="E2110" s="25">
        <v>41136</v>
      </c>
      <c r="H2110" s="22" t="s">
        <v>833</v>
      </c>
      <c r="I2110" s="22">
        <v>1</v>
      </c>
      <c r="J2110" s="22" t="str">
        <f t="shared" si="211"/>
        <v>Norrviken 1</v>
      </c>
      <c r="K2110" s="22" t="s">
        <v>785</v>
      </c>
      <c r="O2110" s="22">
        <v>19.3</v>
      </c>
      <c r="P2110" s="22">
        <v>6.2</v>
      </c>
      <c r="Q2110" s="22">
        <v>67</v>
      </c>
      <c r="T2110" s="22">
        <v>2.5196077821011702</v>
      </c>
      <c r="U2110" s="22">
        <v>6.5</v>
      </c>
      <c r="V2110" s="22">
        <f t="shared" si="214"/>
        <v>0.17625314682785684</v>
      </c>
      <c r="W2110" s="22">
        <v>5.0999999999999997E-2</v>
      </c>
      <c r="X2110" s="22">
        <v>32.92</v>
      </c>
      <c r="AB2110" s="22">
        <v>0.3</v>
      </c>
      <c r="AC2110" s="22">
        <v>7.87</v>
      </c>
      <c r="AI2110" s="22">
        <v>84.17</v>
      </c>
      <c r="AJ2110" s="22">
        <v>893.625</v>
      </c>
      <c r="BI2110" s="27"/>
    </row>
    <row r="2111" spans="2:61" s="22" customFormat="1" x14ac:dyDescent="0.2">
      <c r="B2111" s="23">
        <f t="shared" si="209"/>
        <v>2012</v>
      </c>
      <c r="C2111" s="23">
        <f t="shared" si="210"/>
        <v>8</v>
      </c>
      <c r="D2111" s="24" t="s">
        <v>100</v>
      </c>
      <c r="E2111" s="25" t="s">
        <v>1165</v>
      </c>
      <c r="F2111" s="22">
        <v>6606238</v>
      </c>
      <c r="G2111" s="22">
        <v>661152</v>
      </c>
      <c r="H2111" s="26" t="s">
        <v>738</v>
      </c>
      <c r="J2111" s="22" t="str">
        <f t="shared" si="211"/>
        <v xml:space="preserve">Oxundaån </v>
      </c>
      <c r="K2111" s="22" t="s">
        <v>739</v>
      </c>
      <c r="L2111" s="22">
        <v>0.5</v>
      </c>
      <c r="M2111" s="22">
        <v>0.5</v>
      </c>
      <c r="O2111" s="22">
        <v>20</v>
      </c>
      <c r="R2111" s="22">
        <v>42</v>
      </c>
      <c r="T2111" s="22">
        <v>2.444</v>
      </c>
      <c r="U2111" s="22">
        <v>76</v>
      </c>
      <c r="V2111" s="22">
        <f t="shared" si="214"/>
        <v>1.1013521259782582</v>
      </c>
      <c r="W2111" s="22">
        <v>4.4999999999999998E-2</v>
      </c>
      <c r="X2111" s="22">
        <v>62</v>
      </c>
      <c r="Y2111" s="22">
        <v>1.7</v>
      </c>
      <c r="Z2111" s="22">
        <v>6.2</v>
      </c>
      <c r="AB2111" s="22">
        <v>27</v>
      </c>
      <c r="AC2111" s="22">
        <v>7.57</v>
      </c>
      <c r="AE2111" s="22">
        <v>2</v>
      </c>
      <c r="AG2111" s="22">
        <v>11.3</v>
      </c>
      <c r="AI2111" s="22">
        <v>85</v>
      </c>
      <c r="AJ2111" s="22">
        <v>811</v>
      </c>
      <c r="AK2111" s="22">
        <v>51.120000000000005</v>
      </c>
      <c r="AL2111" s="22">
        <v>4.1000000000000002E-2</v>
      </c>
      <c r="AM2111" s="22">
        <v>4.9657</v>
      </c>
      <c r="AN2111" s="22">
        <v>8.7603999999999989</v>
      </c>
      <c r="AO2111" s="22">
        <v>37.789700000000003</v>
      </c>
      <c r="AP2111" s="22">
        <v>26.17454</v>
      </c>
      <c r="AQ2111" s="22">
        <v>43.389150000000001</v>
      </c>
      <c r="AR2111" s="22">
        <v>0.62</v>
      </c>
      <c r="BI2111" s="27"/>
    </row>
    <row r="2112" spans="2:61" s="22" customFormat="1" x14ac:dyDescent="0.2">
      <c r="B2112" s="23">
        <f t="shared" si="209"/>
        <v>2012</v>
      </c>
      <c r="C2112" s="23">
        <f t="shared" si="210"/>
        <v>8</v>
      </c>
      <c r="D2112" s="24" t="s">
        <v>100</v>
      </c>
      <c r="E2112" s="25">
        <v>41137</v>
      </c>
      <c r="H2112" s="22" t="s">
        <v>85</v>
      </c>
      <c r="J2112" s="22" t="str">
        <f t="shared" si="211"/>
        <v xml:space="preserve">Gullsjön </v>
      </c>
      <c r="K2112" s="22" t="s">
        <v>739</v>
      </c>
      <c r="N2112" s="22">
        <v>2</v>
      </c>
      <c r="O2112" s="22">
        <v>20.3</v>
      </c>
      <c r="P2112" s="22">
        <v>5.7</v>
      </c>
      <c r="Q2112" s="22">
        <v>63</v>
      </c>
      <c r="T2112" s="22">
        <v>1.50363218390805</v>
      </c>
      <c r="U2112" s="22">
        <v>5.9779999999999998</v>
      </c>
      <c r="V2112" s="22">
        <f t="shared" si="214"/>
        <v>4.8972906045592277E-2</v>
      </c>
      <c r="W2112" s="22">
        <v>0.159</v>
      </c>
      <c r="X2112" s="22">
        <v>0.23</v>
      </c>
      <c r="Z2112" s="22">
        <v>4.9002499999999998</v>
      </c>
      <c r="AB2112" s="22">
        <v>0.46100000000000002</v>
      </c>
      <c r="AC2112" s="22">
        <v>7.31</v>
      </c>
      <c r="AI2112" s="22">
        <v>17.760000000000002</v>
      </c>
      <c r="AJ2112" s="22">
        <v>664.03399999999999</v>
      </c>
      <c r="AO2112" s="22">
        <v>68.8</v>
      </c>
      <c r="BI2112" s="27"/>
    </row>
    <row r="2113" spans="2:61" s="22" customFormat="1" x14ac:dyDescent="0.2">
      <c r="B2113" s="23">
        <f t="shared" si="209"/>
        <v>2012</v>
      </c>
      <c r="C2113" s="23">
        <f t="shared" si="210"/>
        <v>8</v>
      </c>
      <c r="D2113" s="24" t="s">
        <v>100</v>
      </c>
      <c r="E2113" s="25">
        <v>41137</v>
      </c>
      <c r="H2113" s="22" t="s">
        <v>85</v>
      </c>
      <c r="J2113" s="22" t="str">
        <f t="shared" si="211"/>
        <v xml:space="preserve">Gullsjön </v>
      </c>
      <c r="K2113" s="22" t="s">
        <v>785</v>
      </c>
      <c r="O2113" s="22">
        <v>16.7</v>
      </c>
      <c r="P2113" s="22">
        <v>0.1</v>
      </c>
      <c r="Q2113" s="22">
        <v>1</v>
      </c>
      <c r="T2113" s="22">
        <v>1.6539954022988499</v>
      </c>
      <c r="U2113" s="22">
        <v>3.036</v>
      </c>
      <c r="V2113" s="22">
        <f t="shared" si="214"/>
        <v>1.0769302517900007E-2</v>
      </c>
      <c r="W2113" s="22">
        <v>0.16700000000000001</v>
      </c>
      <c r="X2113" s="22">
        <v>6.9999999999999798E-2</v>
      </c>
      <c r="AB2113" s="22">
        <v>0</v>
      </c>
      <c r="AC2113" s="22">
        <v>7.06</v>
      </c>
      <c r="AI2113" s="22">
        <v>18.190000000000001</v>
      </c>
      <c r="AJ2113" s="22">
        <v>684.40099999999995</v>
      </c>
      <c r="BI2113" s="27"/>
    </row>
    <row r="2114" spans="2:61" s="22" customFormat="1" x14ac:dyDescent="0.2">
      <c r="B2114" s="23">
        <f t="shared" ref="B2114:B2177" si="215">YEAR(E2114)</f>
        <v>2012</v>
      </c>
      <c r="C2114" s="23">
        <f t="shared" ref="C2114:C2177" si="216">MONTH(E2114)</f>
        <v>8</v>
      </c>
      <c r="D2114" s="24" t="s">
        <v>100</v>
      </c>
      <c r="E2114" s="25">
        <v>41137</v>
      </c>
      <c r="H2114" s="22" t="s">
        <v>90</v>
      </c>
      <c r="J2114" s="22" t="str">
        <f t="shared" si="211"/>
        <v xml:space="preserve">Oxundasjön </v>
      </c>
      <c r="K2114" s="22" t="s">
        <v>739</v>
      </c>
      <c r="N2114" s="22">
        <v>2.4</v>
      </c>
      <c r="O2114" s="22">
        <v>20.399999999999999</v>
      </c>
      <c r="P2114" s="22">
        <v>8.6</v>
      </c>
      <c r="Q2114" s="22">
        <v>95</v>
      </c>
      <c r="T2114" s="22">
        <v>2.4809931034482799</v>
      </c>
      <c r="U2114" s="22">
        <v>4.7670000000000003</v>
      </c>
      <c r="V2114" s="22">
        <f t="shared" si="214"/>
        <v>0.25946604473022772</v>
      </c>
      <c r="W2114" s="22">
        <v>4.9000000000000002E-2</v>
      </c>
      <c r="X2114" s="22">
        <v>36.9</v>
      </c>
      <c r="Z2114" s="22">
        <v>12.83457875</v>
      </c>
      <c r="AB2114" s="22">
        <v>0.23899999999999999</v>
      </c>
      <c r="AC2114" s="22">
        <v>8.15</v>
      </c>
      <c r="AI2114" s="22">
        <v>81.180000000000007</v>
      </c>
      <c r="AJ2114" s="22">
        <v>767.38400000000001</v>
      </c>
      <c r="BI2114" s="27"/>
    </row>
    <row r="2115" spans="2:61" s="22" customFormat="1" x14ac:dyDescent="0.2">
      <c r="B2115" s="23">
        <f t="shared" si="215"/>
        <v>2012</v>
      </c>
      <c r="C2115" s="23">
        <f t="shared" si="216"/>
        <v>8</v>
      </c>
      <c r="D2115" s="24" t="s">
        <v>100</v>
      </c>
      <c r="E2115" s="25">
        <v>41137</v>
      </c>
      <c r="H2115" s="22" t="s">
        <v>90</v>
      </c>
      <c r="J2115" s="22" t="str">
        <f t="shared" ref="J2115:J2178" si="217">CONCATENATE(H2115," ",I2115)</f>
        <v xml:space="preserve">Oxundasjön </v>
      </c>
      <c r="K2115" s="22" t="s">
        <v>785</v>
      </c>
      <c r="O2115" s="22">
        <v>19.399999999999999</v>
      </c>
      <c r="P2115" s="22">
        <v>3.6</v>
      </c>
      <c r="Q2115" s="22">
        <v>39</v>
      </c>
      <c r="T2115" s="22">
        <v>2.4809931034482799</v>
      </c>
      <c r="U2115" s="22">
        <v>24.88</v>
      </c>
      <c r="V2115" s="22">
        <f t="shared" si="214"/>
        <v>0.4634862424833664</v>
      </c>
      <c r="W2115" s="22">
        <v>4.7E-2</v>
      </c>
      <c r="X2115" s="22">
        <v>56.15</v>
      </c>
      <c r="AB2115" s="22">
        <v>6.0359999999999996</v>
      </c>
      <c r="AC2115" s="22">
        <v>7.7</v>
      </c>
      <c r="AI2115" s="22">
        <v>93.65</v>
      </c>
      <c r="AJ2115" s="22">
        <v>763.24800000000005</v>
      </c>
      <c r="BI2115" s="27"/>
    </row>
    <row r="2116" spans="2:61" s="22" customFormat="1" x14ac:dyDescent="0.2">
      <c r="B2116" s="23">
        <f t="shared" si="215"/>
        <v>2012</v>
      </c>
      <c r="C2116" s="23">
        <f t="shared" si="216"/>
        <v>8</v>
      </c>
      <c r="D2116" s="24" t="s">
        <v>100</v>
      </c>
      <c r="E2116" s="25">
        <v>41137</v>
      </c>
      <c r="H2116" s="22" t="s">
        <v>91</v>
      </c>
      <c r="J2116" s="22" t="str">
        <f t="shared" si="217"/>
        <v xml:space="preserve">Ravalen </v>
      </c>
      <c r="K2116" s="22" t="s">
        <v>739</v>
      </c>
      <c r="N2116" s="22">
        <v>1.7</v>
      </c>
      <c r="O2116" s="22">
        <v>21</v>
      </c>
      <c r="P2116" s="22">
        <v>12.2</v>
      </c>
      <c r="Q2116" s="22">
        <v>135</v>
      </c>
      <c r="T2116" s="22">
        <v>1.6164045977011501</v>
      </c>
      <c r="U2116" s="22">
        <v>11.378</v>
      </c>
      <c r="V2116" s="22">
        <f t="shared" si="214"/>
        <v>3.1820662482744804</v>
      </c>
      <c r="W2116" s="22">
        <v>6.9000000000000006E-2</v>
      </c>
      <c r="X2116" s="30">
        <v>0</v>
      </c>
      <c r="Z2116" s="22">
        <v>2.5923937500000003</v>
      </c>
      <c r="AB2116" s="22">
        <v>0.17599999999999999</v>
      </c>
      <c r="AC2116" s="22">
        <v>8.9600000000000009</v>
      </c>
      <c r="AI2116" s="22">
        <v>21.47</v>
      </c>
      <c r="AJ2116" s="22">
        <v>758.77200000000005</v>
      </c>
      <c r="BI2116" s="27"/>
    </row>
    <row r="2117" spans="2:61" s="22" customFormat="1" x14ac:dyDescent="0.2">
      <c r="B2117" s="23">
        <f t="shared" si="215"/>
        <v>2012</v>
      </c>
      <c r="C2117" s="23">
        <f t="shared" si="216"/>
        <v>8</v>
      </c>
      <c r="D2117" s="24" t="s">
        <v>100</v>
      </c>
      <c r="E2117" s="25">
        <v>41137</v>
      </c>
      <c r="H2117" s="22" t="s">
        <v>91</v>
      </c>
      <c r="J2117" s="22" t="str">
        <f t="shared" si="217"/>
        <v xml:space="preserve">Ravalen </v>
      </c>
      <c r="K2117" s="22" t="s">
        <v>785</v>
      </c>
      <c r="O2117" s="22">
        <v>20.5</v>
      </c>
      <c r="P2117" s="22">
        <v>12.5</v>
      </c>
      <c r="Q2117" s="22">
        <v>138</v>
      </c>
      <c r="T2117" s="22">
        <v>1.50363218390805</v>
      </c>
      <c r="U2117" s="22">
        <v>8.7240000000000002</v>
      </c>
      <c r="V2117" s="22">
        <f t="shared" si="214"/>
        <v>2.2205183603037022</v>
      </c>
      <c r="W2117" s="22">
        <v>7.1999999999999995E-2</v>
      </c>
      <c r="X2117" s="22">
        <v>0.38</v>
      </c>
      <c r="AB2117" s="22">
        <v>0.14599999999999999</v>
      </c>
      <c r="AC2117" s="22">
        <v>8.92</v>
      </c>
      <c r="AI2117" s="22">
        <v>21.25</v>
      </c>
      <c r="AJ2117" s="22">
        <v>757.93399999999997</v>
      </c>
      <c r="BI2117" s="27"/>
    </row>
    <row r="2118" spans="2:61" s="22" customFormat="1" x14ac:dyDescent="0.2">
      <c r="B2118" s="23">
        <f t="shared" si="215"/>
        <v>2012</v>
      </c>
      <c r="C2118" s="23">
        <f t="shared" si="216"/>
        <v>8</v>
      </c>
      <c r="D2118" s="24" t="s">
        <v>100</v>
      </c>
      <c r="E2118" s="25">
        <v>41137</v>
      </c>
      <c r="H2118" s="22" t="s">
        <v>92</v>
      </c>
      <c r="J2118" s="22" t="str">
        <f t="shared" si="217"/>
        <v xml:space="preserve">Rösjön </v>
      </c>
      <c r="K2118" s="22" t="s">
        <v>739</v>
      </c>
      <c r="N2118" s="22">
        <v>2.4</v>
      </c>
      <c r="O2118" s="22">
        <v>21.7</v>
      </c>
      <c r="P2118" s="22">
        <v>8.6999999999999993</v>
      </c>
      <c r="Q2118" s="22">
        <v>99</v>
      </c>
      <c r="T2118" s="22">
        <v>1.80435862068966</v>
      </c>
      <c r="U2118" s="22">
        <v>4.8440000000000003</v>
      </c>
      <c r="V2118" s="22">
        <f t="shared" si="214"/>
        <v>0.24749786893474204</v>
      </c>
      <c r="W2118" s="22">
        <v>0.03</v>
      </c>
      <c r="X2118" s="22">
        <v>0.8</v>
      </c>
      <c r="Z2118" s="22">
        <v>6.6026400000000001</v>
      </c>
      <c r="AB2118" s="22">
        <v>0.17199999999999999</v>
      </c>
      <c r="AC2118" s="22">
        <v>8.08</v>
      </c>
      <c r="AI2118" s="22">
        <v>18.260000000000002</v>
      </c>
      <c r="AJ2118" s="22">
        <v>546.54200000000003</v>
      </c>
      <c r="BI2118" s="27"/>
    </row>
    <row r="2119" spans="2:61" s="22" customFormat="1" x14ac:dyDescent="0.2">
      <c r="B2119" s="23">
        <f t="shared" si="215"/>
        <v>2012</v>
      </c>
      <c r="C2119" s="23">
        <f t="shared" si="216"/>
        <v>8</v>
      </c>
      <c r="D2119" s="24" t="s">
        <v>100</v>
      </c>
      <c r="E2119" s="25">
        <v>41137</v>
      </c>
      <c r="H2119" s="22" t="s">
        <v>92</v>
      </c>
      <c r="J2119" s="22" t="str">
        <f t="shared" si="217"/>
        <v xml:space="preserve">Rösjön </v>
      </c>
      <c r="K2119" s="22" t="s">
        <v>785</v>
      </c>
      <c r="O2119" s="22">
        <v>17.899999999999999</v>
      </c>
      <c r="P2119" s="22">
        <v>0.1</v>
      </c>
      <c r="Q2119" s="22">
        <v>1</v>
      </c>
      <c r="T2119" s="22">
        <v>1.80435862068966</v>
      </c>
      <c r="U2119" s="22">
        <v>50.204999999999998</v>
      </c>
      <c r="V2119" s="22">
        <f t="shared" si="214"/>
        <v>0.59678068844428067</v>
      </c>
      <c r="W2119" s="22">
        <v>3.1E-2</v>
      </c>
      <c r="X2119" s="22">
        <v>66.56</v>
      </c>
      <c r="AB2119" s="22">
        <v>0</v>
      </c>
      <c r="AC2119" s="22">
        <v>7.55</v>
      </c>
      <c r="AI2119" s="22">
        <v>122.41</v>
      </c>
      <c r="AJ2119" s="22">
        <v>622.46100000000001</v>
      </c>
      <c r="BI2119" s="27"/>
    </row>
    <row r="2120" spans="2:61" s="22" customFormat="1" x14ac:dyDescent="0.2">
      <c r="B2120" s="23">
        <f t="shared" si="215"/>
        <v>2012</v>
      </c>
      <c r="C2120" s="23">
        <f t="shared" si="216"/>
        <v>8</v>
      </c>
      <c r="D2120" s="24" t="s">
        <v>100</v>
      </c>
      <c r="E2120" s="25">
        <v>41137</v>
      </c>
      <c r="H2120" s="22" t="s">
        <v>94</v>
      </c>
      <c r="I2120" s="22" t="s">
        <v>786</v>
      </c>
      <c r="J2120" s="22" t="str">
        <f t="shared" si="217"/>
        <v>Vallentunasjön Blandprov</v>
      </c>
      <c r="K2120" s="22" t="s">
        <v>739</v>
      </c>
      <c r="N2120" s="22">
        <v>0.9</v>
      </c>
      <c r="U2120" s="22">
        <v>2.14</v>
      </c>
      <c r="X2120" s="22">
        <v>1.83</v>
      </c>
      <c r="Z2120" s="22">
        <v>43.752659999999999</v>
      </c>
      <c r="AB2120" s="22">
        <v>0</v>
      </c>
      <c r="AI2120" s="22">
        <v>80.97</v>
      </c>
      <c r="AJ2120" s="22">
        <v>1429.472</v>
      </c>
      <c r="BI2120" s="27"/>
    </row>
    <row r="2121" spans="2:61" s="22" customFormat="1" x14ac:dyDescent="0.2">
      <c r="B2121" s="23">
        <f t="shared" si="215"/>
        <v>2012</v>
      </c>
      <c r="C2121" s="23">
        <f t="shared" si="216"/>
        <v>8</v>
      </c>
      <c r="D2121" s="24" t="s">
        <v>100</v>
      </c>
      <c r="E2121" s="25">
        <v>41137</v>
      </c>
      <c r="H2121" s="22" t="s">
        <v>94</v>
      </c>
      <c r="I2121" s="22">
        <v>2</v>
      </c>
      <c r="J2121" s="22" t="str">
        <f t="shared" si="217"/>
        <v>Vallentunasjön 2</v>
      </c>
      <c r="K2121" s="22" t="s">
        <v>739</v>
      </c>
      <c r="O2121" s="22">
        <v>20.2</v>
      </c>
      <c r="P2121" s="22">
        <v>11</v>
      </c>
      <c r="Q2121" s="22">
        <v>121</v>
      </c>
      <c r="BI2121" s="27"/>
    </row>
    <row r="2122" spans="2:61" s="22" customFormat="1" x14ac:dyDescent="0.2">
      <c r="B2122" s="23">
        <f t="shared" si="215"/>
        <v>2012</v>
      </c>
      <c r="C2122" s="23">
        <f t="shared" si="216"/>
        <v>8</v>
      </c>
      <c r="D2122" s="24" t="s">
        <v>100</v>
      </c>
      <c r="E2122" s="25">
        <v>41137</v>
      </c>
      <c r="H2122" s="22" t="s">
        <v>94</v>
      </c>
      <c r="I2122" s="22">
        <v>2</v>
      </c>
      <c r="J2122" s="22" t="str">
        <f t="shared" si="217"/>
        <v>Vallentunasjön 2</v>
      </c>
      <c r="K2122" s="22" t="s">
        <v>785</v>
      </c>
      <c r="O2122" s="22">
        <v>19.3</v>
      </c>
      <c r="P2122" s="22">
        <v>7.5</v>
      </c>
      <c r="Q2122" s="22">
        <v>81</v>
      </c>
      <c r="BI2122" s="27"/>
    </row>
    <row r="2123" spans="2:61" s="22" customFormat="1" x14ac:dyDescent="0.2">
      <c r="B2123" s="23">
        <f t="shared" si="215"/>
        <v>2012</v>
      </c>
      <c r="C2123" s="23">
        <f t="shared" si="216"/>
        <v>8</v>
      </c>
      <c r="D2123" s="24" t="s">
        <v>100</v>
      </c>
      <c r="E2123" s="25">
        <v>41137</v>
      </c>
      <c r="H2123" s="22" t="s">
        <v>96</v>
      </c>
      <c r="J2123" s="22" t="str">
        <f t="shared" si="217"/>
        <v xml:space="preserve">Översjön </v>
      </c>
      <c r="K2123" s="22" t="s">
        <v>739</v>
      </c>
      <c r="N2123" s="22">
        <v>2.2999999999999998</v>
      </c>
      <c r="O2123" s="22">
        <v>21</v>
      </c>
      <c r="P2123" s="22">
        <v>9.9</v>
      </c>
      <c r="Q2123" s="22">
        <v>111</v>
      </c>
      <c r="T2123" s="22">
        <v>1.8795402298850599</v>
      </c>
      <c r="U2123" s="22">
        <v>3.911</v>
      </c>
      <c r="V2123" s="22">
        <f t="shared" ref="V2123:V2128" si="218">U2123 * (1/((10^((0.0901821 + (2729.92 /(273.15 + O2123)))-AC2123)+1)))</f>
        <v>0.2267070043005549</v>
      </c>
      <c r="W2123" s="22">
        <v>4.3999999999999997E-2</v>
      </c>
      <c r="X2123" s="22">
        <v>0.59</v>
      </c>
      <c r="Z2123" s="22">
        <v>13.6418575</v>
      </c>
      <c r="AB2123" s="22">
        <v>0</v>
      </c>
      <c r="AC2123" s="22">
        <v>8.16</v>
      </c>
      <c r="AI2123" s="22">
        <v>35.049999999999997</v>
      </c>
      <c r="AJ2123" s="22">
        <v>861.68200000000002</v>
      </c>
      <c r="BI2123" s="27"/>
    </row>
    <row r="2124" spans="2:61" s="22" customFormat="1" x14ac:dyDescent="0.2">
      <c r="B2124" s="23">
        <f t="shared" si="215"/>
        <v>2012</v>
      </c>
      <c r="C2124" s="23">
        <f t="shared" si="216"/>
        <v>8</v>
      </c>
      <c r="D2124" s="24" t="s">
        <v>100</v>
      </c>
      <c r="E2124" s="25">
        <v>41137</v>
      </c>
      <c r="H2124" s="22" t="s">
        <v>96</v>
      </c>
      <c r="J2124" s="22" t="str">
        <f t="shared" si="217"/>
        <v xml:space="preserve">Översjön </v>
      </c>
      <c r="K2124" s="22" t="s">
        <v>785</v>
      </c>
      <c r="O2124" s="22">
        <v>19.600000000000001</v>
      </c>
      <c r="P2124" s="22">
        <v>5.7</v>
      </c>
      <c r="Q2124" s="22">
        <v>62</v>
      </c>
      <c r="T2124" s="22">
        <v>1.76676781609196</v>
      </c>
      <c r="U2124" s="22">
        <v>3.9079999999999999</v>
      </c>
      <c r="V2124" s="22">
        <f t="shared" si="218"/>
        <v>0.10586579786046796</v>
      </c>
      <c r="W2124" s="22">
        <v>4.2999999999999997E-2</v>
      </c>
      <c r="X2124" s="22">
        <v>0.77999999999999903</v>
      </c>
      <c r="AB2124" s="22">
        <v>0</v>
      </c>
      <c r="AC2124" s="22">
        <v>7.86</v>
      </c>
      <c r="AI2124" s="22">
        <v>27.44</v>
      </c>
      <c r="AJ2124" s="22">
        <v>866.64200000000005</v>
      </c>
      <c r="BI2124" s="27"/>
    </row>
    <row r="2125" spans="2:61" s="22" customFormat="1" x14ac:dyDescent="0.2">
      <c r="B2125" s="23">
        <f t="shared" si="215"/>
        <v>2012</v>
      </c>
      <c r="C2125" s="23">
        <f t="shared" si="216"/>
        <v>8</v>
      </c>
      <c r="D2125" s="24" t="s">
        <v>100</v>
      </c>
      <c r="E2125" s="25">
        <v>41149</v>
      </c>
      <c r="H2125" s="22" t="s">
        <v>83</v>
      </c>
      <c r="J2125" s="22" t="str">
        <f t="shared" si="217"/>
        <v xml:space="preserve">Edssjön </v>
      </c>
      <c r="K2125" s="22" t="s">
        <v>739</v>
      </c>
      <c r="N2125" s="22">
        <v>2.4</v>
      </c>
      <c r="O2125" s="22">
        <v>17.399999999999999</v>
      </c>
      <c r="P2125" s="22">
        <v>8.6999999999999993</v>
      </c>
      <c r="Q2125" s="22">
        <v>91</v>
      </c>
      <c r="T2125" s="22">
        <v>2.7336549618320598</v>
      </c>
      <c r="U2125" s="22">
        <v>0</v>
      </c>
      <c r="V2125" s="22">
        <f t="shared" si="218"/>
        <v>0</v>
      </c>
      <c r="W2125" s="22">
        <v>5.3999999999999999E-2</v>
      </c>
      <c r="X2125" s="22">
        <v>69.83</v>
      </c>
      <c r="Z2125" s="22">
        <v>18.628678000000001</v>
      </c>
      <c r="AB2125" s="22">
        <v>0</v>
      </c>
      <c r="AC2125" s="22">
        <v>7.96</v>
      </c>
      <c r="AI2125" s="22">
        <v>117.79</v>
      </c>
      <c r="AJ2125" s="22">
        <v>790</v>
      </c>
      <c r="BI2125" s="27"/>
    </row>
    <row r="2126" spans="2:61" s="22" customFormat="1" x14ac:dyDescent="0.2">
      <c r="B2126" s="23">
        <f t="shared" si="215"/>
        <v>2012</v>
      </c>
      <c r="C2126" s="23">
        <f t="shared" si="216"/>
        <v>8</v>
      </c>
      <c r="D2126" s="24" t="s">
        <v>100</v>
      </c>
      <c r="E2126" s="25">
        <v>41149</v>
      </c>
      <c r="H2126" s="22" t="s">
        <v>83</v>
      </c>
      <c r="J2126" s="22" t="str">
        <f t="shared" si="217"/>
        <v xml:space="preserve">Edssjön </v>
      </c>
      <c r="K2126" s="22" t="s">
        <v>785</v>
      </c>
      <c r="O2126" s="22">
        <v>17</v>
      </c>
      <c r="P2126" s="22">
        <v>6</v>
      </c>
      <c r="Q2126" s="22">
        <v>62</v>
      </c>
      <c r="T2126" s="22">
        <v>2.69620763358779</v>
      </c>
      <c r="U2126" s="22">
        <v>6.7469999999999999</v>
      </c>
      <c r="V2126" s="22">
        <f t="shared" si="218"/>
        <v>0.13844388694162227</v>
      </c>
      <c r="W2126" s="22">
        <v>5.6000000000000001E-2</v>
      </c>
      <c r="X2126" s="22">
        <v>72.72</v>
      </c>
      <c r="AB2126" s="22">
        <v>0</v>
      </c>
      <c r="AC2126" s="22">
        <v>7.82</v>
      </c>
      <c r="AI2126" s="22">
        <v>129.36000000000001</v>
      </c>
      <c r="AJ2126" s="22">
        <v>856</v>
      </c>
      <c r="BI2126" s="27"/>
    </row>
    <row r="2127" spans="2:61" s="22" customFormat="1" x14ac:dyDescent="0.2">
      <c r="B2127" s="23">
        <f t="shared" si="215"/>
        <v>2012</v>
      </c>
      <c r="C2127" s="23">
        <f t="shared" si="216"/>
        <v>8</v>
      </c>
      <c r="D2127" s="24" t="s">
        <v>100</v>
      </c>
      <c r="E2127" s="25">
        <v>41149</v>
      </c>
      <c r="H2127" s="22" t="s">
        <v>84</v>
      </c>
      <c r="J2127" s="22" t="str">
        <f t="shared" si="217"/>
        <v xml:space="preserve">Fjäturen </v>
      </c>
      <c r="K2127" s="22" t="s">
        <v>739</v>
      </c>
      <c r="N2127" s="22">
        <v>3</v>
      </c>
      <c r="O2127" s="22">
        <v>18.2</v>
      </c>
      <c r="P2127" s="22">
        <v>8.1999999999999993</v>
      </c>
      <c r="Q2127" s="22">
        <v>87</v>
      </c>
      <c r="T2127" s="22">
        <v>1.98470839694656</v>
      </c>
      <c r="U2127" s="22">
        <v>0</v>
      </c>
      <c r="V2127" s="22">
        <f t="shared" si="218"/>
        <v>0</v>
      </c>
      <c r="W2127" s="22">
        <v>6.0999999999999999E-2</v>
      </c>
      <c r="X2127" s="22">
        <v>2.0299999999999998</v>
      </c>
      <c r="Z2127" s="22">
        <v>11.18093</v>
      </c>
      <c r="AB2127" s="22">
        <v>0</v>
      </c>
      <c r="AC2127" s="22">
        <v>7.71</v>
      </c>
      <c r="AI2127" s="22">
        <v>24.24</v>
      </c>
      <c r="AJ2127" s="22">
        <v>602</v>
      </c>
      <c r="BI2127" s="27"/>
    </row>
    <row r="2128" spans="2:61" s="22" customFormat="1" x14ac:dyDescent="0.2">
      <c r="B2128" s="23">
        <f t="shared" si="215"/>
        <v>2012</v>
      </c>
      <c r="C2128" s="23">
        <f t="shared" si="216"/>
        <v>8</v>
      </c>
      <c r="D2128" s="24" t="s">
        <v>100</v>
      </c>
      <c r="E2128" s="25">
        <v>41149</v>
      </c>
      <c r="H2128" s="22" t="s">
        <v>84</v>
      </c>
      <c r="J2128" s="22" t="str">
        <f t="shared" si="217"/>
        <v xml:space="preserve">Fjäturen </v>
      </c>
      <c r="K2128" s="22" t="s">
        <v>785</v>
      </c>
      <c r="O2128" s="22">
        <v>12.2</v>
      </c>
      <c r="P2128" s="22">
        <v>0.1</v>
      </c>
      <c r="Q2128" s="22">
        <v>1</v>
      </c>
      <c r="T2128" s="22">
        <v>2.0596030534351102</v>
      </c>
      <c r="U2128" s="22">
        <v>54.984999999999999</v>
      </c>
      <c r="V2128" s="22">
        <f t="shared" si="218"/>
        <v>0.37170504799889514</v>
      </c>
      <c r="W2128" s="22">
        <v>6.8000000000000005E-2</v>
      </c>
      <c r="X2128" s="22">
        <v>21.04</v>
      </c>
      <c r="AB2128" s="22">
        <v>0.34</v>
      </c>
      <c r="AC2128" s="22">
        <v>7.49</v>
      </c>
      <c r="AI2128" s="22">
        <v>54.82</v>
      </c>
      <c r="AJ2128" s="22">
        <v>917</v>
      </c>
      <c r="BI2128" s="27"/>
    </row>
    <row r="2129" spans="1:74" s="22" customFormat="1" x14ac:dyDescent="0.2">
      <c r="B2129" s="23">
        <f t="shared" si="215"/>
        <v>2012</v>
      </c>
      <c r="C2129" s="23">
        <f t="shared" si="216"/>
        <v>8</v>
      </c>
      <c r="D2129" s="24" t="s">
        <v>100</v>
      </c>
      <c r="E2129" s="25">
        <v>41149</v>
      </c>
      <c r="H2129" s="22" t="s">
        <v>86</v>
      </c>
      <c r="J2129" s="22" t="str">
        <f t="shared" si="217"/>
        <v xml:space="preserve">Käringsjön </v>
      </c>
      <c r="K2129" s="22" t="s">
        <v>739</v>
      </c>
      <c r="N2129" s="22">
        <v>1.4</v>
      </c>
      <c r="O2129" s="22">
        <v>17.8</v>
      </c>
      <c r="P2129" s="22">
        <v>7</v>
      </c>
      <c r="Q2129" s="22">
        <v>73</v>
      </c>
      <c r="U2129" s="22">
        <v>3.0209999999999999</v>
      </c>
      <c r="W2129" s="22">
        <v>0.46899999999999997</v>
      </c>
      <c r="X2129" s="22">
        <v>1.73</v>
      </c>
      <c r="Z2129" s="22">
        <v>27.376387999999999</v>
      </c>
      <c r="AB2129" s="22">
        <v>0</v>
      </c>
      <c r="AI2129" s="22">
        <v>25.37</v>
      </c>
      <c r="AJ2129" s="22">
        <v>1040</v>
      </c>
      <c r="BI2129" s="27"/>
    </row>
    <row r="2130" spans="1:74" s="22" customFormat="1" x14ac:dyDescent="0.2">
      <c r="B2130" s="23">
        <f t="shared" si="215"/>
        <v>2012</v>
      </c>
      <c r="C2130" s="23">
        <f t="shared" si="216"/>
        <v>8</v>
      </c>
      <c r="D2130" s="24" t="s">
        <v>100</v>
      </c>
      <c r="E2130" s="25">
        <v>41149</v>
      </c>
      <c r="H2130" s="22" t="s">
        <v>86</v>
      </c>
      <c r="J2130" s="22" t="str">
        <f t="shared" si="217"/>
        <v xml:space="preserve">Käringsjön </v>
      </c>
      <c r="K2130" s="22" t="s">
        <v>785</v>
      </c>
      <c r="O2130" s="22">
        <v>8.6</v>
      </c>
      <c r="P2130" s="22">
        <v>0.1</v>
      </c>
      <c r="Q2130" s="22">
        <v>1</v>
      </c>
      <c r="U2130" s="22">
        <v>606</v>
      </c>
      <c r="W2130" s="22">
        <v>0.83599999999999997</v>
      </c>
      <c r="X2130" s="22">
        <v>289.07</v>
      </c>
      <c r="AB2130" s="22">
        <v>0</v>
      </c>
      <c r="AI2130" s="22">
        <v>330.97</v>
      </c>
      <c r="AJ2130" s="22">
        <v>1795</v>
      </c>
      <c r="BI2130" s="27"/>
    </row>
    <row r="2131" spans="1:74" s="22" customFormat="1" x14ac:dyDescent="0.2">
      <c r="B2131" s="23">
        <f t="shared" si="215"/>
        <v>2012</v>
      </c>
      <c r="C2131" s="23">
        <f t="shared" si="216"/>
        <v>8</v>
      </c>
      <c r="D2131" s="24" t="s">
        <v>100</v>
      </c>
      <c r="E2131" s="25">
        <v>41149</v>
      </c>
      <c r="H2131" s="22" t="s">
        <v>87</v>
      </c>
      <c r="J2131" s="22" t="str">
        <f t="shared" si="217"/>
        <v xml:space="preserve">Mörtsjön </v>
      </c>
      <c r="K2131" s="22" t="s">
        <v>739</v>
      </c>
      <c r="N2131" s="22">
        <v>2.1</v>
      </c>
      <c r="O2131" s="22">
        <v>18.100000000000001</v>
      </c>
      <c r="P2131" s="22">
        <v>7.2</v>
      </c>
      <c r="Q2131" s="22">
        <v>76</v>
      </c>
      <c r="T2131" s="22">
        <v>1.79747175572519</v>
      </c>
      <c r="U2131" s="22">
        <v>15.06</v>
      </c>
      <c r="V2131" s="22">
        <f t="shared" ref="V2131:V2136" si="219">U2131 * (1/((10^((0.0901821 + (2729.92 /(273.15 + O2131)))-AC2131)+1)))</f>
        <v>0.13508708365638686</v>
      </c>
      <c r="W2131" s="22">
        <v>0.152</v>
      </c>
      <c r="X2131" s="22">
        <v>2.71</v>
      </c>
      <c r="Z2131" s="22">
        <v>14.670223999999999</v>
      </c>
      <c r="AB2131" s="22">
        <v>11.432</v>
      </c>
      <c r="AC2131" s="22">
        <v>7.42</v>
      </c>
      <c r="AI2131" s="22">
        <v>28.42</v>
      </c>
      <c r="AJ2131" s="22">
        <v>743</v>
      </c>
      <c r="BI2131" s="27"/>
    </row>
    <row r="2132" spans="1:74" s="22" customFormat="1" x14ac:dyDescent="0.2">
      <c r="B2132" s="23">
        <f t="shared" si="215"/>
        <v>2012</v>
      </c>
      <c r="C2132" s="23">
        <f t="shared" si="216"/>
        <v>8</v>
      </c>
      <c r="D2132" s="24" t="s">
        <v>100</v>
      </c>
      <c r="E2132" s="25">
        <v>41149</v>
      </c>
      <c r="H2132" s="22" t="s">
        <v>87</v>
      </c>
      <c r="J2132" s="22" t="str">
        <f t="shared" si="217"/>
        <v xml:space="preserve">Mörtsjön </v>
      </c>
      <c r="K2132" s="22" t="s">
        <v>785</v>
      </c>
      <c r="O2132" s="22">
        <v>11.6</v>
      </c>
      <c r="P2132" s="22">
        <v>0.1</v>
      </c>
      <c r="Q2132" s="22">
        <v>1</v>
      </c>
      <c r="T2132" s="22">
        <v>2.1719450381679399</v>
      </c>
      <c r="U2132" s="22">
        <v>536</v>
      </c>
      <c r="V2132" s="22">
        <f t="shared" si="219"/>
        <v>1.5511281583704584</v>
      </c>
      <c r="W2132" s="22">
        <v>0.19900000000000001</v>
      </c>
      <c r="X2132" s="22">
        <v>30.01</v>
      </c>
      <c r="AB2132" s="22">
        <v>12.994</v>
      </c>
      <c r="AC2132" s="22">
        <v>7.14</v>
      </c>
      <c r="AI2132" s="22">
        <v>84.6</v>
      </c>
      <c r="AJ2132" s="22">
        <v>1407</v>
      </c>
      <c r="BI2132" s="27"/>
    </row>
    <row r="2133" spans="1:74" s="22" customFormat="1" x14ac:dyDescent="0.2">
      <c r="B2133" s="23">
        <f t="shared" si="215"/>
        <v>2012</v>
      </c>
      <c r="C2133" s="23">
        <f t="shared" si="216"/>
        <v>8</v>
      </c>
      <c r="D2133" s="24" t="s">
        <v>100</v>
      </c>
      <c r="E2133" s="25">
        <v>41149</v>
      </c>
      <c r="H2133" s="22" t="s">
        <v>834</v>
      </c>
      <c r="J2133" s="22" t="str">
        <f t="shared" si="217"/>
        <v xml:space="preserve">Snuggan </v>
      </c>
      <c r="K2133" s="22" t="s">
        <v>739</v>
      </c>
      <c r="N2133" s="22">
        <v>0.6</v>
      </c>
      <c r="O2133" s="22">
        <v>16.2</v>
      </c>
      <c r="P2133" s="22">
        <v>6.1</v>
      </c>
      <c r="Q2133" s="22">
        <v>62</v>
      </c>
      <c r="T2133" s="22">
        <v>5.2426259541984703E-2</v>
      </c>
      <c r="U2133" s="22">
        <v>55.56</v>
      </c>
      <c r="V2133" s="22">
        <f t="shared" si="219"/>
        <v>6.1640769259792925E-3</v>
      </c>
      <c r="W2133" s="22">
        <v>0.64200000000000002</v>
      </c>
      <c r="X2133" s="22">
        <v>2.14</v>
      </c>
      <c r="Z2133" s="22">
        <v>17.178865714285699</v>
      </c>
      <c r="AB2133" s="22">
        <v>0</v>
      </c>
      <c r="AC2133" s="22">
        <v>5.57</v>
      </c>
      <c r="AI2133" s="22">
        <v>25.49</v>
      </c>
      <c r="AJ2133" s="22">
        <v>1003</v>
      </c>
      <c r="AK2133" s="22">
        <v>3.74</v>
      </c>
      <c r="AM2133" s="22">
        <v>0.50700000000000001</v>
      </c>
      <c r="AN2133" s="22">
        <v>0.84499999999999997</v>
      </c>
      <c r="AO2133" s="22">
        <v>6.49</v>
      </c>
      <c r="AP2133" s="22">
        <v>4.8099999999999996</v>
      </c>
      <c r="AQ2133" s="22">
        <v>2.5</v>
      </c>
      <c r="BI2133" s="27"/>
    </row>
    <row r="2134" spans="1:74" s="22" customFormat="1" x14ac:dyDescent="0.2">
      <c r="B2134" s="23">
        <f t="shared" si="215"/>
        <v>2012</v>
      </c>
      <c r="C2134" s="23">
        <f t="shared" si="216"/>
        <v>8</v>
      </c>
      <c r="D2134" s="24" t="s">
        <v>100</v>
      </c>
      <c r="E2134" s="25">
        <v>41149</v>
      </c>
      <c r="H2134" s="22" t="s">
        <v>834</v>
      </c>
      <c r="J2134" s="22" t="str">
        <f t="shared" si="217"/>
        <v xml:space="preserve">Snuggan </v>
      </c>
      <c r="K2134" s="22" t="s">
        <v>785</v>
      </c>
      <c r="O2134" s="22">
        <v>11.6</v>
      </c>
      <c r="P2134" s="22">
        <v>0.1</v>
      </c>
      <c r="Q2134" s="22">
        <v>1</v>
      </c>
      <c r="T2134" s="22">
        <v>0.26213129770992399</v>
      </c>
      <c r="U2134" s="22">
        <v>730</v>
      </c>
      <c r="V2134" s="22">
        <f t="shared" si="219"/>
        <v>0.1844822601001018</v>
      </c>
      <c r="W2134" s="22">
        <v>0.82499999999999996</v>
      </c>
      <c r="X2134" s="22">
        <v>4.34</v>
      </c>
      <c r="AB2134" s="22">
        <v>0</v>
      </c>
      <c r="AC2134" s="22">
        <v>6.08</v>
      </c>
      <c r="AI2134" s="22">
        <v>50.63</v>
      </c>
      <c r="AJ2134" s="22">
        <v>1921</v>
      </c>
      <c r="BI2134" s="27"/>
    </row>
    <row r="2135" spans="1:74" s="22" customFormat="1" x14ac:dyDescent="0.2">
      <c r="B2135" s="23">
        <f t="shared" si="215"/>
        <v>2012</v>
      </c>
      <c r="C2135" s="23">
        <f t="shared" si="216"/>
        <v>8</v>
      </c>
      <c r="D2135" s="24" t="s">
        <v>100</v>
      </c>
      <c r="E2135" s="25">
        <v>41149</v>
      </c>
      <c r="H2135" s="22" t="s">
        <v>95</v>
      </c>
      <c r="J2135" s="22" t="str">
        <f t="shared" si="217"/>
        <v xml:space="preserve">Väsjön </v>
      </c>
      <c r="K2135" s="22" t="s">
        <v>739</v>
      </c>
      <c r="N2135" s="22">
        <v>2.7</v>
      </c>
      <c r="O2135" s="22">
        <v>16.899999999999999</v>
      </c>
      <c r="P2135" s="22">
        <v>5.9</v>
      </c>
      <c r="Q2135" s="22">
        <v>61</v>
      </c>
      <c r="T2135" s="22">
        <v>2.6213129770992403</v>
      </c>
      <c r="U2135" s="22">
        <v>5.0739999999999998</v>
      </c>
      <c r="V2135" s="22">
        <f t="shared" si="219"/>
        <v>5.3538602550723367E-2</v>
      </c>
      <c r="W2135" s="22">
        <v>0.06</v>
      </c>
      <c r="X2135" s="22">
        <v>1.8</v>
      </c>
      <c r="Z2135" s="22">
        <v>6.3325319999999996</v>
      </c>
      <c r="AB2135" s="22">
        <v>0.154</v>
      </c>
      <c r="AC2135" s="22">
        <v>7.53</v>
      </c>
      <c r="AI2135" s="22">
        <v>19.13</v>
      </c>
      <c r="AJ2135" s="22">
        <v>603</v>
      </c>
      <c r="BI2135" s="27"/>
    </row>
    <row r="2136" spans="1:74" s="22" customFormat="1" x14ac:dyDescent="0.2">
      <c r="B2136" s="23">
        <f t="shared" si="215"/>
        <v>2012</v>
      </c>
      <c r="C2136" s="23">
        <f t="shared" si="216"/>
        <v>8</v>
      </c>
      <c r="D2136" s="24" t="s">
        <v>100</v>
      </c>
      <c r="E2136" s="25">
        <v>41149</v>
      </c>
      <c r="H2136" s="22" t="s">
        <v>95</v>
      </c>
      <c r="J2136" s="22" t="str">
        <f t="shared" si="217"/>
        <v xml:space="preserve">Väsjön </v>
      </c>
      <c r="K2136" s="22" t="s">
        <v>785</v>
      </c>
      <c r="O2136" s="22">
        <v>17.100000000000001</v>
      </c>
      <c r="P2136" s="22">
        <v>5</v>
      </c>
      <c r="Q2136" s="22">
        <v>52</v>
      </c>
      <c r="T2136" s="22">
        <v>2.65876030534351</v>
      </c>
      <c r="U2136" s="22">
        <v>7.649</v>
      </c>
      <c r="V2136" s="22">
        <f t="shared" si="219"/>
        <v>8.9719987174584626E-2</v>
      </c>
      <c r="W2136" s="22">
        <v>6.9000000000000006E-2</v>
      </c>
      <c r="X2136" s="22">
        <v>2.09</v>
      </c>
      <c r="AB2136" s="22">
        <v>0.187</v>
      </c>
      <c r="AC2136" s="22">
        <v>7.57</v>
      </c>
      <c r="AI2136" s="22">
        <v>21.27</v>
      </c>
      <c r="AJ2136" s="22">
        <v>642</v>
      </c>
      <c r="BI2136" s="27"/>
    </row>
    <row r="2137" spans="1:74" s="22" customFormat="1" x14ac:dyDescent="0.2">
      <c r="A2137" s="22">
        <v>23620</v>
      </c>
      <c r="B2137" s="23">
        <f t="shared" si="215"/>
        <v>2013</v>
      </c>
      <c r="C2137" s="23">
        <f t="shared" si="216"/>
        <v>8</v>
      </c>
      <c r="D2137" s="24" t="s">
        <v>100</v>
      </c>
      <c r="E2137" s="25">
        <v>41492</v>
      </c>
      <c r="F2137" s="22">
        <v>6600935</v>
      </c>
      <c r="G2137" s="22">
        <v>1626764</v>
      </c>
      <c r="H2137" s="22" t="s">
        <v>94</v>
      </c>
      <c r="I2137" s="22" t="s">
        <v>780</v>
      </c>
      <c r="J2137" s="22" t="str">
        <f t="shared" si="217"/>
        <v>Vallentunasjön Va2</v>
      </c>
      <c r="K2137" s="22" t="s">
        <v>739</v>
      </c>
      <c r="L2137" s="22">
        <v>0.5</v>
      </c>
      <c r="M2137" s="22">
        <v>0.5</v>
      </c>
      <c r="N2137" s="22">
        <v>0.5</v>
      </c>
      <c r="O2137" s="22">
        <v>22.6</v>
      </c>
      <c r="P2137" s="22">
        <v>10.1</v>
      </c>
      <c r="Q2137" s="22">
        <v>126</v>
      </c>
      <c r="BI2137" s="27"/>
    </row>
    <row r="2138" spans="1:74" s="22" customFormat="1" x14ac:dyDescent="0.2">
      <c r="A2138" s="22">
        <v>23621</v>
      </c>
      <c r="B2138" s="23">
        <f t="shared" si="215"/>
        <v>2013</v>
      </c>
      <c r="C2138" s="23">
        <f t="shared" si="216"/>
        <v>8</v>
      </c>
      <c r="D2138" s="24" t="s">
        <v>100</v>
      </c>
      <c r="E2138" s="25">
        <v>41492</v>
      </c>
      <c r="F2138" s="22">
        <v>6600935</v>
      </c>
      <c r="G2138" s="22">
        <v>1626764</v>
      </c>
      <c r="H2138" s="22" t="s">
        <v>94</v>
      </c>
      <c r="I2138" s="22" t="s">
        <v>780</v>
      </c>
      <c r="J2138" s="22" t="str">
        <f t="shared" si="217"/>
        <v>Vallentunasjön Va2</v>
      </c>
      <c r="K2138" s="22" t="s">
        <v>781</v>
      </c>
      <c r="L2138" s="22">
        <v>1</v>
      </c>
      <c r="M2138" s="22">
        <v>1</v>
      </c>
      <c r="O2138" s="22">
        <v>22.6</v>
      </c>
      <c r="P2138" s="22">
        <v>10.1</v>
      </c>
      <c r="Q2138" s="22">
        <v>126</v>
      </c>
      <c r="BI2138" s="27"/>
    </row>
    <row r="2139" spans="1:74" s="22" customFormat="1" x14ac:dyDescent="0.2">
      <c r="A2139" s="22">
        <v>23622</v>
      </c>
      <c r="B2139" s="23">
        <f t="shared" si="215"/>
        <v>2013</v>
      </c>
      <c r="C2139" s="23">
        <f t="shared" si="216"/>
        <v>8</v>
      </c>
      <c r="D2139" s="24" t="s">
        <v>100</v>
      </c>
      <c r="E2139" s="25">
        <v>41492</v>
      </c>
      <c r="F2139" s="22">
        <v>6600935</v>
      </c>
      <c r="G2139" s="22">
        <v>1626764</v>
      </c>
      <c r="H2139" s="22" t="s">
        <v>94</v>
      </c>
      <c r="I2139" s="22" t="s">
        <v>780</v>
      </c>
      <c r="J2139" s="22" t="str">
        <f t="shared" si="217"/>
        <v>Vallentunasjön Va2</v>
      </c>
      <c r="K2139" s="22" t="s">
        <v>782</v>
      </c>
      <c r="L2139" s="22">
        <v>2</v>
      </c>
      <c r="M2139" s="22">
        <v>2</v>
      </c>
      <c r="O2139" s="22">
        <v>22.2</v>
      </c>
      <c r="P2139" s="22">
        <v>10.1</v>
      </c>
      <c r="Q2139" s="22">
        <v>117</v>
      </c>
      <c r="BI2139" s="27"/>
    </row>
    <row r="2140" spans="1:74" s="22" customFormat="1" x14ac:dyDescent="0.2">
      <c r="A2140" s="22">
        <v>23623</v>
      </c>
      <c r="B2140" s="23">
        <f t="shared" si="215"/>
        <v>2013</v>
      </c>
      <c r="C2140" s="23">
        <f t="shared" si="216"/>
        <v>8</v>
      </c>
      <c r="D2140" s="24" t="s">
        <v>100</v>
      </c>
      <c r="E2140" s="25">
        <v>41492</v>
      </c>
      <c r="F2140" s="22">
        <v>6600935</v>
      </c>
      <c r="G2140" s="22">
        <v>1626764</v>
      </c>
      <c r="H2140" s="22" t="s">
        <v>94</v>
      </c>
      <c r="I2140" s="22" t="s">
        <v>780</v>
      </c>
      <c r="J2140" s="22" t="str">
        <f t="shared" si="217"/>
        <v>Vallentunasjön Va2</v>
      </c>
      <c r="K2140" s="22" t="s">
        <v>783</v>
      </c>
      <c r="L2140" s="22">
        <v>3</v>
      </c>
      <c r="M2140" s="22">
        <v>3</v>
      </c>
      <c r="O2140" s="22">
        <v>22.2</v>
      </c>
      <c r="P2140" s="22">
        <v>10.199999999999999</v>
      </c>
      <c r="Q2140" s="22">
        <v>116</v>
      </c>
      <c r="BI2140" s="27"/>
    </row>
    <row r="2141" spans="1:74" s="22" customFormat="1" x14ac:dyDescent="0.2">
      <c r="A2141" s="22">
        <v>23624</v>
      </c>
      <c r="B2141" s="23">
        <f t="shared" si="215"/>
        <v>2013</v>
      </c>
      <c r="C2141" s="23">
        <f t="shared" si="216"/>
        <v>8</v>
      </c>
      <c r="D2141" s="24" t="s">
        <v>100</v>
      </c>
      <c r="E2141" s="25">
        <v>41492</v>
      </c>
      <c r="F2141" s="22">
        <v>6600935</v>
      </c>
      <c r="G2141" s="22">
        <v>1626764</v>
      </c>
      <c r="H2141" s="22" t="s">
        <v>94</v>
      </c>
      <c r="I2141" s="22" t="s">
        <v>780</v>
      </c>
      <c r="J2141" s="22" t="str">
        <f t="shared" si="217"/>
        <v>Vallentunasjön Va2</v>
      </c>
      <c r="K2141" s="22" t="s">
        <v>784</v>
      </c>
      <c r="L2141" s="22">
        <v>4</v>
      </c>
      <c r="M2141" s="22">
        <v>4</v>
      </c>
      <c r="O2141" s="22">
        <v>22</v>
      </c>
      <c r="P2141" s="22">
        <v>9.1999999999999993</v>
      </c>
      <c r="Q2141" s="22">
        <v>105</v>
      </c>
      <c r="BI2141" s="27"/>
    </row>
    <row r="2142" spans="1:74" s="22" customFormat="1" x14ac:dyDescent="0.2">
      <c r="A2142" s="22">
        <v>23625</v>
      </c>
      <c r="B2142" s="23">
        <f t="shared" si="215"/>
        <v>2013</v>
      </c>
      <c r="C2142" s="23">
        <f t="shared" si="216"/>
        <v>8</v>
      </c>
      <c r="D2142" s="24" t="s">
        <v>100</v>
      </c>
      <c r="E2142" s="25">
        <v>41492</v>
      </c>
      <c r="F2142" s="22">
        <v>6600935</v>
      </c>
      <c r="G2142" s="22">
        <v>1626764</v>
      </c>
      <c r="H2142" s="22" t="s">
        <v>94</v>
      </c>
      <c r="I2142" s="22" t="s">
        <v>780</v>
      </c>
      <c r="J2142" s="22" t="str">
        <f t="shared" si="217"/>
        <v>Vallentunasjön Va2</v>
      </c>
      <c r="K2142" s="22" t="s">
        <v>785</v>
      </c>
      <c r="L2142" s="22">
        <v>4.3</v>
      </c>
      <c r="M2142" s="22">
        <v>4.3</v>
      </c>
      <c r="O2142" s="22">
        <v>21.9</v>
      </c>
      <c r="P2142" s="22">
        <v>8.6999999999999993</v>
      </c>
      <c r="Q2142" s="22">
        <v>99</v>
      </c>
      <c r="BI2142" s="27"/>
    </row>
    <row r="2143" spans="1:74" s="22" customFormat="1" x14ac:dyDescent="0.2">
      <c r="A2143" s="22">
        <v>23626</v>
      </c>
      <c r="B2143" s="23">
        <f t="shared" si="215"/>
        <v>2013</v>
      </c>
      <c r="C2143" s="23">
        <f t="shared" si="216"/>
        <v>8</v>
      </c>
      <c r="D2143" s="24" t="s">
        <v>100</v>
      </c>
      <c r="E2143" s="25">
        <v>41492</v>
      </c>
      <c r="H2143" s="22" t="s">
        <v>94</v>
      </c>
      <c r="I2143" s="22" t="s">
        <v>786</v>
      </c>
      <c r="J2143" s="22" t="str">
        <f t="shared" si="217"/>
        <v>Vallentunasjön Blandprov</v>
      </c>
      <c r="K2143" s="22" t="s">
        <v>739</v>
      </c>
      <c r="U2143" s="22">
        <v>5.8250000000000002</v>
      </c>
      <c r="X2143" s="22">
        <v>10.09</v>
      </c>
      <c r="Z2143" s="22">
        <v>52.393439999999998</v>
      </c>
      <c r="AB2143" s="22">
        <v>0.86799999999999999</v>
      </c>
      <c r="AE2143" s="22">
        <v>38.571428571428797</v>
      </c>
      <c r="AI2143" s="22">
        <v>101.78</v>
      </c>
      <c r="AJ2143" s="22">
        <v>1970</v>
      </c>
      <c r="BI2143" s="27"/>
    </row>
    <row r="2144" spans="1:74" s="22" customFormat="1" x14ac:dyDescent="0.2">
      <c r="B2144" s="23">
        <f t="shared" si="215"/>
        <v>2013</v>
      </c>
      <c r="C2144" s="23">
        <f t="shared" si="216"/>
        <v>8</v>
      </c>
      <c r="D2144" s="24" t="s">
        <v>100</v>
      </c>
      <c r="E2144" s="25" t="s">
        <v>1166</v>
      </c>
      <c r="F2144" s="22">
        <v>6606238</v>
      </c>
      <c r="G2144" s="22">
        <v>661152</v>
      </c>
      <c r="H2144" s="26" t="s">
        <v>738</v>
      </c>
      <c r="J2144" s="22" t="str">
        <f t="shared" si="217"/>
        <v xml:space="preserve">Oxundaån </v>
      </c>
      <c r="K2144" s="22" t="s">
        <v>739</v>
      </c>
      <c r="L2144" s="22">
        <v>0.5</v>
      </c>
      <c r="M2144" s="22">
        <v>0.5</v>
      </c>
      <c r="O2144" s="22">
        <v>20.5</v>
      </c>
      <c r="R2144" s="22">
        <v>42.4</v>
      </c>
      <c r="T2144" s="22">
        <v>2.516</v>
      </c>
      <c r="U2144" s="22">
        <v>64</v>
      </c>
      <c r="V2144" s="22">
        <f t="shared" ref="V2144:V2146" si="220">U2144 * (1/((10^((0.0901821 + (2729.92 /(273.15 + O2144)))-AC2144)+1)))</f>
        <v>1.2332137063971076</v>
      </c>
      <c r="W2144" s="22">
        <v>4.8000000000000001E-2</v>
      </c>
      <c r="X2144" s="22">
        <v>70</v>
      </c>
      <c r="Y2144" s="22">
        <v>1.9</v>
      </c>
      <c r="Z2144" s="22">
        <v>5.5</v>
      </c>
      <c r="AB2144" s="22">
        <v>28</v>
      </c>
      <c r="AC2144" s="22">
        <v>7.68</v>
      </c>
      <c r="AE2144" s="22">
        <v>2.2000000000000002</v>
      </c>
      <c r="AG2144" s="22">
        <v>11.4</v>
      </c>
      <c r="AI2144" s="22">
        <v>90</v>
      </c>
      <c r="AJ2144" s="22">
        <v>797</v>
      </c>
      <c r="AK2144" s="22">
        <v>48</v>
      </c>
      <c r="AM2144" s="22">
        <v>5.1612</v>
      </c>
      <c r="AN2144" s="22">
        <v>8.1190999999999995</v>
      </c>
      <c r="AO2144" s="22">
        <v>37.470649999999999</v>
      </c>
      <c r="AP2144" s="22">
        <v>25.463400000000004</v>
      </c>
      <c r="AQ2144" s="22">
        <v>34.595999999999997</v>
      </c>
      <c r="AR2144" s="22">
        <v>0.78</v>
      </c>
      <c r="BI2144" s="27"/>
      <c r="BV2144" s="22">
        <v>5.0000000000000001E-3</v>
      </c>
    </row>
    <row r="2145" spans="1:61" s="22" customFormat="1" x14ac:dyDescent="0.2">
      <c r="B2145" s="23">
        <f t="shared" si="215"/>
        <v>2013</v>
      </c>
      <c r="C2145" s="23">
        <f t="shared" si="216"/>
        <v>8</v>
      </c>
      <c r="D2145" s="24" t="s">
        <v>100</v>
      </c>
      <c r="E2145" s="25" t="s">
        <v>1167</v>
      </c>
      <c r="H2145" s="22" t="s">
        <v>826</v>
      </c>
      <c r="J2145" s="22" t="str">
        <f t="shared" si="217"/>
        <v xml:space="preserve">Fysingen </v>
      </c>
      <c r="K2145" s="22" t="s">
        <v>739</v>
      </c>
      <c r="L2145" s="22">
        <v>0.5</v>
      </c>
      <c r="M2145" s="22">
        <v>0.5</v>
      </c>
      <c r="N2145" s="22">
        <v>1.2</v>
      </c>
      <c r="O2145" s="22">
        <v>19.3</v>
      </c>
      <c r="T2145" s="22">
        <v>2.42</v>
      </c>
      <c r="U2145" s="22">
        <v>16</v>
      </c>
      <c r="V2145" s="22">
        <f t="shared" si="220"/>
        <v>0.53044483955648725</v>
      </c>
      <c r="W2145" s="22">
        <v>4.4999999999999998E-2</v>
      </c>
      <c r="X2145" s="22">
        <v>4</v>
      </c>
      <c r="Y2145" s="22">
        <v>6.1</v>
      </c>
      <c r="Z2145" s="22">
        <v>13</v>
      </c>
      <c r="AA2145" s="22">
        <v>46.1</v>
      </c>
      <c r="AB2145" s="22">
        <v>1</v>
      </c>
      <c r="AC2145" s="22">
        <v>7.96</v>
      </c>
      <c r="AG2145" s="22">
        <v>10.3</v>
      </c>
      <c r="AI2145" s="22">
        <v>35</v>
      </c>
      <c r="AJ2145" s="22">
        <v>675</v>
      </c>
      <c r="AK2145" s="22">
        <v>50.4</v>
      </c>
      <c r="AL2145" s="22">
        <v>0.16</v>
      </c>
      <c r="AM2145" s="22">
        <v>5.6303999999999998</v>
      </c>
      <c r="AN2145" s="22">
        <v>9.6920999999999999</v>
      </c>
      <c r="AO2145" s="22">
        <v>35.450000000000003</v>
      </c>
      <c r="AP2145" s="22">
        <v>24.316400000000002</v>
      </c>
      <c r="AQ2145" s="22">
        <v>52.038149999999995</v>
      </c>
      <c r="AR2145" s="22">
        <v>0.88</v>
      </c>
      <c r="AS2145" s="22">
        <v>170</v>
      </c>
      <c r="BI2145" s="27"/>
    </row>
    <row r="2146" spans="1:61" s="22" customFormat="1" x14ac:dyDescent="0.2">
      <c r="A2146" s="30">
        <v>23852</v>
      </c>
      <c r="B2146" s="23">
        <f t="shared" si="215"/>
        <v>2013</v>
      </c>
      <c r="C2146" s="23">
        <f t="shared" si="216"/>
        <v>8</v>
      </c>
      <c r="D2146" s="24" t="s">
        <v>100</v>
      </c>
      <c r="E2146" s="31">
        <v>41506</v>
      </c>
      <c r="F2146" s="30">
        <v>6599245</v>
      </c>
      <c r="G2146" s="30">
        <v>1622345</v>
      </c>
      <c r="H2146" s="26" t="s">
        <v>833</v>
      </c>
      <c r="I2146" s="22">
        <v>1</v>
      </c>
      <c r="J2146" s="22" t="str">
        <f t="shared" si="217"/>
        <v>Norrviken 1</v>
      </c>
      <c r="K2146" s="22" t="s">
        <v>739</v>
      </c>
      <c r="L2146" s="30">
        <v>0.5</v>
      </c>
      <c r="M2146" s="30">
        <v>0.5</v>
      </c>
      <c r="N2146" s="30">
        <v>1</v>
      </c>
      <c r="O2146" s="30">
        <v>19.3</v>
      </c>
      <c r="P2146" s="30">
        <v>8.5</v>
      </c>
      <c r="Q2146" s="30">
        <v>92</v>
      </c>
      <c r="T2146" s="30">
        <v>2.5501333333333402</v>
      </c>
      <c r="U2146" s="30">
        <v>4.97</v>
      </c>
      <c r="V2146" s="22">
        <f t="shared" si="220"/>
        <v>0.39412714886854489</v>
      </c>
      <c r="W2146" s="30">
        <v>5.6000000000000001E-2</v>
      </c>
      <c r="X2146" s="30">
        <v>17.649999999999999</v>
      </c>
      <c r="Y2146" s="30">
        <v>9.6</v>
      </c>
      <c r="Z2146" s="30">
        <v>28.330956499999999</v>
      </c>
      <c r="AB2146" s="30">
        <v>0</v>
      </c>
      <c r="AC2146" s="30">
        <v>8.36</v>
      </c>
      <c r="AI2146" s="30">
        <v>86.96</v>
      </c>
      <c r="AJ2146" s="30">
        <v>1000.686</v>
      </c>
      <c r="BI2146" s="27"/>
    </row>
    <row r="2147" spans="1:61" s="22" customFormat="1" x14ac:dyDescent="0.2">
      <c r="A2147" s="30">
        <v>23853</v>
      </c>
      <c r="B2147" s="23">
        <f t="shared" si="215"/>
        <v>2013</v>
      </c>
      <c r="C2147" s="23">
        <f t="shared" si="216"/>
        <v>8</v>
      </c>
      <c r="D2147" s="24" t="s">
        <v>100</v>
      </c>
      <c r="E2147" s="31">
        <v>41506</v>
      </c>
      <c r="F2147" s="30">
        <v>6599245</v>
      </c>
      <c r="G2147" s="30">
        <v>1622345</v>
      </c>
      <c r="H2147" s="26" t="s">
        <v>833</v>
      </c>
      <c r="I2147" s="22">
        <v>1</v>
      </c>
      <c r="J2147" s="22" t="str">
        <f t="shared" si="217"/>
        <v>Norrviken 1</v>
      </c>
      <c r="K2147" s="26" t="s">
        <v>781</v>
      </c>
      <c r="L2147" s="30">
        <v>1</v>
      </c>
      <c r="M2147" s="30">
        <v>1</v>
      </c>
      <c r="O2147" s="30">
        <v>19.2</v>
      </c>
      <c r="P2147" s="30">
        <v>8.3000000000000007</v>
      </c>
      <c r="Q2147" s="30">
        <v>90</v>
      </c>
      <c r="BI2147" s="27"/>
    </row>
    <row r="2148" spans="1:61" s="22" customFormat="1" x14ac:dyDescent="0.2">
      <c r="A2148" s="30">
        <v>23854</v>
      </c>
      <c r="B2148" s="23">
        <f t="shared" si="215"/>
        <v>2013</v>
      </c>
      <c r="C2148" s="23">
        <f t="shared" si="216"/>
        <v>8</v>
      </c>
      <c r="D2148" s="24" t="s">
        <v>100</v>
      </c>
      <c r="E2148" s="31">
        <v>41506</v>
      </c>
      <c r="F2148" s="30">
        <v>6599245</v>
      </c>
      <c r="G2148" s="30">
        <v>1622345</v>
      </c>
      <c r="H2148" s="26" t="s">
        <v>833</v>
      </c>
      <c r="I2148" s="22">
        <v>1</v>
      </c>
      <c r="J2148" s="22" t="str">
        <f t="shared" si="217"/>
        <v>Norrviken 1</v>
      </c>
      <c r="K2148" s="22" t="s">
        <v>785</v>
      </c>
      <c r="L2148" s="30">
        <v>2</v>
      </c>
      <c r="M2148" s="30">
        <v>2</v>
      </c>
      <c r="O2148" s="30">
        <v>19.2</v>
      </c>
      <c r="P2148" s="30">
        <v>8.3000000000000007</v>
      </c>
      <c r="Q2148" s="30">
        <v>89</v>
      </c>
      <c r="T2148" s="30">
        <v>2.53066666666667</v>
      </c>
      <c r="U2148" s="30">
        <v>3.2759999999999998</v>
      </c>
      <c r="V2148" s="22">
        <f t="shared" ref="V2148:V2149" si="221">U2148 * (1/((10^((0.0901821 + (2729.92 /(273.15 + O2148)))-AC2148)+1)))</f>
        <v>0.21750872218416603</v>
      </c>
      <c r="W2148" s="30">
        <v>6.0999999999999999E-2</v>
      </c>
      <c r="X2148" s="30">
        <v>22.77</v>
      </c>
      <c r="Y2148" s="30">
        <v>12.5</v>
      </c>
      <c r="AB2148" s="30">
        <v>0</v>
      </c>
      <c r="AC2148" s="30">
        <v>8.2799999999999994</v>
      </c>
      <c r="AI2148" s="30">
        <v>104.98</v>
      </c>
      <c r="AJ2148" s="30">
        <v>1056.519</v>
      </c>
      <c r="BI2148" s="27"/>
    </row>
    <row r="2149" spans="1:61" s="22" customFormat="1" x14ac:dyDescent="0.2">
      <c r="A2149" s="30">
        <v>23855</v>
      </c>
      <c r="B2149" s="23">
        <f t="shared" si="215"/>
        <v>2013</v>
      </c>
      <c r="C2149" s="23">
        <f t="shared" si="216"/>
        <v>8</v>
      </c>
      <c r="D2149" s="24" t="s">
        <v>100</v>
      </c>
      <c r="E2149" s="31">
        <v>41506</v>
      </c>
      <c r="F2149" s="30">
        <v>6596620</v>
      </c>
      <c r="G2149" s="30">
        <v>1620350</v>
      </c>
      <c r="H2149" s="26" t="s">
        <v>833</v>
      </c>
      <c r="I2149" s="22">
        <v>2</v>
      </c>
      <c r="J2149" s="22" t="str">
        <f t="shared" si="217"/>
        <v>Norrviken 2</v>
      </c>
      <c r="K2149" s="22" t="s">
        <v>739</v>
      </c>
      <c r="L2149" s="30">
        <v>0.5</v>
      </c>
      <c r="M2149" s="30">
        <v>0.5</v>
      </c>
      <c r="N2149" s="30">
        <v>1.4</v>
      </c>
      <c r="O2149" s="30">
        <v>19.600000000000001</v>
      </c>
      <c r="P2149" s="30">
        <v>8.8000000000000007</v>
      </c>
      <c r="Q2149" s="30">
        <v>96</v>
      </c>
      <c r="T2149" s="30">
        <v>2.6280000000000001</v>
      </c>
      <c r="U2149" s="30">
        <v>5.2670000000000003</v>
      </c>
      <c r="V2149" s="22">
        <f t="shared" si="221"/>
        <v>0.50418712577008895</v>
      </c>
      <c r="W2149" s="30">
        <v>5.5E-2</v>
      </c>
      <c r="X2149" s="30">
        <v>10.63</v>
      </c>
      <c r="Y2149" s="30">
        <v>5.5</v>
      </c>
      <c r="Z2149" s="30">
        <v>24.20514</v>
      </c>
      <c r="AB2149" s="30">
        <v>0</v>
      </c>
      <c r="AC2149" s="30">
        <v>8.44</v>
      </c>
      <c r="AI2149" s="30">
        <v>57.85</v>
      </c>
      <c r="AJ2149" s="30">
        <v>817.37400000000002</v>
      </c>
      <c r="BI2149" s="27"/>
    </row>
    <row r="2150" spans="1:61" s="22" customFormat="1" x14ac:dyDescent="0.2">
      <c r="A2150" s="30">
        <v>23856</v>
      </c>
      <c r="B2150" s="23">
        <f t="shared" si="215"/>
        <v>2013</v>
      </c>
      <c r="C2150" s="23">
        <f t="shared" si="216"/>
        <v>8</v>
      </c>
      <c r="D2150" s="24" t="s">
        <v>100</v>
      </c>
      <c r="E2150" s="31">
        <v>41506</v>
      </c>
      <c r="F2150" s="30">
        <v>6596620</v>
      </c>
      <c r="G2150" s="30">
        <v>1620350</v>
      </c>
      <c r="H2150" s="26" t="s">
        <v>833</v>
      </c>
      <c r="I2150" s="22">
        <v>2</v>
      </c>
      <c r="J2150" s="22" t="str">
        <f t="shared" si="217"/>
        <v>Norrviken 2</v>
      </c>
      <c r="K2150" s="26" t="s">
        <v>781</v>
      </c>
      <c r="L2150" s="30">
        <v>1</v>
      </c>
      <c r="M2150" s="30">
        <v>1</v>
      </c>
      <c r="O2150" s="30">
        <v>19.600000000000001</v>
      </c>
      <c r="P2150" s="30">
        <v>8.8000000000000007</v>
      </c>
      <c r="Q2150" s="30">
        <v>95</v>
      </c>
      <c r="BI2150" s="27"/>
    </row>
    <row r="2151" spans="1:61" s="22" customFormat="1" x14ac:dyDescent="0.2">
      <c r="A2151" s="30">
        <v>23857</v>
      </c>
      <c r="B2151" s="23">
        <f t="shared" si="215"/>
        <v>2013</v>
      </c>
      <c r="C2151" s="23">
        <f t="shared" si="216"/>
        <v>8</v>
      </c>
      <c r="D2151" s="24" t="s">
        <v>100</v>
      </c>
      <c r="E2151" s="31">
        <v>41506</v>
      </c>
      <c r="F2151" s="30">
        <v>6596620</v>
      </c>
      <c r="G2151" s="30">
        <v>1620350</v>
      </c>
      <c r="H2151" s="26" t="s">
        <v>833</v>
      </c>
      <c r="I2151" s="22">
        <v>2</v>
      </c>
      <c r="J2151" s="22" t="str">
        <f t="shared" si="217"/>
        <v>Norrviken 2</v>
      </c>
      <c r="K2151" s="26" t="s">
        <v>782</v>
      </c>
      <c r="L2151" s="30">
        <v>2</v>
      </c>
      <c r="M2151" s="30">
        <v>2</v>
      </c>
      <c r="O2151" s="30">
        <v>19.600000000000001</v>
      </c>
      <c r="P2151" s="30">
        <v>8.6999999999999993</v>
      </c>
      <c r="Q2151" s="30">
        <v>94</v>
      </c>
      <c r="BI2151" s="27"/>
    </row>
    <row r="2152" spans="1:61" s="22" customFormat="1" x14ac:dyDescent="0.2">
      <c r="A2152" s="30">
        <v>23858</v>
      </c>
      <c r="B2152" s="23">
        <f t="shared" si="215"/>
        <v>2013</v>
      </c>
      <c r="C2152" s="23">
        <f t="shared" si="216"/>
        <v>8</v>
      </c>
      <c r="D2152" s="24" t="s">
        <v>100</v>
      </c>
      <c r="E2152" s="31">
        <v>41506</v>
      </c>
      <c r="F2152" s="30">
        <v>6596620</v>
      </c>
      <c r="G2152" s="30">
        <v>1620350</v>
      </c>
      <c r="H2152" s="26" t="s">
        <v>833</v>
      </c>
      <c r="I2152" s="22">
        <v>2</v>
      </c>
      <c r="J2152" s="22" t="str">
        <f t="shared" si="217"/>
        <v>Norrviken 2</v>
      </c>
      <c r="K2152" s="26" t="s">
        <v>783</v>
      </c>
      <c r="L2152" s="30">
        <v>3</v>
      </c>
      <c r="M2152" s="30">
        <v>3</v>
      </c>
      <c r="O2152" s="30">
        <v>19.5</v>
      </c>
      <c r="P2152" s="30">
        <v>8.4</v>
      </c>
      <c r="Q2152" s="30">
        <v>92</v>
      </c>
      <c r="BI2152" s="27"/>
    </row>
    <row r="2153" spans="1:61" s="22" customFormat="1" x14ac:dyDescent="0.2">
      <c r="A2153" s="30">
        <v>23859</v>
      </c>
      <c r="B2153" s="23">
        <f t="shared" si="215"/>
        <v>2013</v>
      </c>
      <c r="C2153" s="23">
        <f t="shared" si="216"/>
        <v>8</v>
      </c>
      <c r="D2153" s="24" t="s">
        <v>100</v>
      </c>
      <c r="E2153" s="31">
        <v>41506</v>
      </c>
      <c r="F2153" s="30">
        <v>6596620</v>
      </c>
      <c r="G2153" s="30">
        <v>1620350</v>
      </c>
      <c r="H2153" s="26" t="s">
        <v>833</v>
      </c>
      <c r="I2153" s="22">
        <v>2</v>
      </c>
      <c r="J2153" s="22" t="str">
        <f t="shared" si="217"/>
        <v>Norrviken 2</v>
      </c>
      <c r="K2153" s="26" t="s">
        <v>784</v>
      </c>
      <c r="L2153" s="30">
        <v>4</v>
      </c>
      <c r="M2153" s="30">
        <v>4</v>
      </c>
      <c r="O2153" s="30">
        <v>19.5</v>
      </c>
      <c r="P2153" s="30">
        <v>8.1999999999999993</v>
      </c>
      <c r="Q2153" s="30">
        <v>89</v>
      </c>
      <c r="BI2153" s="27"/>
    </row>
    <row r="2154" spans="1:61" s="22" customFormat="1" x14ac:dyDescent="0.2">
      <c r="A2154" s="30">
        <v>23860</v>
      </c>
      <c r="B2154" s="23">
        <f t="shared" si="215"/>
        <v>2013</v>
      </c>
      <c r="C2154" s="23">
        <f t="shared" si="216"/>
        <v>8</v>
      </c>
      <c r="D2154" s="24" t="s">
        <v>100</v>
      </c>
      <c r="E2154" s="31">
        <v>41506</v>
      </c>
      <c r="F2154" s="30">
        <v>6596620</v>
      </c>
      <c r="G2154" s="30">
        <v>1620350</v>
      </c>
      <c r="H2154" s="26" t="s">
        <v>833</v>
      </c>
      <c r="I2154" s="22">
        <v>2</v>
      </c>
      <c r="J2154" s="22" t="str">
        <f t="shared" si="217"/>
        <v>Norrviken 2</v>
      </c>
      <c r="K2154" s="26" t="s">
        <v>841</v>
      </c>
      <c r="L2154" s="30">
        <v>5</v>
      </c>
      <c r="M2154" s="30">
        <v>5</v>
      </c>
      <c r="O2154" s="30">
        <v>19.5</v>
      </c>
      <c r="P2154" s="30">
        <v>8.1</v>
      </c>
      <c r="Q2154" s="30">
        <v>88</v>
      </c>
      <c r="BI2154" s="27"/>
    </row>
    <row r="2155" spans="1:61" s="22" customFormat="1" x14ac:dyDescent="0.2">
      <c r="A2155" s="30">
        <v>23861</v>
      </c>
      <c r="B2155" s="23">
        <f t="shared" si="215"/>
        <v>2013</v>
      </c>
      <c r="C2155" s="23">
        <f t="shared" si="216"/>
        <v>8</v>
      </c>
      <c r="D2155" s="24" t="s">
        <v>100</v>
      </c>
      <c r="E2155" s="31">
        <v>41506</v>
      </c>
      <c r="F2155" s="30">
        <v>6596620</v>
      </c>
      <c r="G2155" s="30">
        <v>1620350</v>
      </c>
      <c r="H2155" s="26" t="s">
        <v>833</v>
      </c>
      <c r="I2155" s="22">
        <v>2</v>
      </c>
      <c r="J2155" s="22" t="str">
        <f t="shared" si="217"/>
        <v>Norrviken 2</v>
      </c>
      <c r="K2155" s="26" t="s">
        <v>842</v>
      </c>
      <c r="L2155" s="30">
        <v>6</v>
      </c>
      <c r="M2155" s="30">
        <v>6</v>
      </c>
      <c r="O2155" s="30">
        <v>19.5</v>
      </c>
      <c r="P2155" s="30">
        <v>7.3</v>
      </c>
      <c r="Q2155" s="30">
        <v>79</v>
      </c>
      <c r="BI2155" s="27"/>
    </row>
    <row r="2156" spans="1:61" s="22" customFormat="1" x14ac:dyDescent="0.2">
      <c r="A2156" s="30">
        <v>23862</v>
      </c>
      <c r="B2156" s="23">
        <f t="shared" si="215"/>
        <v>2013</v>
      </c>
      <c r="C2156" s="23">
        <f t="shared" si="216"/>
        <v>8</v>
      </c>
      <c r="D2156" s="24" t="s">
        <v>100</v>
      </c>
      <c r="E2156" s="31">
        <v>41506</v>
      </c>
      <c r="F2156" s="30">
        <v>6596620</v>
      </c>
      <c r="G2156" s="30">
        <v>1620350</v>
      </c>
      <c r="H2156" s="26" t="s">
        <v>833</v>
      </c>
      <c r="I2156" s="22">
        <v>2</v>
      </c>
      <c r="J2156" s="22" t="str">
        <f t="shared" si="217"/>
        <v>Norrviken 2</v>
      </c>
      <c r="K2156" s="26" t="s">
        <v>843</v>
      </c>
      <c r="L2156" s="30">
        <v>7</v>
      </c>
      <c r="M2156" s="30">
        <v>7</v>
      </c>
      <c r="O2156" s="30">
        <v>18.7</v>
      </c>
      <c r="P2156" s="30">
        <v>1.4</v>
      </c>
      <c r="Q2156" s="30">
        <v>15</v>
      </c>
      <c r="BI2156" s="27"/>
    </row>
    <row r="2157" spans="1:61" s="22" customFormat="1" x14ac:dyDescent="0.2">
      <c r="A2157" s="30">
        <v>23863</v>
      </c>
      <c r="B2157" s="23">
        <f t="shared" si="215"/>
        <v>2013</v>
      </c>
      <c r="C2157" s="23">
        <f t="shared" si="216"/>
        <v>8</v>
      </c>
      <c r="D2157" s="24" t="s">
        <v>100</v>
      </c>
      <c r="E2157" s="31">
        <v>41506</v>
      </c>
      <c r="F2157" s="30">
        <v>6596620</v>
      </c>
      <c r="G2157" s="30">
        <v>1620350</v>
      </c>
      <c r="H2157" s="26" t="s">
        <v>833</v>
      </c>
      <c r="I2157" s="22">
        <v>2</v>
      </c>
      <c r="J2157" s="22" t="str">
        <f t="shared" si="217"/>
        <v>Norrviken 2</v>
      </c>
      <c r="K2157" s="26" t="s">
        <v>844</v>
      </c>
      <c r="L2157" s="30">
        <v>8</v>
      </c>
      <c r="M2157" s="30">
        <v>8</v>
      </c>
      <c r="O2157" s="30">
        <v>16.600000000000001</v>
      </c>
      <c r="P2157" s="30">
        <v>0.1</v>
      </c>
      <c r="Q2157" s="30">
        <v>1</v>
      </c>
      <c r="BI2157" s="27"/>
    </row>
    <row r="2158" spans="1:61" s="22" customFormat="1" x14ac:dyDescent="0.2">
      <c r="A2158" s="30">
        <v>23864</v>
      </c>
      <c r="B2158" s="23">
        <f t="shared" si="215"/>
        <v>2013</v>
      </c>
      <c r="C2158" s="23">
        <f t="shared" si="216"/>
        <v>8</v>
      </c>
      <c r="D2158" s="24" t="s">
        <v>100</v>
      </c>
      <c r="E2158" s="31">
        <v>41506</v>
      </c>
      <c r="F2158" s="30">
        <v>6596620</v>
      </c>
      <c r="G2158" s="30">
        <v>1620350</v>
      </c>
      <c r="H2158" s="26" t="s">
        <v>833</v>
      </c>
      <c r="I2158" s="22">
        <v>2</v>
      </c>
      <c r="J2158" s="22" t="str">
        <f t="shared" si="217"/>
        <v>Norrviken 2</v>
      </c>
      <c r="K2158" s="22" t="s">
        <v>785</v>
      </c>
      <c r="L2158" s="30">
        <v>8.9</v>
      </c>
      <c r="M2158" s="30">
        <v>8.9</v>
      </c>
      <c r="O2158" s="30">
        <v>15.4</v>
      </c>
      <c r="P2158" s="30">
        <v>0.1</v>
      </c>
      <c r="Q2158" s="30">
        <v>1</v>
      </c>
      <c r="T2158" s="30">
        <v>2.7837333333333403</v>
      </c>
      <c r="U2158" s="30">
        <v>139.06100000000001</v>
      </c>
      <c r="V2158" s="22">
        <f t="shared" ref="V2158:V2159" si="222">U2158 * (1/((10^((0.0901821 + (2729.92 /(273.15 + O2158)))-AC2158)+1)))</f>
        <v>1.4709019778289893</v>
      </c>
      <c r="W2158" s="30">
        <v>6.0999999999999999E-2</v>
      </c>
      <c r="X2158" s="30">
        <v>117.65</v>
      </c>
      <c r="Y2158" s="30">
        <v>10.199999999999999</v>
      </c>
      <c r="AB2158" s="30">
        <v>0</v>
      </c>
      <c r="AC2158" s="30">
        <v>7.58</v>
      </c>
      <c r="AI2158" s="30">
        <v>168.29</v>
      </c>
      <c r="AJ2158" s="30">
        <v>889.553</v>
      </c>
      <c r="BI2158" s="27"/>
    </row>
    <row r="2159" spans="1:61" s="22" customFormat="1" x14ac:dyDescent="0.2">
      <c r="A2159" s="30">
        <v>23865</v>
      </c>
      <c r="B2159" s="23">
        <f t="shared" si="215"/>
        <v>2013</v>
      </c>
      <c r="C2159" s="23">
        <f t="shared" si="216"/>
        <v>8</v>
      </c>
      <c r="D2159" s="24" t="s">
        <v>100</v>
      </c>
      <c r="E2159" s="31">
        <v>41506</v>
      </c>
      <c r="F2159" s="30">
        <v>6594885</v>
      </c>
      <c r="G2159" s="30">
        <v>1620750</v>
      </c>
      <c r="H2159" s="26" t="s">
        <v>833</v>
      </c>
      <c r="I2159" s="22">
        <v>3</v>
      </c>
      <c r="J2159" s="22" t="str">
        <f t="shared" si="217"/>
        <v>Norrviken 3</v>
      </c>
      <c r="K2159" s="22" t="s">
        <v>739</v>
      </c>
      <c r="L2159" s="30">
        <v>0.5</v>
      </c>
      <c r="M2159" s="30">
        <v>0.5</v>
      </c>
      <c r="N2159" s="30">
        <v>1.9</v>
      </c>
      <c r="O2159" s="30">
        <v>19.5</v>
      </c>
      <c r="P2159" s="30">
        <v>8.3000000000000007</v>
      </c>
      <c r="Q2159" s="30">
        <v>90</v>
      </c>
      <c r="T2159" s="30">
        <v>2.6280000000000001</v>
      </c>
      <c r="U2159" s="30">
        <v>6.0190000000000001</v>
      </c>
      <c r="V2159" s="22">
        <f t="shared" si="222"/>
        <v>0.44438243196359273</v>
      </c>
      <c r="W2159" s="30">
        <v>0.05</v>
      </c>
      <c r="X2159" s="30">
        <v>13.35</v>
      </c>
      <c r="Y2159" s="30">
        <v>3.4</v>
      </c>
      <c r="Z2159" s="30">
        <v>16.484045999999999</v>
      </c>
      <c r="AB2159" s="30">
        <v>0</v>
      </c>
      <c r="AC2159" s="30">
        <v>8.32</v>
      </c>
      <c r="AI2159" s="30">
        <v>47.68</v>
      </c>
      <c r="AJ2159" s="30">
        <v>770.88800000000003</v>
      </c>
      <c r="BI2159" s="27"/>
    </row>
    <row r="2160" spans="1:61" s="22" customFormat="1" x14ac:dyDescent="0.2">
      <c r="A2160" s="30">
        <v>23866</v>
      </c>
      <c r="B2160" s="23">
        <f t="shared" si="215"/>
        <v>2013</v>
      </c>
      <c r="C2160" s="23">
        <f t="shared" si="216"/>
        <v>8</v>
      </c>
      <c r="D2160" s="24" t="s">
        <v>100</v>
      </c>
      <c r="E2160" s="31">
        <v>41506</v>
      </c>
      <c r="F2160" s="30">
        <v>6594885</v>
      </c>
      <c r="G2160" s="30">
        <v>1620750</v>
      </c>
      <c r="H2160" s="26" t="s">
        <v>833</v>
      </c>
      <c r="I2160" s="22">
        <v>3</v>
      </c>
      <c r="J2160" s="22" t="str">
        <f t="shared" si="217"/>
        <v>Norrviken 3</v>
      </c>
      <c r="K2160" s="26" t="s">
        <v>781</v>
      </c>
      <c r="L2160" s="30">
        <v>1</v>
      </c>
      <c r="M2160" s="30">
        <v>1</v>
      </c>
      <c r="O2160" s="30">
        <v>19.5</v>
      </c>
      <c r="P2160" s="30">
        <v>8.1</v>
      </c>
      <c r="Q2160" s="30">
        <v>88</v>
      </c>
      <c r="BI2160" s="27"/>
    </row>
    <row r="2161" spans="1:61" s="22" customFormat="1" x14ac:dyDescent="0.2">
      <c r="A2161" s="30">
        <v>23867</v>
      </c>
      <c r="B2161" s="23">
        <f t="shared" si="215"/>
        <v>2013</v>
      </c>
      <c r="C2161" s="23">
        <f t="shared" si="216"/>
        <v>8</v>
      </c>
      <c r="D2161" s="24" t="s">
        <v>100</v>
      </c>
      <c r="E2161" s="31">
        <v>41506</v>
      </c>
      <c r="F2161" s="30">
        <v>6594885</v>
      </c>
      <c r="G2161" s="30">
        <v>1620750</v>
      </c>
      <c r="H2161" s="26" t="s">
        <v>833</v>
      </c>
      <c r="I2161" s="22">
        <v>3</v>
      </c>
      <c r="J2161" s="22" t="str">
        <f t="shared" si="217"/>
        <v>Norrviken 3</v>
      </c>
      <c r="K2161" s="26" t="s">
        <v>782</v>
      </c>
      <c r="L2161" s="30">
        <v>2</v>
      </c>
      <c r="M2161" s="30">
        <v>2</v>
      </c>
      <c r="O2161" s="30">
        <v>19.5</v>
      </c>
      <c r="P2161" s="30">
        <v>8</v>
      </c>
      <c r="Q2161" s="30">
        <v>87</v>
      </c>
      <c r="BI2161" s="27"/>
    </row>
    <row r="2162" spans="1:61" s="22" customFormat="1" x14ac:dyDescent="0.2">
      <c r="A2162" s="30">
        <v>23868</v>
      </c>
      <c r="B2162" s="23">
        <f t="shared" si="215"/>
        <v>2013</v>
      </c>
      <c r="C2162" s="23">
        <f t="shared" si="216"/>
        <v>8</v>
      </c>
      <c r="D2162" s="24" t="s">
        <v>100</v>
      </c>
      <c r="E2162" s="31">
        <v>41506</v>
      </c>
      <c r="F2162" s="30">
        <v>6594885</v>
      </c>
      <c r="G2162" s="30">
        <v>1620750</v>
      </c>
      <c r="H2162" s="26" t="s">
        <v>833</v>
      </c>
      <c r="I2162" s="22">
        <v>3</v>
      </c>
      <c r="J2162" s="22" t="str">
        <f t="shared" si="217"/>
        <v>Norrviken 3</v>
      </c>
      <c r="K2162" s="26" t="s">
        <v>783</v>
      </c>
      <c r="L2162" s="30">
        <v>3</v>
      </c>
      <c r="M2162" s="30">
        <v>3</v>
      </c>
      <c r="O2162" s="30">
        <v>19.5</v>
      </c>
      <c r="P2162" s="30">
        <v>7.9</v>
      </c>
      <c r="Q2162" s="30">
        <v>85</v>
      </c>
      <c r="BI2162" s="27"/>
    </row>
    <row r="2163" spans="1:61" s="22" customFormat="1" x14ac:dyDescent="0.2">
      <c r="A2163" s="30">
        <v>23869</v>
      </c>
      <c r="B2163" s="23">
        <f t="shared" si="215"/>
        <v>2013</v>
      </c>
      <c r="C2163" s="23">
        <f t="shared" si="216"/>
        <v>8</v>
      </c>
      <c r="D2163" s="24" t="s">
        <v>100</v>
      </c>
      <c r="E2163" s="31">
        <v>41506</v>
      </c>
      <c r="F2163" s="30">
        <v>6594885</v>
      </c>
      <c r="G2163" s="30">
        <v>1620750</v>
      </c>
      <c r="H2163" s="26" t="s">
        <v>833</v>
      </c>
      <c r="I2163" s="22">
        <v>3</v>
      </c>
      <c r="J2163" s="22" t="str">
        <f t="shared" si="217"/>
        <v>Norrviken 3</v>
      </c>
      <c r="K2163" s="26" t="s">
        <v>784</v>
      </c>
      <c r="L2163" s="30">
        <v>4</v>
      </c>
      <c r="M2163" s="30">
        <v>4</v>
      </c>
      <c r="O2163" s="30">
        <v>19.5</v>
      </c>
      <c r="P2163" s="30">
        <v>7.8</v>
      </c>
      <c r="Q2163" s="30">
        <v>84</v>
      </c>
      <c r="BI2163" s="27"/>
    </row>
    <row r="2164" spans="1:61" s="22" customFormat="1" x14ac:dyDescent="0.2">
      <c r="A2164" s="30">
        <v>23870</v>
      </c>
      <c r="B2164" s="23">
        <f t="shared" si="215"/>
        <v>2013</v>
      </c>
      <c r="C2164" s="23">
        <f t="shared" si="216"/>
        <v>8</v>
      </c>
      <c r="D2164" s="24" t="s">
        <v>100</v>
      </c>
      <c r="E2164" s="31">
        <v>41506</v>
      </c>
      <c r="F2164" s="30">
        <v>6594885</v>
      </c>
      <c r="G2164" s="30">
        <v>1620750</v>
      </c>
      <c r="H2164" s="26" t="s">
        <v>833</v>
      </c>
      <c r="I2164" s="22">
        <v>3</v>
      </c>
      <c r="J2164" s="22" t="str">
        <f t="shared" si="217"/>
        <v>Norrviken 3</v>
      </c>
      <c r="K2164" s="26" t="s">
        <v>841</v>
      </c>
      <c r="L2164" s="30">
        <v>5</v>
      </c>
      <c r="M2164" s="30">
        <v>5</v>
      </c>
      <c r="O2164" s="30">
        <v>19.399999999999999</v>
      </c>
      <c r="P2164" s="30">
        <v>7.8</v>
      </c>
      <c r="Q2164" s="30">
        <v>84</v>
      </c>
      <c r="BI2164" s="27"/>
    </row>
    <row r="2165" spans="1:61" s="22" customFormat="1" x14ac:dyDescent="0.2">
      <c r="A2165" s="30">
        <v>23871</v>
      </c>
      <c r="B2165" s="23">
        <f t="shared" si="215"/>
        <v>2013</v>
      </c>
      <c r="C2165" s="23">
        <f t="shared" si="216"/>
        <v>8</v>
      </c>
      <c r="D2165" s="24" t="s">
        <v>100</v>
      </c>
      <c r="E2165" s="31">
        <v>41506</v>
      </c>
      <c r="F2165" s="30">
        <v>6594885</v>
      </c>
      <c r="G2165" s="30">
        <v>1620750</v>
      </c>
      <c r="H2165" s="26" t="s">
        <v>833</v>
      </c>
      <c r="I2165" s="22">
        <v>3</v>
      </c>
      <c r="J2165" s="22" t="str">
        <f t="shared" si="217"/>
        <v>Norrviken 3</v>
      </c>
      <c r="K2165" s="26" t="s">
        <v>842</v>
      </c>
      <c r="L2165" s="30">
        <v>6</v>
      </c>
      <c r="M2165" s="30">
        <v>6</v>
      </c>
      <c r="O2165" s="30">
        <v>19.399999999999999</v>
      </c>
      <c r="P2165" s="30">
        <v>7.6</v>
      </c>
      <c r="Q2165" s="30">
        <v>82</v>
      </c>
      <c r="BI2165" s="27"/>
    </row>
    <row r="2166" spans="1:61" s="22" customFormat="1" x14ac:dyDescent="0.2">
      <c r="A2166" s="30">
        <v>23872</v>
      </c>
      <c r="B2166" s="23">
        <f t="shared" si="215"/>
        <v>2013</v>
      </c>
      <c r="C2166" s="23">
        <f t="shared" si="216"/>
        <v>8</v>
      </c>
      <c r="D2166" s="24" t="s">
        <v>100</v>
      </c>
      <c r="E2166" s="31">
        <v>41506</v>
      </c>
      <c r="F2166" s="30">
        <v>6594885</v>
      </c>
      <c r="G2166" s="30">
        <v>1620750</v>
      </c>
      <c r="H2166" s="26" t="s">
        <v>833</v>
      </c>
      <c r="I2166" s="22">
        <v>3</v>
      </c>
      <c r="J2166" s="22" t="str">
        <f t="shared" si="217"/>
        <v>Norrviken 3</v>
      </c>
      <c r="K2166" s="26" t="s">
        <v>843</v>
      </c>
      <c r="L2166" s="30">
        <v>7</v>
      </c>
      <c r="M2166" s="30">
        <v>7</v>
      </c>
      <c r="O2166" s="30">
        <v>18.899999999999999</v>
      </c>
      <c r="P2166" s="30">
        <v>2.1</v>
      </c>
      <c r="Q2166" s="30">
        <v>23</v>
      </c>
      <c r="BI2166" s="27"/>
    </row>
    <row r="2167" spans="1:61" s="22" customFormat="1" x14ac:dyDescent="0.2">
      <c r="A2167" s="30">
        <v>23873</v>
      </c>
      <c r="B2167" s="23">
        <f t="shared" si="215"/>
        <v>2013</v>
      </c>
      <c r="C2167" s="23">
        <f t="shared" si="216"/>
        <v>8</v>
      </c>
      <c r="D2167" s="24" t="s">
        <v>100</v>
      </c>
      <c r="E2167" s="31">
        <v>41506</v>
      </c>
      <c r="F2167" s="30">
        <v>6594885</v>
      </c>
      <c r="G2167" s="30">
        <v>1620750</v>
      </c>
      <c r="H2167" s="26" t="s">
        <v>833</v>
      </c>
      <c r="I2167" s="22">
        <v>3</v>
      </c>
      <c r="J2167" s="22" t="str">
        <f t="shared" si="217"/>
        <v>Norrviken 3</v>
      </c>
      <c r="K2167" s="26" t="s">
        <v>844</v>
      </c>
      <c r="L2167" s="30">
        <v>8</v>
      </c>
      <c r="M2167" s="30">
        <v>8</v>
      </c>
      <c r="O2167" s="30">
        <v>16.5</v>
      </c>
      <c r="P2167" s="30">
        <v>0.1</v>
      </c>
      <c r="Q2167" s="30">
        <v>1</v>
      </c>
      <c r="BI2167" s="27"/>
    </row>
    <row r="2168" spans="1:61" s="22" customFormat="1" x14ac:dyDescent="0.2">
      <c r="A2168" s="30">
        <v>23874</v>
      </c>
      <c r="B2168" s="23">
        <f t="shared" si="215"/>
        <v>2013</v>
      </c>
      <c r="C2168" s="23">
        <f t="shared" si="216"/>
        <v>8</v>
      </c>
      <c r="D2168" s="24" t="s">
        <v>100</v>
      </c>
      <c r="E2168" s="31">
        <v>41506</v>
      </c>
      <c r="F2168" s="30">
        <v>6594885</v>
      </c>
      <c r="G2168" s="30">
        <v>1620750</v>
      </c>
      <c r="H2168" s="26" t="s">
        <v>833</v>
      </c>
      <c r="I2168" s="22">
        <v>3</v>
      </c>
      <c r="J2168" s="22" t="str">
        <f t="shared" si="217"/>
        <v>Norrviken 3</v>
      </c>
      <c r="K2168" s="26" t="s">
        <v>845</v>
      </c>
      <c r="L2168" s="30">
        <v>9</v>
      </c>
      <c r="M2168" s="30">
        <v>9</v>
      </c>
      <c r="O2168" s="30">
        <v>14.2</v>
      </c>
      <c r="P2168" s="30">
        <v>0.1</v>
      </c>
      <c r="Q2168" s="30">
        <v>1</v>
      </c>
      <c r="BI2168" s="27"/>
    </row>
    <row r="2169" spans="1:61" s="22" customFormat="1" x14ac:dyDescent="0.2">
      <c r="A2169" s="30">
        <v>23875</v>
      </c>
      <c r="B2169" s="23">
        <f t="shared" si="215"/>
        <v>2013</v>
      </c>
      <c r="C2169" s="23">
        <f t="shared" si="216"/>
        <v>8</v>
      </c>
      <c r="D2169" s="24" t="s">
        <v>100</v>
      </c>
      <c r="E2169" s="31">
        <v>41506</v>
      </c>
      <c r="F2169" s="30">
        <v>6594885</v>
      </c>
      <c r="G2169" s="30">
        <v>1620750</v>
      </c>
      <c r="H2169" s="26" t="s">
        <v>833</v>
      </c>
      <c r="I2169" s="22">
        <v>3</v>
      </c>
      <c r="J2169" s="22" t="str">
        <f t="shared" si="217"/>
        <v>Norrviken 3</v>
      </c>
      <c r="K2169" s="26" t="s">
        <v>846</v>
      </c>
      <c r="L2169" s="30">
        <v>10</v>
      </c>
      <c r="M2169" s="30">
        <v>10</v>
      </c>
      <c r="O2169" s="30">
        <v>11.4</v>
      </c>
      <c r="P2169" s="30">
        <v>0.1</v>
      </c>
      <c r="Q2169" s="30">
        <v>1</v>
      </c>
      <c r="BI2169" s="27"/>
    </row>
    <row r="2170" spans="1:61" s="22" customFormat="1" x14ac:dyDescent="0.2">
      <c r="A2170" s="30">
        <v>23876</v>
      </c>
      <c r="B2170" s="23">
        <f t="shared" si="215"/>
        <v>2013</v>
      </c>
      <c r="C2170" s="23">
        <f t="shared" si="216"/>
        <v>8</v>
      </c>
      <c r="D2170" s="24" t="s">
        <v>100</v>
      </c>
      <c r="E2170" s="31">
        <v>41506</v>
      </c>
      <c r="F2170" s="30">
        <v>6594885</v>
      </c>
      <c r="G2170" s="30">
        <v>1620750</v>
      </c>
      <c r="H2170" s="26" t="s">
        <v>833</v>
      </c>
      <c r="I2170" s="22">
        <v>3</v>
      </c>
      <c r="J2170" s="22" t="str">
        <f t="shared" si="217"/>
        <v>Norrviken 3</v>
      </c>
      <c r="K2170" s="26" t="s">
        <v>847</v>
      </c>
      <c r="L2170" s="30">
        <v>11</v>
      </c>
      <c r="M2170" s="30">
        <v>11</v>
      </c>
      <c r="O2170" s="30">
        <v>9.9</v>
      </c>
      <c r="P2170" s="30">
        <v>0.1</v>
      </c>
      <c r="Q2170" s="30">
        <v>1</v>
      </c>
      <c r="BI2170" s="27"/>
    </row>
    <row r="2171" spans="1:61" s="22" customFormat="1" x14ac:dyDescent="0.2">
      <c r="A2171" s="30">
        <v>23877</v>
      </c>
      <c r="B2171" s="23">
        <f t="shared" si="215"/>
        <v>2013</v>
      </c>
      <c r="C2171" s="23">
        <f t="shared" si="216"/>
        <v>8</v>
      </c>
      <c r="D2171" s="24" t="s">
        <v>100</v>
      </c>
      <c r="E2171" s="31">
        <v>41506</v>
      </c>
      <c r="F2171" s="30">
        <v>6594885</v>
      </c>
      <c r="G2171" s="30">
        <v>1620750</v>
      </c>
      <c r="H2171" s="26" t="s">
        <v>833</v>
      </c>
      <c r="I2171" s="22">
        <v>3</v>
      </c>
      <c r="J2171" s="22" t="str">
        <f t="shared" si="217"/>
        <v>Norrviken 3</v>
      </c>
      <c r="K2171" s="22" t="s">
        <v>785</v>
      </c>
      <c r="L2171" s="30">
        <v>11.5</v>
      </c>
      <c r="M2171" s="30">
        <v>11.5</v>
      </c>
      <c r="O2171" s="30">
        <v>9.8000000000000007</v>
      </c>
      <c r="P2171" s="30">
        <v>0.1</v>
      </c>
      <c r="Q2171" s="30">
        <v>1</v>
      </c>
      <c r="T2171" s="30">
        <v>3.56240000000001</v>
      </c>
      <c r="U2171" s="30">
        <v>1994</v>
      </c>
      <c r="V2171" s="22">
        <f t="shared" ref="V2171:V2172" si="223">U2171 * (1/((10^((0.0901821 + (2729.92 /(273.15 + O2171)))-AC2171)+1)))</f>
        <v>10.215212992299264</v>
      </c>
      <c r="W2171" s="30">
        <v>9.8000000000000004E-2</v>
      </c>
      <c r="X2171" s="30">
        <v>838.25</v>
      </c>
      <c r="Y2171" s="30">
        <v>18.2</v>
      </c>
      <c r="AB2171" s="30">
        <v>0</v>
      </c>
      <c r="AC2171" s="30">
        <v>7.45</v>
      </c>
      <c r="AI2171" s="30">
        <v>849.66</v>
      </c>
      <c r="AJ2171" s="30">
        <v>2925.5</v>
      </c>
      <c r="BI2171" s="27"/>
    </row>
    <row r="2172" spans="1:61" s="22" customFormat="1" x14ac:dyDescent="0.2">
      <c r="A2172" s="30">
        <v>23878</v>
      </c>
      <c r="B2172" s="23">
        <f t="shared" si="215"/>
        <v>2013</v>
      </c>
      <c r="C2172" s="23">
        <f t="shared" si="216"/>
        <v>8</v>
      </c>
      <c r="D2172" s="24" t="s">
        <v>100</v>
      </c>
      <c r="E2172" s="31">
        <v>41506</v>
      </c>
      <c r="F2172" s="30">
        <v>6597300</v>
      </c>
      <c r="G2172" s="30">
        <v>1619975</v>
      </c>
      <c r="H2172" s="26" t="s">
        <v>833</v>
      </c>
      <c r="I2172" s="22">
        <v>4</v>
      </c>
      <c r="J2172" s="22" t="str">
        <f t="shared" si="217"/>
        <v>Norrviken 4</v>
      </c>
      <c r="K2172" s="22" t="s">
        <v>739</v>
      </c>
      <c r="L2172" s="30">
        <v>0.5</v>
      </c>
      <c r="M2172" s="30">
        <v>0.5</v>
      </c>
      <c r="N2172" s="30">
        <v>1.8</v>
      </c>
      <c r="O2172" s="30">
        <v>19.2</v>
      </c>
      <c r="P2172" s="30">
        <v>9</v>
      </c>
      <c r="Q2172" s="30">
        <v>97</v>
      </c>
      <c r="T2172" s="30">
        <v>2.6280000000000001</v>
      </c>
      <c r="U2172" s="30">
        <v>6.1870000000000003</v>
      </c>
      <c r="V2172" s="22">
        <f t="shared" si="223"/>
        <v>0.54158349359574864</v>
      </c>
      <c r="W2172" s="30">
        <v>4.9000000000000002E-2</v>
      </c>
      <c r="X2172" s="30">
        <v>5.31</v>
      </c>
      <c r="Y2172" s="30">
        <v>3.1</v>
      </c>
      <c r="Z2172" s="30">
        <v>10.07694</v>
      </c>
      <c r="AB2172" s="30">
        <v>0</v>
      </c>
      <c r="AC2172" s="30">
        <v>8.41</v>
      </c>
      <c r="AI2172" s="30">
        <v>36.549999999999997</v>
      </c>
      <c r="AJ2172" s="30">
        <v>748.00800000000004</v>
      </c>
      <c r="BI2172" s="27"/>
    </row>
    <row r="2173" spans="1:61" s="22" customFormat="1" x14ac:dyDescent="0.2">
      <c r="A2173" s="30">
        <v>23879</v>
      </c>
      <c r="B2173" s="23">
        <f t="shared" si="215"/>
        <v>2013</v>
      </c>
      <c r="C2173" s="23">
        <f t="shared" si="216"/>
        <v>8</v>
      </c>
      <c r="D2173" s="24" t="s">
        <v>100</v>
      </c>
      <c r="E2173" s="31">
        <v>41506</v>
      </c>
      <c r="F2173" s="30">
        <v>6597300</v>
      </c>
      <c r="G2173" s="30">
        <v>1619975</v>
      </c>
      <c r="H2173" s="26" t="s">
        <v>833</v>
      </c>
      <c r="I2173" s="22">
        <v>4</v>
      </c>
      <c r="J2173" s="22" t="str">
        <f t="shared" si="217"/>
        <v>Norrviken 4</v>
      </c>
      <c r="K2173" s="26" t="s">
        <v>781</v>
      </c>
      <c r="L2173" s="30">
        <v>1</v>
      </c>
      <c r="M2173" s="30">
        <v>1</v>
      </c>
      <c r="O2173" s="30">
        <v>19.2</v>
      </c>
      <c r="P2173" s="30">
        <v>8.9</v>
      </c>
      <c r="Q2173" s="30">
        <v>96</v>
      </c>
      <c r="BI2173" s="27"/>
    </row>
    <row r="2174" spans="1:61" s="22" customFormat="1" x14ac:dyDescent="0.2">
      <c r="A2174" s="30">
        <v>23880</v>
      </c>
      <c r="B2174" s="23">
        <f t="shared" si="215"/>
        <v>2013</v>
      </c>
      <c r="C2174" s="23">
        <f t="shared" si="216"/>
        <v>8</v>
      </c>
      <c r="D2174" s="24" t="s">
        <v>100</v>
      </c>
      <c r="E2174" s="31">
        <v>41506</v>
      </c>
      <c r="F2174" s="30">
        <v>6597300</v>
      </c>
      <c r="G2174" s="30">
        <v>1619975</v>
      </c>
      <c r="H2174" s="26" t="s">
        <v>833</v>
      </c>
      <c r="I2174" s="22">
        <v>4</v>
      </c>
      <c r="J2174" s="22" t="str">
        <f t="shared" si="217"/>
        <v>Norrviken 4</v>
      </c>
      <c r="K2174" s="22" t="s">
        <v>785</v>
      </c>
      <c r="L2174" s="30">
        <v>1.8</v>
      </c>
      <c r="M2174" s="30">
        <v>1.8</v>
      </c>
      <c r="O2174" s="30">
        <v>19.2</v>
      </c>
      <c r="P2174" s="30">
        <v>8.9</v>
      </c>
      <c r="Q2174" s="30">
        <v>95</v>
      </c>
      <c r="T2174" s="30">
        <v>2.5890666666666702</v>
      </c>
      <c r="U2174" s="30">
        <v>19.84</v>
      </c>
      <c r="V2174" s="22">
        <f t="shared" ref="V2174" si="224">U2174 * (1/((10^((0.0901821 + (2729.92 /(273.15 + O2174)))-AC2174)+1)))</f>
        <v>1.7367086654177553</v>
      </c>
      <c r="W2174" s="30">
        <v>0.05</v>
      </c>
      <c r="X2174" s="30">
        <v>5.15</v>
      </c>
      <c r="Y2174" s="30">
        <v>3.3</v>
      </c>
      <c r="AB2174" s="30">
        <v>0</v>
      </c>
      <c r="AC2174" s="30">
        <v>8.41</v>
      </c>
      <c r="AI2174" s="30">
        <v>41.34</v>
      </c>
      <c r="AJ2174" s="30">
        <v>755.26199999999994</v>
      </c>
      <c r="BI2174" s="27"/>
    </row>
    <row r="2175" spans="1:61" s="22" customFormat="1" x14ac:dyDescent="0.2">
      <c r="A2175" s="22">
        <v>23884</v>
      </c>
      <c r="B2175" s="23">
        <f t="shared" si="215"/>
        <v>2013</v>
      </c>
      <c r="C2175" s="23">
        <f t="shared" si="216"/>
        <v>8</v>
      </c>
      <c r="D2175" s="24" t="s">
        <v>100</v>
      </c>
      <c r="E2175" s="25">
        <v>41506</v>
      </c>
      <c r="F2175" s="22">
        <v>6600935</v>
      </c>
      <c r="G2175" s="22">
        <v>1626764</v>
      </c>
      <c r="H2175" s="22" t="s">
        <v>94</v>
      </c>
      <c r="I2175" s="22" t="s">
        <v>780</v>
      </c>
      <c r="J2175" s="22" t="str">
        <f t="shared" si="217"/>
        <v>Vallentunasjön Va2</v>
      </c>
      <c r="K2175" s="22" t="s">
        <v>739</v>
      </c>
      <c r="L2175" s="22">
        <v>0.5</v>
      </c>
      <c r="M2175" s="22">
        <v>0.5</v>
      </c>
      <c r="N2175" s="22">
        <v>0.4</v>
      </c>
      <c r="O2175" s="22">
        <v>19.100000000000001</v>
      </c>
      <c r="P2175" s="22">
        <v>9</v>
      </c>
      <c r="Q2175" s="22">
        <v>104</v>
      </c>
      <c r="U2175" s="22">
        <v>83.799000000000007</v>
      </c>
      <c r="X2175" s="22">
        <v>71.09</v>
      </c>
      <c r="AB2175" s="22">
        <v>336.23</v>
      </c>
      <c r="AI2175" s="22">
        <v>89.71</v>
      </c>
      <c r="AJ2175" s="22">
        <v>983.26800000000003</v>
      </c>
      <c r="BI2175" s="27"/>
    </row>
    <row r="2176" spans="1:61" s="22" customFormat="1" x14ac:dyDescent="0.2">
      <c r="A2176" s="22">
        <v>23885</v>
      </c>
      <c r="B2176" s="23">
        <f t="shared" si="215"/>
        <v>2013</v>
      </c>
      <c r="C2176" s="23">
        <f t="shared" si="216"/>
        <v>8</v>
      </c>
      <c r="D2176" s="24" t="s">
        <v>100</v>
      </c>
      <c r="E2176" s="25">
        <v>41506</v>
      </c>
      <c r="F2176" s="22">
        <v>6600935</v>
      </c>
      <c r="G2176" s="22">
        <v>1626764</v>
      </c>
      <c r="H2176" s="22" t="s">
        <v>94</v>
      </c>
      <c r="I2176" s="22" t="s">
        <v>780</v>
      </c>
      <c r="J2176" s="22" t="str">
        <f t="shared" si="217"/>
        <v>Vallentunasjön Va2</v>
      </c>
      <c r="K2176" s="22" t="s">
        <v>781</v>
      </c>
      <c r="L2176" s="22">
        <v>1</v>
      </c>
      <c r="M2176" s="22">
        <v>1</v>
      </c>
      <c r="O2176" s="22">
        <v>19.100000000000001</v>
      </c>
      <c r="P2176" s="22">
        <v>9.6999999999999993</v>
      </c>
      <c r="Q2176" s="22">
        <v>104</v>
      </c>
      <c r="BI2176" s="27"/>
    </row>
    <row r="2177" spans="1:61" s="22" customFormat="1" x14ac:dyDescent="0.2">
      <c r="A2177" s="22">
        <v>23886</v>
      </c>
      <c r="B2177" s="23">
        <f t="shared" si="215"/>
        <v>2013</v>
      </c>
      <c r="C2177" s="23">
        <f t="shared" si="216"/>
        <v>8</v>
      </c>
      <c r="D2177" s="24" t="s">
        <v>100</v>
      </c>
      <c r="E2177" s="25">
        <v>41506</v>
      </c>
      <c r="F2177" s="22">
        <v>6600935</v>
      </c>
      <c r="G2177" s="22">
        <v>1626764</v>
      </c>
      <c r="H2177" s="22" t="s">
        <v>94</v>
      </c>
      <c r="I2177" s="22" t="s">
        <v>780</v>
      </c>
      <c r="J2177" s="22" t="str">
        <f t="shared" si="217"/>
        <v>Vallentunasjön Va2</v>
      </c>
      <c r="K2177" s="22" t="s">
        <v>782</v>
      </c>
      <c r="L2177" s="22">
        <v>2</v>
      </c>
      <c r="M2177" s="22">
        <v>2</v>
      </c>
      <c r="O2177" s="22">
        <v>19</v>
      </c>
      <c r="P2177" s="22">
        <v>9.6</v>
      </c>
      <c r="Q2177" s="22">
        <v>103</v>
      </c>
      <c r="BI2177" s="27"/>
    </row>
    <row r="2178" spans="1:61" s="22" customFormat="1" x14ac:dyDescent="0.2">
      <c r="A2178" s="22">
        <v>23887</v>
      </c>
      <c r="B2178" s="23">
        <f t="shared" ref="B2178:B2241" si="225">YEAR(E2178)</f>
        <v>2013</v>
      </c>
      <c r="C2178" s="23">
        <f t="shared" ref="C2178:C2241" si="226">MONTH(E2178)</f>
        <v>8</v>
      </c>
      <c r="D2178" s="24" t="s">
        <v>100</v>
      </c>
      <c r="E2178" s="25">
        <v>41506</v>
      </c>
      <c r="F2178" s="22">
        <v>6600935</v>
      </c>
      <c r="G2178" s="22">
        <v>1626764</v>
      </c>
      <c r="H2178" s="22" t="s">
        <v>94</v>
      </c>
      <c r="I2178" s="22" t="s">
        <v>780</v>
      </c>
      <c r="J2178" s="22" t="str">
        <f t="shared" si="217"/>
        <v>Vallentunasjön Va2</v>
      </c>
      <c r="K2178" s="22" t="s">
        <v>783</v>
      </c>
      <c r="L2178" s="22">
        <v>3</v>
      </c>
      <c r="M2178" s="22">
        <v>3</v>
      </c>
      <c r="O2178" s="22">
        <v>18.899999999999999</v>
      </c>
      <c r="P2178" s="22">
        <v>9.3000000000000007</v>
      </c>
      <c r="Q2178" s="22">
        <v>100</v>
      </c>
      <c r="BI2178" s="27"/>
    </row>
    <row r="2179" spans="1:61" s="22" customFormat="1" x14ac:dyDescent="0.2">
      <c r="A2179" s="22">
        <v>23888</v>
      </c>
      <c r="B2179" s="23">
        <f t="shared" si="225"/>
        <v>2013</v>
      </c>
      <c r="C2179" s="23">
        <f t="shared" si="226"/>
        <v>8</v>
      </c>
      <c r="D2179" s="24" t="s">
        <v>100</v>
      </c>
      <c r="E2179" s="25">
        <v>41506</v>
      </c>
      <c r="F2179" s="22">
        <v>6600935</v>
      </c>
      <c r="G2179" s="22">
        <v>1626764</v>
      </c>
      <c r="H2179" s="22" t="s">
        <v>94</v>
      </c>
      <c r="I2179" s="22" t="s">
        <v>780</v>
      </c>
      <c r="J2179" s="22" t="str">
        <f t="shared" ref="J2179:J2242" si="227">CONCATENATE(H2179," ",I2179)</f>
        <v>Vallentunasjön Va2</v>
      </c>
      <c r="K2179" s="22" t="s">
        <v>784</v>
      </c>
      <c r="L2179" s="22">
        <v>4</v>
      </c>
      <c r="M2179" s="22">
        <v>4</v>
      </c>
      <c r="O2179" s="22">
        <v>18.8</v>
      </c>
      <c r="P2179" s="22">
        <v>9</v>
      </c>
      <c r="Q2179" s="22">
        <v>95</v>
      </c>
      <c r="BI2179" s="27"/>
    </row>
    <row r="2180" spans="1:61" s="22" customFormat="1" x14ac:dyDescent="0.2">
      <c r="A2180" s="22">
        <v>23889</v>
      </c>
      <c r="B2180" s="23">
        <f t="shared" si="225"/>
        <v>2013</v>
      </c>
      <c r="C2180" s="23">
        <f t="shared" si="226"/>
        <v>8</v>
      </c>
      <c r="D2180" s="24" t="s">
        <v>100</v>
      </c>
      <c r="E2180" s="25">
        <v>41506</v>
      </c>
      <c r="H2180" s="22" t="s">
        <v>94</v>
      </c>
      <c r="I2180" s="22" t="s">
        <v>786</v>
      </c>
      <c r="J2180" s="22" t="str">
        <f t="shared" si="227"/>
        <v>Vallentunasjön Blandprov</v>
      </c>
      <c r="K2180" s="22" t="s">
        <v>739</v>
      </c>
      <c r="U2180" s="22">
        <v>3.3490000000000002</v>
      </c>
      <c r="X2180" s="22">
        <v>5.9</v>
      </c>
      <c r="Z2180" s="22">
        <v>54.127540000000003</v>
      </c>
      <c r="AB2180" s="30">
        <v>0</v>
      </c>
      <c r="AE2180" s="22">
        <v>35.999999999999901</v>
      </c>
      <c r="AI2180" s="22">
        <v>93.98</v>
      </c>
      <c r="AJ2180" s="22">
        <v>1840.193</v>
      </c>
      <c r="BI2180" s="27"/>
    </row>
    <row r="2181" spans="1:61" s="22" customFormat="1" x14ac:dyDescent="0.2">
      <c r="A2181" s="30">
        <v>23967</v>
      </c>
      <c r="B2181" s="23">
        <f t="shared" si="225"/>
        <v>2013</v>
      </c>
      <c r="C2181" s="23">
        <f t="shared" si="226"/>
        <v>8</v>
      </c>
      <c r="D2181" s="24" t="s">
        <v>100</v>
      </c>
      <c r="E2181" s="31">
        <v>41507</v>
      </c>
      <c r="F2181" s="30">
        <v>6606035</v>
      </c>
      <c r="G2181" s="30">
        <v>1615620</v>
      </c>
      <c r="H2181" s="26" t="s">
        <v>90</v>
      </c>
      <c r="J2181" s="22" t="str">
        <f t="shared" si="227"/>
        <v xml:space="preserve">Oxundasjön </v>
      </c>
      <c r="K2181" s="22" t="s">
        <v>739</v>
      </c>
      <c r="L2181" s="30">
        <v>0.5</v>
      </c>
      <c r="M2181" s="30">
        <v>0.5</v>
      </c>
      <c r="N2181" s="30">
        <v>1.7</v>
      </c>
      <c r="O2181" s="30">
        <v>19.8</v>
      </c>
      <c r="P2181" s="30">
        <v>7.1</v>
      </c>
      <c r="Q2181" s="30">
        <v>77</v>
      </c>
      <c r="T2181" s="30">
        <v>2.4625721115537802</v>
      </c>
      <c r="U2181" s="30">
        <v>15.352</v>
      </c>
      <c r="V2181" s="22">
        <f t="shared" ref="V2181" si="228">U2181 * (1/((10^((0.0901821 + (2729.92 /(273.15 + O2181)))-AC2181)+1)))</f>
        <v>0.38566482946637598</v>
      </c>
      <c r="W2181" s="30">
        <v>5.2999999999999999E-2</v>
      </c>
      <c r="X2181" s="30">
        <v>62.02</v>
      </c>
      <c r="Y2181" s="30">
        <v>4.8</v>
      </c>
      <c r="Z2181" s="30">
        <v>14.199374000000001</v>
      </c>
      <c r="AB2181" s="30">
        <v>0.36499999999999999</v>
      </c>
      <c r="AC2181" s="30">
        <v>7.82</v>
      </c>
      <c r="AI2181" s="30">
        <v>102.95</v>
      </c>
      <c r="AJ2181" s="30">
        <v>837.21900000000005</v>
      </c>
      <c r="BI2181" s="27"/>
    </row>
    <row r="2182" spans="1:61" s="22" customFormat="1" x14ac:dyDescent="0.2">
      <c r="A2182" s="30">
        <v>23968</v>
      </c>
      <c r="B2182" s="23">
        <f t="shared" si="225"/>
        <v>2013</v>
      </c>
      <c r="C2182" s="23">
        <f t="shared" si="226"/>
        <v>8</v>
      </c>
      <c r="D2182" s="24" t="s">
        <v>100</v>
      </c>
      <c r="E2182" s="31">
        <v>41507</v>
      </c>
      <c r="F2182" s="30">
        <v>6606035</v>
      </c>
      <c r="G2182" s="30">
        <v>1615620</v>
      </c>
      <c r="H2182" s="26" t="s">
        <v>90</v>
      </c>
      <c r="J2182" s="22" t="str">
        <f t="shared" si="227"/>
        <v xml:space="preserve">Oxundasjön </v>
      </c>
      <c r="K2182" s="26" t="s">
        <v>781</v>
      </c>
      <c r="L2182" s="30">
        <v>1</v>
      </c>
      <c r="M2182" s="30">
        <v>1</v>
      </c>
      <c r="O2182" s="30">
        <v>19.600000000000001</v>
      </c>
      <c r="P2182" s="30">
        <v>7</v>
      </c>
      <c r="Q2182" s="30">
        <v>76</v>
      </c>
      <c r="BI2182" s="27"/>
    </row>
    <row r="2183" spans="1:61" s="22" customFormat="1" x14ac:dyDescent="0.2">
      <c r="A2183" s="30">
        <v>23969</v>
      </c>
      <c r="B2183" s="23">
        <f t="shared" si="225"/>
        <v>2013</v>
      </c>
      <c r="C2183" s="23">
        <f t="shared" si="226"/>
        <v>8</v>
      </c>
      <c r="D2183" s="24" t="s">
        <v>100</v>
      </c>
      <c r="E2183" s="31">
        <v>41507</v>
      </c>
      <c r="F2183" s="30">
        <v>6606035</v>
      </c>
      <c r="G2183" s="30">
        <v>1615620</v>
      </c>
      <c r="H2183" s="26" t="s">
        <v>90</v>
      </c>
      <c r="J2183" s="22" t="str">
        <f t="shared" si="227"/>
        <v xml:space="preserve">Oxundasjön </v>
      </c>
      <c r="K2183" s="26" t="s">
        <v>782</v>
      </c>
      <c r="L2183" s="30">
        <v>2</v>
      </c>
      <c r="M2183" s="30">
        <v>2</v>
      </c>
      <c r="O2183" s="30">
        <v>19.600000000000001</v>
      </c>
      <c r="P2183" s="30">
        <v>7.1</v>
      </c>
      <c r="Q2183" s="30">
        <v>77</v>
      </c>
      <c r="BI2183" s="27"/>
    </row>
    <row r="2184" spans="1:61" s="22" customFormat="1" x14ac:dyDescent="0.2">
      <c r="A2184" s="30">
        <v>23970</v>
      </c>
      <c r="B2184" s="23">
        <f t="shared" si="225"/>
        <v>2013</v>
      </c>
      <c r="C2184" s="23">
        <f t="shared" si="226"/>
        <v>8</v>
      </c>
      <c r="D2184" s="24" t="s">
        <v>100</v>
      </c>
      <c r="E2184" s="31">
        <v>41507</v>
      </c>
      <c r="F2184" s="30">
        <v>6606035</v>
      </c>
      <c r="G2184" s="30">
        <v>1615620</v>
      </c>
      <c r="H2184" s="26" t="s">
        <v>90</v>
      </c>
      <c r="J2184" s="22" t="str">
        <f t="shared" si="227"/>
        <v xml:space="preserve">Oxundasjön </v>
      </c>
      <c r="K2184" s="26" t="s">
        <v>783</v>
      </c>
      <c r="L2184" s="30">
        <v>3</v>
      </c>
      <c r="M2184" s="30">
        <v>3</v>
      </c>
      <c r="O2184" s="30">
        <v>19.600000000000001</v>
      </c>
      <c r="P2184" s="30">
        <v>7</v>
      </c>
      <c r="Q2184" s="30">
        <v>76</v>
      </c>
      <c r="BI2184" s="27"/>
    </row>
    <row r="2185" spans="1:61" s="22" customFormat="1" x14ac:dyDescent="0.2">
      <c r="A2185" s="30">
        <v>23971</v>
      </c>
      <c r="B2185" s="23">
        <f t="shared" si="225"/>
        <v>2013</v>
      </c>
      <c r="C2185" s="23">
        <f t="shared" si="226"/>
        <v>8</v>
      </c>
      <c r="D2185" s="24" t="s">
        <v>100</v>
      </c>
      <c r="E2185" s="31">
        <v>41507</v>
      </c>
      <c r="F2185" s="30">
        <v>6606035</v>
      </c>
      <c r="G2185" s="30">
        <v>1615620</v>
      </c>
      <c r="H2185" s="26" t="s">
        <v>90</v>
      </c>
      <c r="J2185" s="22" t="str">
        <f t="shared" si="227"/>
        <v xml:space="preserve">Oxundasjön </v>
      </c>
      <c r="K2185" s="26" t="s">
        <v>784</v>
      </c>
      <c r="L2185" s="30">
        <v>4</v>
      </c>
      <c r="M2185" s="30">
        <v>4</v>
      </c>
      <c r="O2185" s="30">
        <v>19.600000000000001</v>
      </c>
      <c r="P2185" s="30">
        <v>6.9</v>
      </c>
      <c r="Q2185" s="30">
        <v>75</v>
      </c>
      <c r="BI2185" s="27"/>
    </row>
    <row r="2186" spans="1:61" s="22" customFormat="1" x14ac:dyDescent="0.2">
      <c r="A2186" s="30">
        <v>23972</v>
      </c>
      <c r="B2186" s="23">
        <f t="shared" si="225"/>
        <v>2013</v>
      </c>
      <c r="C2186" s="23">
        <f t="shared" si="226"/>
        <v>8</v>
      </c>
      <c r="D2186" s="24" t="s">
        <v>100</v>
      </c>
      <c r="E2186" s="31">
        <v>41507</v>
      </c>
      <c r="F2186" s="30">
        <v>6606035</v>
      </c>
      <c r="G2186" s="30">
        <v>1615620</v>
      </c>
      <c r="H2186" s="26" t="s">
        <v>90</v>
      </c>
      <c r="J2186" s="22" t="str">
        <f t="shared" si="227"/>
        <v xml:space="preserve">Oxundasjön </v>
      </c>
      <c r="K2186" s="26" t="s">
        <v>841</v>
      </c>
      <c r="L2186" s="30">
        <v>5</v>
      </c>
      <c r="M2186" s="30">
        <v>5</v>
      </c>
      <c r="O2186" s="30">
        <v>19.600000000000001</v>
      </c>
      <c r="P2186" s="30">
        <v>6.9</v>
      </c>
      <c r="Q2186" s="30">
        <v>75</v>
      </c>
      <c r="BI2186" s="27"/>
    </row>
    <row r="2187" spans="1:61" s="22" customFormat="1" x14ac:dyDescent="0.2">
      <c r="A2187" s="30">
        <v>23973</v>
      </c>
      <c r="B2187" s="23">
        <f t="shared" si="225"/>
        <v>2013</v>
      </c>
      <c r="C2187" s="23">
        <f t="shared" si="226"/>
        <v>8</v>
      </c>
      <c r="D2187" s="24" t="s">
        <v>100</v>
      </c>
      <c r="E2187" s="31">
        <v>41507</v>
      </c>
      <c r="F2187" s="30">
        <v>6606035</v>
      </c>
      <c r="G2187" s="30">
        <v>1615620</v>
      </c>
      <c r="H2187" s="26" t="s">
        <v>90</v>
      </c>
      <c r="J2187" s="22" t="str">
        <f t="shared" si="227"/>
        <v xml:space="preserve">Oxundasjön </v>
      </c>
      <c r="K2187" s="22" t="s">
        <v>785</v>
      </c>
      <c r="L2187" s="30">
        <v>5.7</v>
      </c>
      <c r="M2187" s="30">
        <v>5.7</v>
      </c>
      <c r="O2187" s="30">
        <v>19.600000000000001</v>
      </c>
      <c r="P2187" s="30">
        <v>6.3</v>
      </c>
      <c r="Q2187" s="30">
        <v>68</v>
      </c>
      <c r="T2187" s="30">
        <v>2.4821163346613502</v>
      </c>
      <c r="U2187" s="30">
        <v>26.393000000000001</v>
      </c>
      <c r="V2187" s="22">
        <f t="shared" ref="V2187:V2188" si="229">U2187 * (1/((10^((0.0901821 + (2729.92 /(273.15 + O2187)))-AC2187)+1)))</f>
        <v>0.63910347577432636</v>
      </c>
      <c r="W2187" s="30">
        <v>5.2999999999999999E-2</v>
      </c>
      <c r="X2187" s="30">
        <v>71.63</v>
      </c>
      <c r="Y2187" s="30">
        <v>6.4</v>
      </c>
      <c r="AB2187" s="30">
        <v>1.05</v>
      </c>
      <c r="AC2187" s="30">
        <v>7.8100000000000005</v>
      </c>
      <c r="AI2187" s="30">
        <v>114.43</v>
      </c>
      <c r="AJ2187" s="30">
        <v>811.13400000000001</v>
      </c>
      <c r="BI2187" s="27"/>
    </row>
    <row r="2188" spans="1:61" s="22" customFormat="1" x14ac:dyDescent="0.2">
      <c r="A2188" s="30">
        <v>23974</v>
      </c>
      <c r="B2188" s="23">
        <f t="shared" si="225"/>
        <v>2013</v>
      </c>
      <c r="C2188" s="23">
        <f t="shared" si="226"/>
        <v>8</v>
      </c>
      <c r="D2188" s="24" t="s">
        <v>100</v>
      </c>
      <c r="E2188" s="31">
        <v>41507</v>
      </c>
      <c r="F2188" s="30">
        <v>6599695</v>
      </c>
      <c r="G2188" s="30">
        <v>1617290</v>
      </c>
      <c r="H2188" s="26" t="s">
        <v>83</v>
      </c>
      <c r="J2188" s="22" t="str">
        <f t="shared" si="227"/>
        <v xml:space="preserve">Edssjön </v>
      </c>
      <c r="K2188" s="22" t="s">
        <v>739</v>
      </c>
      <c r="L2188" s="30">
        <v>0.5</v>
      </c>
      <c r="M2188" s="30">
        <v>0.5</v>
      </c>
      <c r="N2188" s="30">
        <v>1.1000000000000001</v>
      </c>
      <c r="O2188" s="30">
        <v>19.2</v>
      </c>
      <c r="P2188" s="30">
        <v>10</v>
      </c>
      <c r="Q2188" s="30">
        <v>107</v>
      </c>
      <c r="T2188" s="30">
        <v>2.5016605577689202</v>
      </c>
      <c r="U2188" s="30">
        <v>5.6079999999999997</v>
      </c>
      <c r="V2188" s="22">
        <f t="shared" si="229"/>
        <v>1.0104138804482343</v>
      </c>
      <c r="W2188" s="30">
        <v>6.4000000000000001E-2</v>
      </c>
      <c r="X2188" s="30">
        <v>32.700000000000003</v>
      </c>
      <c r="Y2188" s="30">
        <v>9.3000000000000007</v>
      </c>
      <c r="Z2188" s="30">
        <v>16.973618571428599</v>
      </c>
      <c r="AB2188" s="30">
        <v>0</v>
      </c>
      <c r="AC2188" s="30">
        <v>8.77</v>
      </c>
      <c r="AI2188" s="30">
        <v>132.19999999999999</v>
      </c>
      <c r="AJ2188" s="30">
        <v>1313.588</v>
      </c>
      <c r="BI2188" s="27"/>
    </row>
    <row r="2189" spans="1:61" s="22" customFormat="1" x14ac:dyDescent="0.2">
      <c r="A2189" s="30">
        <v>23975</v>
      </c>
      <c r="B2189" s="23">
        <f t="shared" si="225"/>
        <v>2013</v>
      </c>
      <c r="C2189" s="23">
        <f t="shared" si="226"/>
        <v>8</v>
      </c>
      <c r="D2189" s="24" t="s">
        <v>100</v>
      </c>
      <c r="E2189" s="31">
        <v>41507</v>
      </c>
      <c r="F2189" s="30">
        <v>6599695</v>
      </c>
      <c r="G2189" s="30">
        <v>1617290</v>
      </c>
      <c r="H2189" s="26" t="s">
        <v>83</v>
      </c>
      <c r="J2189" s="22" t="str">
        <f t="shared" si="227"/>
        <v xml:space="preserve">Edssjön </v>
      </c>
      <c r="K2189" s="26" t="s">
        <v>781</v>
      </c>
      <c r="L2189" s="30">
        <v>1</v>
      </c>
      <c r="M2189" s="30">
        <v>1</v>
      </c>
      <c r="O2189" s="30">
        <v>19.2</v>
      </c>
      <c r="P2189" s="30">
        <v>9.6999999999999993</v>
      </c>
      <c r="Q2189" s="30">
        <v>105</v>
      </c>
      <c r="BI2189" s="27"/>
    </row>
    <row r="2190" spans="1:61" s="22" customFormat="1" x14ac:dyDescent="0.2">
      <c r="A2190" s="30">
        <v>23976</v>
      </c>
      <c r="B2190" s="23">
        <f t="shared" si="225"/>
        <v>2013</v>
      </c>
      <c r="C2190" s="23">
        <f t="shared" si="226"/>
        <v>8</v>
      </c>
      <c r="D2190" s="24" t="s">
        <v>100</v>
      </c>
      <c r="E2190" s="31">
        <v>41507</v>
      </c>
      <c r="F2190" s="30">
        <v>6599695</v>
      </c>
      <c r="G2190" s="30">
        <v>1617290</v>
      </c>
      <c r="H2190" s="26" t="s">
        <v>83</v>
      </c>
      <c r="J2190" s="22" t="str">
        <f t="shared" si="227"/>
        <v xml:space="preserve">Edssjön </v>
      </c>
      <c r="K2190" s="26" t="s">
        <v>782</v>
      </c>
      <c r="L2190" s="30">
        <v>2</v>
      </c>
      <c r="M2190" s="30">
        <v>2</v>
      </c>
      <c r="O2190" s="30">
        <v>19.2</v>
      </c>
      <c r="P2190" s="30">
        <v>9.4</v>
      </c>
      <c r="Q2190" s="30">
        <v>101</v>
      </c>
      <c r="BI2190" s="27"/>
    </row>
    <row r="2191" spans="1:61" s="22" customFormat="1" x14ac:dyDescent="0.2">
      <c r="A2191" s="30">
        <v>23977</v>
      </c>
      <c r="B2191" s="23">
        <f t="shared" si="225"/>
        <v>2013</v>
      </c>
      <c r="C2191" s="23">
        <f t="shared" si="226"/>
        <v>8</v>
      </c>
      <c r="D2191" s="24" t="s">
        <v>100</v>
      </c>
      <c r="E2191" s="31">
        <v>41507</v>
      </c>
      <c r="F2191" s="30">
        <v>6599695</v>
      </c>
      <c r="G2191" s="30">
        <v>1617290</v>
      </c>
      <c r="H2191" s="26" t="s">
        <v>83</v>
      </c>
      <c r="J2191" s="22" t="str">
        <f t="shared" si="227"/>
        <v xml:space="preserve">Edssjön </v>
      </c>
      <c r="K2191" s="26" t="s">
        <v>783</v>
      </c>
      <c r="L2191" s="30">
        <v>3</v>
      </c>
      <c r="M2191" s="30">
        <v>3</v>
      </c>
      <c r="O2191" s="30">
        <v>19.2</v>
      </c>
      <c r="P2191" s="30">
        <v>8.9</v>
      </c>
      <c r="Q2191" s="30">
        <v>96</v>
      </c>
      <c r="BI2191" s="27"/>
    </row>
    <row r="2192" spans="1:61" s="22" customFormat="1" x14ac:dyDescent="0.2">
      <c r="A2192" s="30">
        <v>23978</v>
      </c>
      <c r="B2192" s="23">
        <f t="shared" si="225"/>
        <v>2013</v>
      </c>
      <c r="C2192" s="23">
        <f t="shared" si="226"/>
        <v>8</v>
      </c>
      <c r="D2192" s="24" t="s">
        <v>100</v>
      </c>
      <c r="E2192" s="31">
        <v>41507</v>
      </c>
      <c r="F2192" s="30">
        <v>6599695</v>
      </c>
      <c r="G2192" s="30">
        <v>1617290</v>
      </c>
      <c r="H2192" s="26" t="s">
        <v>83</v>
      </c>
      <c r="J2192" s="22" t="str">
        <f t="shared" si="227"/>
        <v xml:space="preserve">Edssjön </v>
      </c>
      <c r="K2192" s="26" t="s">
        <v>784</v>
      </c>
      <c r="L2192" s="30">
        <v>4</v>
      </c>
      <c r="M2192" s="30">
        <v>4</v>
      </c>
      <c r="O2192" s="30">
        <v>19.2</v>
      </c>
      <c r="P2192" s="30">
        <v>8.1</v>
      </c>
      <c r="Q2192" s="30">
        <v>87</v>
      </c>
      <c r="BI2192" s="27"/>
    </row>
    <row r="2193" spans="1:61" s="22" customFormat="1" x14ac:dyDescent="0.2">
      <c r="A2193" s="30">
        <v>23979</v>
      </c>
      <c r="B2193" s="23">
        <f t="shared" si="225"/>
        <v>2013</v>
      </c>
      <c r="C2193" s="23">
        <f t="shared" si="226"/>
        <v>8</v>
      </c>
      <c r="D2193" s="24" t="s">
        <v>100</v>
      </c>
      <c r="E2193" s="31">
        <v>41507</v>
      </c>
      <c r="F2193" s="30">
        <v>6599695</v>
      </c>
      <c r="G2193" s="30">
        <v>1617290</v>
      </c>
      <c r="H2193" s="26" t="s">
        <v>83</v>
      </c>
      <c r="J2193" s="22" t="str">
        <f t="shared" si="227"/>
        <v xml:space="preserve">Edssjön </v>
      </c>
      <c r="K2193" s="22" t="s">
        <v>785</v>
      </c>
      <c r="L2193" s="30">
        <v>4.7</v>
      </c>
      <c r="M2193" s="30">
        <v>4.7</v>
      </c>
      <c r="O2193" s="30">
        <v>19</v>
      </c>
      <c r="P2193" s="30">
        <v>3</v>
      </c>
      <c r="Q2193" s="30">
        <v>32</v>
      </c>
      <c r="T2193" s="30">
        <v>2.4821163346613502</v>
      </c>
      <c r="U2193" s="30">
        <v>29.974</v>
      </c>
      <c r="V2193" s="22">
        <f t="shared" ref="V2193:V2194" si="230">U2193 * (1/((10^((0.0901821 + (2729.92 /(273.15 + O2193)))-AC2193)+1)))</f>
        <v>3.0589483590288511</v>
      </c>
      <c r="W2193" s="30">
        <v>6.4000000000000001E-2</v>
      </c>
      <c r="X2193" s="30">
        <v>47.56</v>
      </c>
      <c r="Y2193" s="30">
        <v>9.1</v>
      </c>
      <c r="AB2193" s="30">
        <v>0.77600000000000002</v>
      </c>
      <c r="AC2193" s="30">
        <v>8.49</v>
      </c>
      <c r="AI2193" s="30">
        <v>141.13</v>
      </c>
      <c r="AJ2193" s="30">
        <v>1360.5989999999999</v>
      </c>
      <c r="BI2193" s="27"/>
    </row>
    <row r="2194" spans="1:61" s="22" customFormat="1" x14ac:dyDescent="0.2">
      <c r="A2194" s="30">
        <v>23980</v>
      </c>
      <c r="B2194" s="23">
        <f t="shared" si="225"/>
        <v>2013</v>
      </c>
      <c r="C2194" s="23">
        <f t="shared" si="226"/>
        <v>8</v>
      </c>
      <c r="D2194" s="24" t="s">
        <v>100</v>
      </c>
      <c r="E2194" s="31">
        <v>41507</v>
      </c>
      <c r="F2194" s="30">
        <v>6593820</v>
      </c>
      <c r="G2194" s="30">
        <v>1619360</v>
      </c>
      <c r="H2194" s="26" t="s">
        <v>91</v>
      </c>
      <c r="J2194" s="22" t="str">
        <f t="shared" si="227"/>
        <v xml:space="preserve">Ravalen </v>
      </c>
      <c r="K2194" s="22" t="s">
        <v>739</v>
      </c>
      <c r="L2194" s="30">
        <v>0.5</v>
      </c>
      <c r="M2194" s="30">
        <v>0.5</v>
      </c>
      <c r="N2194" s="30">
        <v>1.6</v>
      </c>
      <c r="O2194" s="30">
        <v>20.6</v>
      </c>
      <c r="P2194" s="30">
        <v>12.3</v>
      </c>
      <c r="Q2194" s="30">
        <v>136</v>
      </c>
      <c r="T2194" s="30">
        <v>1.56353784860558</v>
      </c>
      <c r="U2194" s="30">
        <v>11.298</v>
      </c>
      <c r="V2194" s="22">
        <f t="shared" si="230"/>
        <v>3.0938890952893927</v>
      </c>
      <c r="W2194" s="30">
        <v>0.06</v>
      </c>
      <c r="X2194" s="30">
        <v>1.77</v>
      </c>
      <c r="Y2194" s="30">
        <v>0.61</v>
      </c>
      <c r="Z2194" s="30">
        <v>1.525272</v>
      </c>
      <c r="AB2194" s="30">
        <v>0.19800000000000001</v>
      </c>
      <c r="AC2194" s="30">
        <v>8.9600000000000009</v>
      </c>
      <c r="AI2194" s="30">
        <v>18.93</v>
      </c>
      <c r="AJ2194" s="30">
        <v>755.34100000000001</v>
      </c>
      <c r="BI2194" s="27"/>
    </row>
    <row r="2195" spans="1:61" s="22" customFormat="1" x14ac:dyDescent="0.2">
      <c r="A2195" s="30">
        <v>23981</v>
      </c>
      <c r="B2195" s="23">
        <f t="shared" si="225"/>
        <v>2013</v>
      </c>
      <c r="C2195" s="23">
        <f t="shared" si="226"/>
        <v>8</v>
      </c>
      <c r="D2195" s="24" t="s">
        <v>100</v>
      </c>
      <c r="E2195" s="31">
        <v>41507</v>
      </c>
      <c r="F2195" s="30">
        <v>6593820</v>
      </c>
      <c r="G2195" s="30">
        <v>1619360</v>
      </c>
      <c r="H2195" s="26" t="s">
        <v>91</v>
      </c>
      <c r="J2195" s="22" t="str">
        <f t="shared" si="227"/>
        <v xml:space="preserve">Ravalen </v>
      </c>
      <c r="K2195" s="26" t="s">
        <v>781</v>
      </c>
      <c r="L2195" s="30">
        <v>1</v>
      </c>
      <c r="M2195" s="30">
        <v>1</v>
      </c>
      <c r="O2195" s="30">
        <v>20.399999999999999</v>
      </c>
      <c r="P2195" s="30">
        <v>12.9</v>
      </c>
      <c r="Q2195" s="30">
        <v>143</v>
      </c>
      <c r="BI2195" s="27"/>
    </row>
    <row r="2196" spans="1:61" s="22" customFormat="1" x14ac:dyDescent="0.2">
      <c r="A2196" s="30">
        <v>23982</v>
      </c>
      <c r="B2196" s="23">
        <f t="shared" si="225"/>
        <v>2013</v>
      </c>
      <c r="C2196" s="23">
        <f t="shared" si="226"/>
        <v>8</v>
      </c>
      <c r="D2196" s="24" t="s">
        <v>100</v>
      </c>
      <c r="E2196" s="31">
        <v>41507</v>
      </c>
      <c r="F2196" s="30">
        <v>6593820</v>
      </c>
      <c r="G2196" s="30">
        <v>1619360</v>
      </c>
      <c r="H2196" s="26" t="s">
        <v>91</v>
      </c>
      <c r="J2196" s="22" t="str">
        <f t="shared" si="227"/>
        <v xml:space="preserve">Ravalen </v>
      </c>
      <c r="K2196" s="22" t="s">
        <v>785</v>
      </c>
      <c r="L2196" s="30">
        <v>1.6</v>
      </c>
      <c r="M2196" s="30">
        <v>1.6</v>
      </c>
      <c r="O2196" s="30">
        <v>20</v>
      </c>
      <c r="P2196" s="30">
        <v>12.5</v>
      </c>
      <c r="Q2196" s="30">
        <v>137</v>
      </c>
      <c r="T2196" s="30">
        <v>1.50490517928287</v>
      </c>
      <c r="U2196" s="30">
        <v>7.875</v>
      </c>
      <c r="V2196" s="22">
        <f t="shared" ref="V2196:V2197" si="231">U2196 * (1/((10^((0.0901821 + (2729.92 /(273.15 + O2196)))-AC2196)+1)))</f>
        <v>2.2700073535102732</v>
      </c>
      <c r="W2196" s="30">
        <v>5.5E-2</v>
      </c>
      <c r="X2196" s="30">
        <v>1.5699999999999998</v>
      </c>
      <c r="Y2196" s="30">
        <v>0.5</v>
      </c>
      <c r="AB2196" s="30">
        <v>0.84899999999999998</v>
      </c>
      <c r="AC2196" s="30">
        <v>9.01</v>
      </c>
      <c r="AI2196" s="30">
        <v>16.48</v>
      </c>
      <c r="AJ2196" s="30">
        <v>739.86199999999997</v>
      </c>
      <c r="BI2196" s="27"/>
    </row>
    <row r="2197" spans="1:61" s="22" customFormat="1" x14ac:dyDescent="0.2">
      <c r="A2197" s="30">
        <v>23983</v>
      </c>
      <c r="B2197" s="23">
        <f t="shared" si="225"/>
        <v>2013</v>
      </c>
      <c r="C2197" s="23">
        <f t="shared" si="226"/>
        <v>8</v>
      </c>
      <c r="D2197" s="24" t="s">
        <v>100</v>
      </c>
      <c r="E2197" s="31">
        <v>41507</v>
      </c>
      <c r="F2197" s="30">
        <v>6594420</v>
      </c>
      <c r="G2197" s="30">
        <v>1615795</v>
      </c>
      <c r="H2197" s="26" t="s">
        <v>96</v>
      </c>
      <c r="J2197" s="22" t="str">
        <f t="shared" si="227"/>
        <v xml:space="preserve">Översjön </v>
      </c>
      <c r="K2197" s="22" t="s">
        <v>739</v>
      </c>
      <c r="L2197" s="30">
        <v>0.5</v>
      </c>
      <c r="M2197" s="30">
        <v>0.5</v>
      </c>
      <c r="N2197" s="30">
        <v>1.7</v>
      </c>
      <c r="O2197" s="30">
        <v>20.2</v>
      </c>
      <c r="P2197" s="30">
        <v>9.3000000000000007</v>
      </c>
      <c r="Q2197" s="30">
        <v>102</v>
      </c>
      <c r="T2197" s="30">
        <v>1.9348780876494001</v>
      </c>
      <c r="U2197" s="30">
        <v>5.39</v>
      </c>
      <c r="V2197" s="22">
        <f t="shared" si="231"/>
        <v>0.26514461503572206</v>
      </c>
      <c r="W2197" s="30">
        <v>4.7E-2</v>
      </c>
      <c r="X2197" s="30">
        <v>2.73</v>
      </c>
      <c r="Y2197" s="30">
        <v>2.2999999999999998</v>
      </c>
      <c r="Z2197" s="30">
        <v>2.9122699999999999</v>
      </c>
      <c r="AB2197" s="30">
        <v>0</v>
      </c>
      <c r="AC2197" s="30">
        <v>8.11</v>
      </c>
      <c r="AI2197" s="30">
        <v>27.5</v>
      </c>
      <c r="AJ2197" s="30">
        <v>875.57899999999995</v>
      </c>
      <c r="BI2197" s="27"/>
    </row>
    <row r="2198" spans="1:61" s="22" customFormat="1" x14ac:dyDescent="0.2">
      <c r="A2198" s="30">
        <v>23984</v>
      </c>
      <c r="B2198" s="23">
        <f t="shared" si="225"/>
        <v>2013</v>
      </c>
      <c r="C2198" s="23">
        <f t="shared" si="226"/>
        <v>8</v>
      </c>
      <c r="D2198" s="24" t="s">
        <v>100</v>
      </c>
      <c r="E2198" s="31">
        <v>41507</v>
      </c>
      <c r="F2198" s="30">
        <v>6594420</v>
      </c>
      <c r="G2198" s="30">
        <v>1615795</v>
      </c>
      <c r="H2198" s="26" t="s">
        <v>96</v>
      </c>
      <c r="J2198" s="22" t="str">
        <f t="shared" si="227"/>
        <v xml:space="preserve">Översjön </v>
      </c>
      <c r="K2198" s="26" t="s">
        <v>781</v>
      </c>
      <c r="L2198" s="30">
        <v>1</v>
      </c>
      <c r="M2198" s="30">
        <v>1</v>
      </c>
      <c r="O2198" s="30">
        <v>20.100000000000001</v>
      </c>
      <c r="P2198" s="30">
        <v>9.1999999999999993</v>
      </c>
      <c r="Q2198" s="30">
        <v>101</v>
      </c>
      <c r="BI2198" s="27"/>
    </row>
    <row r="2199" spans="1:61" s="22" customFormat="1" x14ac:dyDescent="0.2">
      <c r="A2199" s="30">
        <v>23985</v>
      </c>
      <c r="B2199" s="23">
        <f t="shared" si="225"/>
        <v>2013</v>
      </c>
      <c r="C2199" s="23">
        <f t="shared" si="226"/>
        <v>8</v>
      </c>
      <c r="D2199" s="24" t="s">
        <v>100</v>
      </c>
      <c r="E2199" s="31">
        <v>41507</v>
      </c>
      <c r="F2199" s="30">
        <v>6594420</v>
      </c>
      <c r="G2199" s="30">
        <v>1615795</v>
      </c>
      <c r="H2199" s="26" t="s">
        <v>96</v>
      </c>
      <c r="J2199" s="22" t="str">
        <f t="shared" si="227"/>
        <v xml:space="preserve">Översjön </v>
      </c>
      <c r="K2199" s="26" t="s">
        <v>782</v>
      </c>
      <c r="L2199" s="30">
        <v>2</v>
      </c>
      <c r="M2199" s="30">
        <v>2</v>
      </c>
      <c r="O2199" s="30">
        <v>19.8</v>
      </c>
      <c r="P2199" s="30">
        <v>9.1</v>
      </c>
      <c r="Q2199" s="30">
        <v>99</v>
      </c>
      <c r="BI2199" s="27"/>
    </row>
    <row r="2200" spans="1:61" s="22" customFormat="1" x14ac:dyDescent="0.2">
      <c r="A2200" s="30">
        <v>23986</v>
      </c>
      <c r="B2200" s="23">
        <f t="shared" si="225"/>
        <v>2013</v>
      </c>
      <c r="C2200" s="23">
        <f t="shared" si="226"/>
        <v>8</v>
      </c>
      <c r="D2200" s="24" t="s">
        <v>100</v>
      </c>
      <c r="E2200" s="31">
        <v>41507</v>
      </c>
      <c r="F2200" s="30">
        <v>6594420</v>
      </c>
      <c r="G2200" s="30">
        <v>1615795</v>
      </c>
      <c r="H2200" s="26" t="s">
        <v>96</v>
      </c>
      <c r="J2200" s="22" t="str">
        <f t="shared" si="227"/>
        <v xml:space="preserve">Översjön </v>
      </c>
      <c r="K2200" s="26" t="s">
        <v>783</v>
      </c>
      <c r="L2200" s="30">
        <v>3</v>
      </c>
      <c r="M2200" s="30">
        <v>3</v>
      </c>
      <c r="O2200" s="30">
        <v>19.5</v>
      </c>
      <c r="P2200" s="30">
        <v>9</v>
      </c>
      <c r="Q2200" s="30">
        <v>98</v>
      </c>
      <c r="BI2200" s="27"/>
    </row>
    <row r="2201" spans="1:61" s="22" customFormat="1" x14ac:dyDescent="0.2">
      <c r="A2201" s="30">
        <v>23987</v>
      </c>
      <c r="B2201" s="23">
        <f t="shared" si="225"/>
        <v>2013</v>
      </c>
      <c r="C2201" s="23">
        <f t="shared" si="226"/>
        <v>8</v>
      </c>
      <c r="D2201" s="24" t="s">
        <v>100</v>
      </c>
      <c r="E2201" s="31">
        <v>41507</v>
      </c>
      <c r="F2201" s="30">
        <v>6594420</v>
      </c>
      <c r="G2201" s="30">
        <v>1615795</v>
      </c>
      <c r="H2201" s="26" t="s">
        <v>96</v>
      </c>
      <c r="J2201" s="22" t="str">
        <f t="shared" si="227"/>
        <v xml:space="preserve">Översjön </v>
      </c>
      <c r="K2201" s="22" t="s">
        <v>785</v>
      </c>
      <c r="L2201" s="30">
        <v>3.5</v>
      </c>
      <c r="M2201" s="30">
        <v>3.5</v>
      </c>
      <c r="O2201" s="30">
        <v>19.399999999999999</v>
      </c>
      <c r="P2201" s="30">
        <v>8.1999999999999993</v>
      </c>
      <c r="Q2201" s="30">
        <v>89</v>
      </c>
      <c r="T2201" s="30">
        <v>1.8957896414342601</v>
      </c>
      <c r="U2201" s="30">
        <v>3.2330000000000001</v>
      </c>
      <c r="V2201" s="22">
        <f t="shared" ref="V2201:V2202" si="232">U2201 * (1/((10^((0.0901821 + (2729.92 /(273.15 + O2201)))-AC2201)+1)))</f>
        <v>0.12609034075980191</v>
      </c>
      <c r="W2201" s="30">
        <v>4.3999999999999997E-2</v>
      </c>
      <c r="X2201" s="30">
        <v>2.85</v>
      </c>
      <c r="Y2201" s="30">
        <v>2.8</v>
      </c>
      <c r="AB2201" s="30">
        <v>0</v>
      </c>
      <c r="AC2201" s="30">
        <v>8.0299999999999994</v>
      </c>
      <c r="AI2201" s="30">
        <v>29.1</v>
      </c>
      <c r="AJ2201" s="30">
        <v>860.92</v>
      </c>
      <c r="BI2201" s="27"/>
    </row>
    <row r="2202" spans="1:61" s="22" customFormat="1" x14ac:dyDescent="0.2">
      <c r="A2202" s="30">
        <v>23988</v>
      </c>
      <c r="B2202" s="23">
        <f t="shared" si="225"/>
        <v>2013</v>
      </c>
      <c r="C2202" s="23">
        <f t="shared" si="226"/>
        <v>8</v>
      </c>
      <c r="D2202" s="24" t="s">
        <v>100</v>
      </c>
      <c r="E2202" s="31">
        <v>41507</v>
      </c>
      <c r="F2202" s="30">
        <v>6593820</v>
      </c>
      <c r="G2202" s="30">
        <v>1624215</v>
      </c>
      <c r="H2202" s="26" t="s">
        <v>92</v>
      </c>
      <c r="J2202" s="22" t="str">
        <f t="shared" si="227"/>
        <v xml:space="preserve">Rösjön </v>
      </c>
      <c r="K2202" s="22" t="s">
        <v>739</v>
      </c>
      <c r="L2202" s="30">
        <v>0.5</v>
      </c>
      <c r="M2202" s="30">
        <v>0.5</v>
      </c>
      <c r="N2202" s="30">
        <v>3.5</v>
      </c>
      <c r="O2202" s="30">
        <v>21</v>
      </c>
      <c r="P2202" s="30">
        <v>8.8000000000000007</v>
      </c>
      <c r="Q2202" s="30">
        <v>98</v>
      </c>
      <c r="T2202" s="30">
        <v>1.6808031872509899</v>
      </c>
      <c r="U2202" s="30">
        <v>5.5910000000000002</v>
      </c>
      <c r="V2202" s="22">
        <f t="shared" si="232"/>
        <v>0.2439092832698023</v>
      </c>
      <c r="W2202" s="30">
        <v>3.5999999999999997E-2</v>
      </c>
      <c r="X2202" s="30">
        <v>2.0299999999999998</v>
      </c>
      <c r="Y2202" s="30">
        <v>1.28</v>
      </c>
      <c r="Z2202" s="30">
        <v>17.518543999999999</v>
      </c>
      <c r="AB2202" s="30">
        <v>0.61899999999999999</v>
      </c>
      <c r="AC2202" s="30">
        <v>8.0299999999999994</v>
      </c>
      <c r="AI2202" s="30">
        <v>18.52</v>
      </c>
      <c r="AJ2202" s="30">
        <v>514.21900000000005</v>
      </c>
      <c r="BI2202" s="27"/>
    </row>
    <row r="2203" spans="1:61" s="22" customFormat="1" x14ac:dyDescent="0.2">
      <c r="A2203" s="30">
        <v>23989</v>
      </c>
      <c r="B2203" s="23">
        <f t="shared" si="225"/>
        <v>2013</v>
      </c>
      <c r="C2203" s="23">
        <f t="shared" si="226"/>
        <v>8</v>
      </c>
      <c r="D2203" s="24" t="s">
        <v>100</v>
      </c>
      <c r="E2203" s="31">
        <v>41507</v>
      </c>
      <c r="F2203" s="30">
        <v>6593820</v>
      </c>
      <c r="G2203" s="30">
        <v>1624215</v>
      </c>
      <c r="H2203" s="26" t="s">
        <v>92</v>
      </c>
      <c r="J2203" s="22" t="str">
        <f t="shared" si="227"/>
        <v xml:space="preserve">Rösjön </v>
      </c>
      <c r="K2203" s="26" t="s">
        <v>781</v>
      </c>
      <c r="L2203" s="30">
        <v>1</v>
      </c>
      <c r="M2203" s="30">
        <v>1</v>
      </c>
      <c r="O2203" s="30">
        <v>20.9</v>
      </c>
      <c r="P2203" s="30">
        <v>8.6999999999999993</v>
      </c>
      <c r="Q2203" s="30">
        <v>97</v>
      </c>
      <c r="BI2203" s="27"/>
    </row>
    <row r="2204" spans="1:61" s="22" customFormat="1" x14ac:dyDescent="0.2">
      <c r="A2204" s="30">
        <v>23990</v>
      </c>
      <c r="B2204" s="23">
        <f t="shared" si="225"/>
        <v>2013</v>
      </c>
      <c r="C2204" s="23">
        <f t="shared" si="226"/>
        <v>8</v>
      </c>
      <c r="D2204" s="24" t="s">
        <v>100</v>
      </c>
      <c r="E2204" s="31">
        <v>41507</v>
      </c>
      <c r="F2204" s="30">
        <v>6593820</v>
      </c>
      <c r="G2204" s="30">
        <v>1624215</v>
      </c>
      <c r="H2204" s="26" t="s">
        <v>92</v>
      </c>
      <c r="J2204" s="22" t="str">
        <f t="shared" si="227"/>
        <v xml:space="preserve">Rösjön </v>
      </c>
      <c r="K2204" s="26" t="s">
        <v>782</v>
      </c>
      <c r="L2204" s="30">
        <v>2</v>
      </c>
      <c r="M2204" s="30">
        <v>2</v>
      </c>
      <c r="O2204" s="30">
        <v>20.3</v>
      </c>
      <c r="P2204" s="30">
        <v>8.6999999999999993</v>
      </c>
      <c r="Q2204" s="30">
        <v>95</v>
      </c>
      <c r="BI2204" s="27"/>
    </row>
    <row r="2205" spans="1:61" s="22" customFormat="1" x14ac:dyDescent="0.2">
      <c r="A2205" s="30">
        <v>23991</v>
      </c>
      <c r="B2205" s="23">
        <f t="shared" si="225"/>
        <v>2013</v>
      </c>
      <c r="C2205" s="23">
        <f t="shared" si="226"/>
        <v>8</v>
      </c>
      <c r="D2205" s="24" t="s">
        <v>100</v>
      </c>
      <c r="E2205" s="31">
        <v>41507</v>
      </c>
      <c r="F2205" s="30">
        <v>6593820</v>
      </c>
      <c r="G2205" s="30">
        <v>1624215</v>
      </c>
      <c r="H2205" s="26" t="s">
        <v>92</v>
      </c>
      <c r="J2205" s="22" t="str">
        <f t="shared" si="227"/>
        <v xml:space="preserve">Rösjön </v>
      </c>
      <c r="K2205" s="26" t="s">
        <v>783</v>
      </c>
      <c r="L2205" s="30">
        <v>3</v>
      </c>
      <c r="M2205" s="30">
        <v>3</v>
      </c>
      <c r="O2205" s="30">
        <v>19.8</v>
      </c>
      <c r="P2205" s="30">
        <v>8.4</v>
      </c>
      <c r="Q2205" s="30">
        <v>91</v>
      </c>
      <c r="BI2205" s="27"/>
    </row>
    <row r="2206" spans="1:61" s="22" customFormat="1" x14ac:dyDescent="0.2">
      <c r="A2206" s="30">
        <v>23992</v>
      </c>
      <c r="B2206" s="23">
        <f t="shared" si="225"/>
        <v>2013</v>
      </c>
      <c r="C2206" s="23">
        <f t="shared" si="226"/>
        <v>8</v>
      </c>
      <c r="D2206" s="24" t="s">
        <v>100</v>
      </c>
      <c r="E2206" s="31">
        <v>41507</v>
      </c>
      <c r="F2206" s="30">
        <v>6593820</v>
      </c>
      <c r="G2206" s="30">
        <v>1624215</v>
      </c>
      <c r="H2206" s="26" t="s">
        <v>92</v>
      </c>
      <c r="J2206" s="22" t="str">
        <f t="shared" si="227"/>
        <v xml:space="preserve">Rösjön </v>
      </c>
      <c r="K2206" s="26" t="s">
        <v>784</v>
      </c>
      <c r="L2206" s="30">
        <v>4</v>
      </c>
      <c r="M2206" s="30">
        <v>4</v>
      </c>
      <c r="O2206" s="30">
        <v>19.7</v>
      </c>
      <c r="P2206" s="30">
        <v>7.7</v>
      </c>
      <c r="Q2206" s="30">
        <v>83</v>
      </c>
      <c r="BI2206" s="27"/>
    </row>
    <row r="2207" spans="1:61" s="22" customFormat="1" x14ac:dyDescent="0.2">
      <c r="A2207" s="30">
        <v>23993</v>
      </c>
      <c r="B2207" s="23">
        <f t="shared" si="225"/>
        <v>2013</v>
      </c>
      <c r="C2207" s="23">
        <f t="shared" si="226"/>
        <v>8</v>
      </c>
      <c r="D2207" s="24" t="s">
        <v>100</v>
      </c>
      <c r="E2207" s="31">
        <v>41507</v>
      </c>
      <c r="F2207" s="30">
        <v>6593820</v>
      </c>
      <c r="G2207" s="30">
        <v>1624215</v>
      </c>
      <c r="H2207" s="26" t="s">
        <v>92</v>
      </c>
      <c r="J2207" s="22" t="str">
        <f t="shared" si="227"/>
        <v xml:space="preserve">Rösjön </v>
      </c>
      <c r="K2207" s="26" t="s">
        <v>841</v>
      </c>
      <c r="L2207" s="30">
        <v>5</v>
      </c>
      <c r="M2207" s="30">
        <v>5</v>
      </c>
      <c r="O2207" s="30">
        <v>19.600000000000001</v>
      </c>
      <c r="P2207" s="30">
        <v>6.2</v>
      </c>
      <c r="Q2207" s="30">
        <v>68</v>
      </c>
      <c r="BI2207" s="27"/>
    </row>
    <row r="2208" spans="1:61" s="22" customFormat="1" x14ac:dyDescent="0.2">
      <c r="A2208" s="30">
        <v>23994</v>
      </c>
      <c r="B2208" s="23">
        <f t="shared" si="225"/>
        <v>2013</v>
      </c>
      <c r="C2208" s="23">
        <f t="shared" si="226"/>
        <v>8</v>
      </c>
      <c r="D2208" s="24" t="s">
        <v>100</v>
      </c>
      <c r="E2208" s="31">
        <v>41507</v>
      </c>
      <c r="F2208" s="30">
        <v>6593820</v>
      </c>
      <c r="G2208" s="30">
        <v>1624215</v>
      </c>
      <c r="H2208" s="26" t="s">
        <v>92</v>
      </c>
      <c r="J2208" s="22" t="str">
        <f t="shared" si="227"/>
        <v xml:space="preserve">Rösjön </v>
      </c>
      <c r="K2208" s="26" t="s">
        <v>842</v>
      </c>
      <c r="L2208" s="30">
        <v>6</v>
      </c>
      <c r="M2208" s="30">
        <v>6</v>
      </c>
      <c r="O2208" s="30">
        <v>19.100000000000001</v>
      </c>
      <c r="P2208" s="30">
        <v>1</v>
      </c>
      <c r="Q2208" s="30">
        <v>11</v>
      </c>
      <c r="BI2208" s="27"/>
    </row>
    <row r="2209" spans="1:61" s="22" customFormat="1" x14ac:dyDescent="0.2">
      <c r="A2209" s="30">
        <v>23995</v>
      </c>
      <c r="B2209" s="23">
        <f t="shared" si="225"/>
        <v>2013</v>
      </c>
      <c r="C2209" s="23">
        <f t="shared" si="226"/>
        <v>8</v>
      </c>
      <c r="D2209" s="24" t="s">
        <v>100</v>
      </c>
      <c r="E2209" s="31">
        <v>41507</v>
      </c>
      <c r="F2209" s="30">
        <v>6593820</v>
      </c>
      <c r="G2209" s="30">
        <v>1624215</v>
      </c>
      <c r="H2209" s="26" t="s">
        <v>92</v>
      </c>
      <c r="J2209" s="22" t="str">
        <f t="shared" si="227"/>
        <v xml:space="preserve">Rösjön </v>
      </c>
      <c r="K2209" s="22" t="s">
        <v>785</v>
      </c>
      <c r="L2209" s="30">
        <v>6.5</v>
      </c>
      <c r="M2209" s="30">
        <v>6.5</v>
      </c>
      <c r="O2209" s="30">
        <v>19</v>
      </c>
      <c r="P2209" s="30">
        <v>0.7</v>
      </c>
      <c r="Q2209" s="30">
        <v>8</v>
      </c>
      <c r="T2209" s="30">
        <v>1.6026262948207202</v>
      </c>
      <c r="U2209" s="30">
        <v>44.991</v>
      </c>
      <c r="V2209" s="22">
        <f t="shared" ref="V2209:V2210" si="233">U2209 * (1/((10^((0.0901821 + (2729.92 /(273.15 + O2209)))-AC2209)+1)))</f>
        <v>0.79606661575685278</v>
      </c>
      <c r="W2209" s="30">
        <v>3.5999999999999997E-2</v>
      </c>
      <c r="X2209" s="30">
        <v>3.96</v>
      </c>
      <c r="Y2209" s="30">
        <v>2.1</v>
      </c>
      <c r="AB2209" s="30">
        <v>0.66400000000000003</v>
      </c>
      <c r="AC2209" s="30">
        <v>7.6899999999999995</v>
      </c>
      <c r="AI2209" s="30">
        <v>26.37</v>
      </c>
      <c r="AJ2209" s="30">
        <v>599.846</v>
      </c>
      <c r="BI2209" s="27"/>
    </row>
    <row r="2210" spans="1:61" s="22" customFormat="1" x14ac:dyDescent="0.2">
      <c r="A2210" s="30">
        <v>23996</v>
      </c>
      <c r="B2210" s="23">
        <f t="shared" si="225"/>
        <v>2013</v>
      </c>
      <c r="C2210" s="23">
        <f t="shared" si="226"/>
        <v>8</v>
      </c>
      <c r="D2210" s="24" t="s">
        <v>100</v>
      </c>
      <c r="E2210" s="31">
        <v>41508</v>
      </c>
      <c r="F2210" s="30">
        <v>6594430</v>
      </c>
      <c r="G2210" s="30">
        <v>1625370</v>
      </c>
      <c r="H2210" s="26" t="s">
        <v>87</v>
      </c>
      <c r="J2210" s="22" t="str">
        <f t="shared" si="227"/>
        <v xml:space="preserve">Mörtsjön </v>
      </c>
      <c r="K2210" s="22" t="s">
        <v>739</v>
      </c>
      <c r="L2210" s="30">
        <v>0.5</v>
      </c>
      <c r="M2210" s="30">
        <v>0.5</v>
      </c>
      <c r="N2210" s="30">
        <v>2.1</v>
      </c>
      <c r="O2210" s="30">
        <v>19.2</v>
      </c>
      <c r="P2210" s="30">
        <v>8.1999999999999993</v>
      </c>
      <c r="Q2210" s="30">
        <v>88</v>
      </c>
      <c r="T2210" s="30">
        <v>2.2173311999999998</v>
      </c>
      <c r="U2210" s="30">
        <v>4.8419999999999996</v>
      </c>
      <c r="V2210" s="22">
        <f t="shared" si="233"/>
        <v>0.13035917604151137</v>
      </c>
      <c r="W2210" s="30">
        <v>0.189</v>
      </c>
      <c r="X2210" s="30">
        <v>1.55</v>
      </c>
      <c r="Y2210" s="30">
        <v>2.2000000000000002</v>
      </c>
      <c r="Z2210" s="30">
        <v>8.7598371428571404</v>
      </c>
      <c r="AB2210" s="30">
        <v>0</v>
      </c>
      <c r="AC2210" s="30">
        <v>7.87</v>
      </c>
      <c r="AI2210" s="30">
        <v>25.54</v>
      </c>
      <c r="AJ2210" s="30">
        <v>739.34199999999998</v>
      </c>
      <c r="BI2210" s="27"/>
    </row>
    <row r="2211" spans="1:61" s="22" customFormat="1" x14ac:dyDescent="0.2">
      <c r="A2211" s="30">
        <v>23997</v>
      </c>
      <c r="B2211" s="23">
        <f t="shared" si="225"/>
        <v>2013</v>
      </c>
      <c r="C2211" s="23">
        <f t="shared" si="226"/>
        <v>8</v>
      </c>
      <c r="D2211" s="24" t="s">
        <v>100</v>
      </c>
      <c r="E2211" s="31">
        <v>41508</v>
      </c>
      <c r="F2211" s="30">
        <v>6594430</v>
      </c>
      <c r="G2211" s="30">
        <v>1625370</v>
      </c>
      <c r="H2211" s="26" t="s">
        <v>87</v>
      </c>
      <c r="J2211" s="22" t="str">
        <f t="shared" si="227"/>
        <v xml:space="preserve">Mörtsjön </v>
      </c>
      <c r="K2211" s="26" t="s">
        <v>781</v>
      </c>
      <c r="L2211" s="30">
        <v>1</v>
      </c>
      <c r="M2211" s="30">
        <v>1</v>
      </c>
      <c r="O2211" s="30">
        <v>19.2</v>
      </c>
      <c r="P2211" s="30">
        <v>8.3000000000000007</v>
      </c>
      <c r="Q2211" s="30">
        <v>89</v>
      </c>
      <c r="BI2211" s="27"/>
    </row>
    <row r="2212" spans="1:61" s="22" customFormat="1" x14ac:dyDescent="0.2">
      <c r="A2212" s="30">
        <v>23998</v>
      </c>
      <c r="B2212" s="23">
        <f t="shared" si="225"/>
        <v>2013</v>
      </c>
      <c r="C2212" s="23">
        <f t="shared" si="226"/>
        <v>8</v>
      </c>
      <c r="D2212" s="24" t="s">
        <v>100</v>
      </c>
      <c r="E2212" s="31">
        <v>41508</v>
      </c>
      <c r="F2212" s="30">
        <v>6594430</v>
      </c>
      <c r="G2212" s="30">
        <v>1625370</v>
      </c>
      <c r="H2212" s="26" t="s">
        <v>87</v>
      </c>
      <c r="J2212" s="22" t="str">
        <f t="shared" si="227"/>
        <v xml:space="preserve">Mörtsjön </v>
      </c>
      <c r="K2212" s="26" t="s">
        <v>782</v>
      </c>
      <c r="L2212" s="30">
        <v>2</v>
      </c>
      <c r="M2212" s="30">
        <v>2</v>
      </c>
      <c r="O2212" s="30">
        <v>19.2</v>
      </c>
      <c r="P2212" s="30">
        <v>7.9</v>
      </c>
      <c r="Q2212" s="30">
        <v>86</v>
      </c>
      <c r="BI2212" s="27"/>
    </row>
    <row r="2213" spans="1:61" s="22" customFormat="1" x14ac:dyDescent="0.2">
      <c r="A2213" s="30">
        <v>23999</v>
      </c>
      <c r="B2213" s="23">
        <f t="shared" si="225"/>
        <v>2013</v>
      </c>
      <c r="C2213" s="23">
        <f t="shared" si="226"/>
        <v>8</v>
      </c>
      <c r="D2213" s="24" t="s">
        <v>100</v>
      </c>
      <c r="E2213" s="31">
        <v>41508</v>
      </c>
      <c r="F2213" s="30">
        <v>6594430</v>
      </c>
      <c r="G2213" s="30">
        <v>1625370</v>
      </c>
      <c r="H2213" s="26" t="s">
        <v>87</v>
      </c>
      <c r="J2213" s="22" t="str">
        <f t="shared" si="227"/>
        <v xml:space="preserve">Mörtsjön </v>
      </c>
      <c r="K2213" s="26" t="s">
        <v>783</v>
      </c>
      <c r="L2213" s="30">
        <v>3</v>
      </c>
      <c r="M2213" s="30">
        <v>3</v>
      </c>
      <c r="O2213" s="30">
        <v>17.5</v>
      </c>
      <c r="P2213" s="30">
        <v>0.2</v>
      </c>
      <c r="Q2213" s="30">
        <v>2</v>
      </c>
      <c r="BI2213" s="27"/>
    </row>
    <row r="2214" spans="1:61" s="22" customFormat="1" x14ac:dyDescent="0.2">
      <c r="A2214" s="30">
        <v>24000</v>
      </c>
      <c r="B2214" s="23">
        <f t="shared" si="225"/>
        <v>2013</v>
      </c>
      <c r="C2214" s="23">
        <f t="shared" si="226"/>
        <v>8</v>
      </c>
      <c r="D2214" s="24" t="s">
        <v>100</v>
      </c>
      <c r="E2214" s="31">
        <v>41508</v>
      </c>
      <c r="F2214" s="30">
        <v>6594430</v>
      </c>
      <c r="G2214" s="30">
        <v>1625370</v>
      </c>
      <c r="H2214" s="26" t="s">
        <v>87</v>
      </c>
      <c r="J2214" s="22" t="str">
        <f t="shared" si="227"/>
        <v xml:space="preserve">Mörtsjön </v>
      </c>
      <c r="K2214" s="22" t="s">
        <v>785</v>
      </c>
      <c r="L2214" s="30">
        <v>4</v>
      </c>
      <c r="M2214" s="30">
        <v>4</v>
      </c>
      <c r="O2214" s="30">
        <v>12.3</v>
      </c>
      <c r="P2214" s="30">
        <v>0.1</v>
      </c>
      <c r="Q2214" s="30">
        <v>1</v>
      </c>
      <c r="T2214" s="30">
        <v>2.5116671999999998</v>
      </c>
      <c r="U2214" s="30">
        <v>453</v>
      </c>
      <c r="V2214" s="22">
        <f t="shared" ref="V2214:V2215" si="234">U2214 * (1/((10^((0.0901821 + (2729.92 /(273.15 + O2214)))-AC2214)+1)))</f>
        <v>1.5166777420197179</v>
      </c>
      <c r="W2214" s="30">
        <v>0.13900000000000001</v>
      </c>
      <c r="X2214" s="30">
        <v>38.44</v>
      </c>
      <c r="Y2214" s="30">
        <v>8</v>
      </c>
      <c r="AB2214" s="30">
        <v>0</v>
      </c>
      <c r="AC2214" s="30">
        <v>7.18</v>
      </c>
      <c r="AI2214" s="30">
        <v>129.47999999999999</v>
      </c>
      <c r="AJ2214" s="30">
        <v>1513.366</v>
      </c>
      <c r="BI2214" s="27"/>
    </row>
    <row r="2215" spans="1:61" s="22" customFormat="1" x14ac:dyDescent="0.2">
      <c r="A2215" s="30">
        <v>24001</v>
      </c>
      <c r="B2215" s="23">
        <f t="shared" si="225"/>
        <v>2013</v>
      </c>
      <c r="C2215" s="23">
        <f t="shared" si="226"/>
        <v>8</v>
      </c>
      <c r="D2215" s="24" t="s">
        <v>100</v>
      </c>
      <c r="E2215" s="31">
        <v>41508</v>
      </c>
      <c r="F2215" s="30">
        <v>6597555</v>
      </c>
      <c r="G2215" s="30">
        <v>1629125</v>
      </c>
      <c r="H2215" s="26" t="s">
        <v>85</v>
      </c>
      <c r="J2215" s="22" t="str">
        <f t="shared" si="227"/>
        <v xml:space="preserve">Gullsjön </v>
      </c>
      <c r="K2215" s="22" t="s">
        <v>739</v>
      </c>
      <c r="L2215" s="30">
        <v>0.5</v>
      </c>
      <c r="M2215" s="30">
        <v>0.5</v>
      </c>
      <c r="N2215" s="30">
        <v>2</v>
      </c>
      <c r="O2215" s="30">
        <v>20.3</v>
      </c>
      <c r="P2215" s="30">
        <v>6.8</v>
      </c>
      <c r="Q2215" s="30">
        <v>75</v>
      </c>
      <c r="T2215" s="30">
        <v>1.7071488000000001</v>
      </c>
      <c r="U2215" s="30">
        <v>3.59</v>
      </c>
      <c r="V2215" s="22">
        <f t="shared" si="234"/>
        <v>3.2965564005788879E-2</v>
      </c>
      <c r="W2215" s="30">
        <v>0.16200000000000001</v>
      </c>
      <c r="X2215" s="30">
        <v>1.78</v>
      </c>
      <c r="Y2215" s="30">
        <v>0.68</v>
      </c>
      <c r="Z2215" s="30">
        <v>2.780484</v>
      </c>
      <c r="AB2215" s="30">
        <v>0</v>
      </c>
      <c r="AC2215" s="30">
        <v>7.36</v>
      </c>
      <c r="AI2215" s="30">
        <v>16.829999999999998</v>
      </c>
      <c r="AJ2215" s="30">
        <v>678.18100000000004</v>
      </c>
      <c r="BI2215" s="27"/>
    </row>
    <row r="2216" spans="1:61" s="22" customFormat="1" x14ac:dyDescent="0.2">
      <c r="A2216" s="30">
        <v>24002</v>
      </c>
      <c r="B2216" s="23">
        <f t="shared" si="225"/>
        <v>2013</v>
      </c>
      <c r="C2216" s="23">
        <f t="shared" si="226"/>
        <v>8</v>
      </c>
      <c r="D2216" s="24" t="s">
        <v>100</v>
      </c>
      <c r="E2216" s="31">
        <v>41508</v>
      </c>
      <c r="F2216" s="30">
        <v>6597555</v>
      </c>
      <c r="G2216" s="30">
        <v>1629125</v>
      </c>
      <c r="H2216" s="26" t="s">
        <v>85</v>
      </c>
      <c r="J2216" s="22" t="str">
        <f t="shared" si="227"/>
        <v xml:space="preserve">Gullsjön </v>
      </c>
      <c r="K2216" s="26" t="s">
        <v>781</v>
      </c>
      <c r="L2216" s="30">
        <v>1</v>
      </c>
      <c r="M2216" s="30">
        <v>1</v>
      </c>
      <c r="O2216" s="30">
        <v>18.399999999999999</v>
      </c>
      <c r="P2216" s="30">
        <v>5.2</v>
      </c>
      <c r="Q2216" s="30">
        <v>55</v>
      </c>
      <c r="BI2216" s="27"/>
    </row>
    <row r="2217" spans="1:61" s="22" customFormat="1" x14ac:dyDescent="0.2">
      <c r="A2217" s="30">
        <v>24003</v>
      </c>
      <c r="B2217" s="23">
        <f t="shared" si="225"/>
        <v>2013</v>
      </c>
      <c r="C2217" s="23">
        <f t="shared" si="226"/>
        <v>8</v>
      </c>
      <c r="D2217" s="24" t="s">
        <v>100</v>
      </c>
      <c r="E2217" s="31">
        <v>41508</v>
      </c>
      <c r="F2217" s="30">
        <v>6597555</v>
      </c>
      <c r="G2217" s="30">
        <v>1629125</v>
      </c>
      <c r="H2217" s="26" t="s">
        <v>85</v>
      </c>
      <c r="J2217" s="22" t="str">
        <f t="shared" si="227"/>
        <v xml:space="preserve">Gullsjön </v>
      </c>
      <c r="K2217" s="22" t="s">
        <v>785</v>
      </c>
      <c r="L2217" s="30">
        <v>2</v>
      </c>
      <c r="M2217" s="30">
        <v>2</v>
      </c>
      <c r="O2217" s="30">
        <v>16.899999999999999</v>
      </c>
      <c r="P2217" s="30">
        <v>0.3</v>
      </c>
      <c r="Q2217" s="30">
        <v>3</v>
      </c>
      <c r="T2217" s="30">
        <v>1.7463936</v>
      </c>
      <c r="U2217" s="30">
        <v>3.2170000000000001</v>
      </c>
      <c r="V2217" s="22">
        <f t="shared" ref="V2217:V2218" si="235">U2217 * (1/((10^((0.0901821 + (2729.92 /(273.15 + O2217)))-AC2217)+1)))</f>
        <v>8.7939835315901105E-3</v>
      </c>
      <c r="W2217" s="30">
        <v>0.17299999999999999</v>
      </c>
      <c r="X2217" s="30">
        <v>1.8199999999999998</v>
      </c>
      <c r="Y2217" s="30">
        <v>0.86</v>
      </c>
      <c r="AB2217" s="30">
        <v>0</v>
      </c>
      <c r="AC2217" s="30">
        <v>6.9399999999999995</v>
      </c>
      <c r="AI2217" s="30">
        <v>17.309999999999999</v>
      </c>
      <c r="AJ2217" s="30">
        <v>681.66800000000001</v>
      </c>
      <c r="BI2217" s="27"/>
    </row>
    <row r="2218" spans="1:61" s="22" customFormat="1" x14ac:dyDescent="0.2">
      <c r="A2218" s="30">
        <v>24019</v>
      </c>
      <c r="B2218" s="23">
        <f t="shared" si="225"/>
        <v>2013</v>
      </c>
      <c r="C2218" s="23">
        <f t="shared" si="226"/>
        <v>8</v>
      </c>
      <c r="D2218" s="24" t="s">
        <v>100</v>
      </c>
      <c r="E2218" s="31">
        <v>41508</v>
      </c>
      <c r="F2218" s="30">
        <v>6595470</v>
      </c>
      <c r="G2218" s="30">
        <v>1622370</v>
      </c>
      <c r="H2218" s="26" t="s">
        <v>834</v>
      </c>
      <c r="J2218" s="22" t="str">
        <f t="shared" si="227"/>
        <v xml:space="preserve">Snuggan </v>
      </c>
      <c r="K2218" s="22" t="s">
        <v>739</v>
      </c>
      <c r="L2218" s="30">
        <v>0.5</v>
      </c>
      <c r="M2218" s="30">
        <v>0.5</v>
      </c>
      <c r="N2218" s="30">
        <v>1.1000000000000001</v>
      </c>
      <c r="O2218" s="30">
        <v>19.5</v>
      </c>
      <c r="P2218" s="30">
        <v>8.3000000000000007</v>
      </c>
      <c r="Q2218" s="30">
        <v>90</v>
      </c>
      <c r="T2218" s="30">
        <v>2.3546879999999999E-2</v>
      </c>
      <c r="U2218" s="30">
        <v>3.0990000000000002</v>
      </c>
      <c r="V2218" s="22">
        <f t="shared" si="235"/>
        <v>6.4963935782697143E-4</v>
      </c>
      <c r="W2218" s="30">
        <v>0.67</v>
      </c>
      <c r="X2218" s="30">
        <v>2.12</v>
      </c>
      <c r="Y2218" s="30">
        <v>2.9</v>
      </c>
      <c r="Z2218" s="30">
        <v>33.390124999999998</v>
      </c>
      <c r="AB2218" s="30">
        <v>0</v>
      </c>
      <c r="AC2218" s="30">
        <v>5.74</v>
      </c>
      <c r="AG2218" s="30">
        <v>32.32</v>
      </c>
      <c r="AI2218" s="30">
        <v>39.159999999999997</v>
      </c>
      <c r="AJ2218" s="30">
        <v>1186.5050000000001</v>
      </c>
      <c r="AK2218" s="30">
        <v>2.95</v>
      </c>
      <c r="AM2218" s="30">
        <v>4</v>
      </c>
      <c r="AN2218" s="30">
        <v>0.82399999999999896</v>
      </c>
      <c r="AO2218" s="30">
        <v>5.25</v>
      </c>
      <c r="AP2218" s="30">
        <v>4.93</v>
      </c>
      <c r="AQ2218" s="30">
        <v>2.5</v>
      </c>
      <c r="BI2218" s="27"/>
    </row>
    <row r="2219" spans="1:61" s="22" customFormat="1" x14ac:dyDescent="0.2">
      <c r="A2219" s="30">
        <v>24020</v>
      </c>
      <c r="B2219" s="23">
        <f t="shared" si="225"/>
        <v>2013</v>
      </c>
      <c r="C2219" s="23">
        <f t="shared" si="226"/>
        <v>8</v>
      </c>
      <c r="D2219" s="24" t="s">
        <v>100</v>
      </c>
      <c r="E2219" s="31">
        <v>41508</v>
      </c>
      <c r="F2219" s="30">
        <v>6595470</v>
      </c>
      <c r="G2219" s="30">
        <v>1622370</v>
      </c>
      <c r="H2219" s="26" t="s">
        <v>834</v>
      </c>
      <c r="J2219" s="22" t="str">
        <f t="shared" si="227"/>
        <v xml:space="preserve">Snuggan </v>
      </c>
      <c r="K2219" s="26" t="s">
        <v>781</v>
      </c>
      <c r="L2219" s="30">
        <v>1</v>
      </c>
      <c r="M2219" s="30">
        <v>1</v>
      </c>
      <c r="O2219" s="30">
        <v>18.399999999999999</v>
      </c>
      <c r="P2219" s="30">
        <v>5.4</v>
      </c>
      <c r="Q2219" s="30">
        <v>57</v>
      </c>
      <c r="BI2219" s="27"/>
    </row>
    <row r="2220" spans="1:61" s="22" customFormat="1" x14ac:dyDescent="0.2">
      <c r="A2220" s="30">
        <v>24021</v>
      </c>
      <c r="B2220" s="23">
        <f t="shared" si="225"/>
        <v>2013</v>
      </c>
      <c r="C2220" s="23">
        <f t="shared" si="226"/>
        <v>8</v>
      </c>
      <c r="D2220" s="24" t="s">
        <v>100</v>
      </c>
      <c r="E2220" s="31">
        <v>41508</v>
      </c>
      <c r="F2220" s="30">
        <v>6595470</v>
      </c>
      <c r="G2220" s="30">
        <v>1622370</v>
      </c>
      <c r="H2220" s="26" t="s">
        <v>834</v>
      </c>
      <c r="J2220" s="22" t="str">
        <f t="shared" si="227"/>
        <v xml:space="preserve">Snuggan </v>
      </c>
      <c r="K2220" s="26" t="s">
        <v>782</v>
      </c>
      <c r="L2220" s="30">
        <v>2</v>
      </c>
      <c r="M2220" s="30">
        <v>2</v>
      </c>
      <c r="O2220" s="30">
        <v>14.2</v>
      </c>
      <c r="P2220" s="30">
        <v>0.1</v>
      </c>
      <c r="Q2220" s="30">
        <v>1</v>
      </c>
      <c r="BI2220" s="27"/>
    </row>
    <row r="2221" spans="1:61" s="22" customFormat="1" x14ac:dyDescent="0.2">
      <c r="A2221" s="30">
        <v>24022</v>
      </c>
      <c r="B2221" s="23">
        <f t="shared" si="225"/>
        <v>2013</v>
      </c>
      <c r="C2221" s="23">
        <f t="shared" si="226"/>
        <v>8</v>
      </c>
      <c r="D2221" s="24" t="s">
        <v>100</v>
      </c>
      <c r="E2221" s="31">
        <v>41508</v>
      </c>
      <c r="F2221" s="30">
        <v>6595470</v>
      </c>
      <c r="G2221" s="30">
        <v>1622370</v>
      </c>
      <c r="H2221" s="26" t="s">
        <v>834</v>
      </c>
      <c r="J2221" s="22" t="str">
        <f t="shared" si="227"/>
        <v xml:space="preserve">Snuggan </v>
      </c>
      <c r="K2221" s="22" t="s">
        <v>785</v>
      </c>
      <c r="L2221" s="30">
        <v>2.6</v>
      </c>
      <c r="M2221" s="30">
        <v>2.6</v>
      </c>
      <c r="O2221" s="30">
        <v>12.5</v>
      </c>
      <c r="P2221" s="30">
        <v>0.1</v>
      </c>
      <c r="Q2221" s="30">
        <v>1</v>
      </c>
      <c r="T2221" s="30">
        <v>0.17267711999999999</v>
      </c>
      <c r="U2221" s="30">
        <v>9.359</v>
      </c>
      <c r="V2221" s="22">
        <f t="shared" ref="V2221:V2222" si="236">U2221 * (1/((10^((0.0901821 + (2729.92 /(273.15 + O2221)))-AC2221)+1)))</f>
        <v>1.1591062858713093E-3</v>
      </c>
      <c r="W2221" s="30">
        <v>0.86</v>
      </c>
      <c r="X2221" s="30">
        <v>3.6</v>
      </c>
      <c r="Y2221" s="30">
        <v>6.2</v>
      </c>
      <c r="AB2221" s="30">
        <v>0</v>
      </c>
      <c r="AC2221" s="30">
        <v>5.74</v>
      </c>
      <c r="AI2221" s="30">
        <v>47.97</v>
      </c>
      <c r="AJ2221" s="30">
        <v>1217.6089999999999</v>
      </c>
      <c r="BI2221" s="27"/>
    </row>
    <row r="2222" spans="1:61" s="22" customFormat="1" x14ac:dyDescent="0.2">
      <c r="A2222" s="30">
        <v>24023</v>
      </c>
      <c r="B2222" s="23">
        <f t="shared" si="225"/>
        <v>2013</v>
      </c>
      <c r="C2222" s="23">
        <f t="shared" si="226"/>
        <v>8</v>
      </c>
      <c r="D2222" s="24" t="s">
        <v>100</v>
      </c>
      <c r="E2222" s="31">
        <v>41508</v>
      </c>
      <c r="F2222" s="30">
        <v>6594980</v>
      </c>
      <c r="G2222" s="30">
        <v>1622960</v>
      </c>
      <c r="H2222" s="26" t="s">
        <v>95</v>
      </c>
      <c r="J2222" s="22" t="str">
        <f t="shared" si="227"/>
        <v xml:space="preserve">Väsjön </v>
      </c>
      <c r="K2222" s="22" t="s">
        <v>739</v>
      </c>
      <c r="L2222" s="30">
        <v>0.5</v>
      </c>
      <c r="M2222" s="30">
        <v>0.5</v>
      </c>
      <c r="N2222" s="30">
        <v>2.5</v>
      </c>
      <c r="O2222" s="30">
        <v>19.8</v>
      </c>
      <c r="P2222" s="30">
        <v>7.3</v>
      </c>
      <c r="Q2222" s="30">
        <v>79</v>
      </c>
      <c r="T2222" s="30">
        <v>3.0414720000000002</v>
      </c>
      <c r="U2222" s="30">
        <v>6.1029999999999998</v>
      </c>
      <c r="V2222" s="22">
        <f t="shared" si="236"/>
        <v>0.13701765553207201</v>
      </c>
      <c r="W2222" s="30">
        <v>0.06</v>
      </c>
      <c r="X2222" s="30">
        <v>1.38</v>
      </c>
      <c r="Y2222" s="30">
        <v>1.6</v>
      </c>
      <c r="Z2222" s="30">
        <v>3.7755039999999997</v>
      </c>
      <c r="AB2222" s="30">
        <v>0</v>
      </c>
      <c r="AC2222" s="30">
        <v>7.77</v>
      </c>
      <c r="AI2222" s="30">
        <v>21.31</v>
      </c>
      <c r="AJ2222" s="30">
        <v>655.7</v>
      </c>
      <c r="BI2222" s="27"/>
    </row>
    <row r="2223" spans="1:61" s="22" customFormat="1" x14ac:dyDescent="0.2">
      <c r="A2223" s="30">
        <v>24024</v>
      </c>
      <c r="B2223" s="23">
        <f t="shared" si="225"/>
        <v>2013</v>
      </c>
      <c r="C2223" s="23">
        <f t="shared" si="226"/>
        <v>8</v>
      </c>
      <c r="D2223" s="24" t="s">
        <v>100</v>
      </c>
      <c r="E2223" s="31">
        <v>41508</v>
      </c>
      <c r="F2223" s="30">
        <v>6594980</v>
      </c>
      <c r="G2223" s="30">
        <v>1622960</v>
      </c>
      <c r="H2223" s="26" t="s">
        <v>95</v>
      </c>
      <c r="J2223" s="22" t="str">
        <f t="shared" si="227"/>
        <v xml:space="preserve">Väsjön </v>
      </c>
      <c r="K2223" s="26" t="s">
        <v>781</v>
      </c>
      <c r="L2223" s="30">
        <v>1</v>
      </c>
      <c r="M2223" s="30">
        <v>1</v>
      </c>
      <c r="O2223" s="30">
        <v>19.2</v>
      </c>
      <c r="P2223" s="30">
        <v>7.4</v>
      </c>
      <c r="Q2223" s="30">
        <v>80</v>
      </c>
      <c r="BI2223" s="27"/>
    </row>
    <row r="2224" spans="1:61" s="22" customFormat="1" x14ac:dyDescent="0.2">
      <c r="A2224" s="30">
        <v>24025</v>
      </c>
      <c r="B2224" s="23">
        <f t="shared" si="225"/>
        <v>2013</v>
      </c>
      <c r="C2224" s="23">
        <f t="shared" si="226"/>
        <v>8</v>
      </c>
      <c r="D2224" s="24" t="s">
        <v>100</v>
      </c>
      <c r="E2224" s="31">
        <v>41508</v>
      </c>
      <c r="F2224" s="30">
        <v>6594980</v>
      </c>
      <c r="G2224" s="30">
        <v>1622960</v>
      </c>
      <c r="H2224" s="26" t="s">
        <v>95</v>
      </c>
      <c r="J2224" s="22" t="str">
        <f t="shared" si="227"/>
        <v xml:space="preserve">Väsjön </v>
      </c>
      <c r="K2224" s="26" t="s">
        <v>782</v>
      </c>
      <c r="L2224" s="30">
        <v>2</v>
      </c>
      <c r="M2224" s="30">
        <v>2</v>
      </c>
      <c r="O2224" s="30">
        <v>19.2</v>
      </c>
      <c r="P2224" s="30">
        <v>7.6</v>
      </c>
      <c r="Q2224" s="30">
        <v>81</v>
      </c>
      <c r="BI2224" s="27"/>
    </row>
    <row r="2225" spans="1:61" s="22" customFormat="1" x14ac:dyDescent="0.2">
      <c r="A2225" s="30">
        <v>24026</v>
      </c>
      <c r="B2225" s="23">
        <f t="shared" si="225"/>
        <v>2013</v>
      </c>
      <c r="C2225" s="23">
        <f t="shared" si="226"/>
        <v>8</v>
      </c>
      <c r="D2225" s="24" t="s">
        <v>100</v>
      </c>
      <c r="E2225" s="31">
        <v>41508</v>
      </c>
      <c r="F2225" s="30">
        <v>6594980</v>
      </c>
      <c r="G2225" s="30">
        <v>1622960</v>
      </c>
      <c r="H2225" s="26" t="s">
        <v>95</v>
      </c>
      <c r="J2225" s="22" t="str">
        <f t="shared" si="227"/>
        <v xml:space="preserve">Väsjön </v>
      </c>
      <c r="K2225" s="22" t="s">
        <v>785</v>
      </c>
      <c r="L2225" s="30">
        <v>2.5</v>
      </c>
      <c r="M2225" s="30">
        <v>2.5</v>
      </c>
      <c r="O2225" s="30">
        <v>19.2</v>
      </c>
      <c r="P2225" s="30">
        <v>7.6</v>
      </c>
      <c r="Q2225" s="30">
        <v>82</v>
      </c>
      <c r="T2225" s="30">
        <v>2.9629824</v>
      </c>
      <c r="U2225" s="30">
        <v>5.6779999999999999</v>
      </c>
      <c r="V2225" s="22">
        <f t="shared" ref="V2225:V2226" si="237">U2225 * (1/((10^((0.0901821 + (2729.92 /(273.15 + O2225)))-AC2225)+1)))</f>
        <v>0.13360526511001339</v>
      </c>
      <c r="W2225" s="30">
        <v>5.8999999999999997E-2</v>
      </c>
      <c r="X2225" s="30">
        <v>1.6600000000000001</v>
      </c>
      <c r="Y2225" s="30">
        <v>1.75</v>
      </c>
      <c r="AB2225" s="30">
        <v>0</v>
      </c>
      <c r="AC2225" s="30">
        <v>7.8100000000000005</v>
      </c>
      <c r="AI2225" s="30">
        <v>24.78</v>
      </c>
      <c r="AJ2225" s="30">
        <v>643.94100000000003</v>
      </c>
      <c r="BI2225" s="27"/>
    </row>
    <row r="2226" spans="1:61" s="22" customFormat="1" x14ac:dyDescent="0.2">
      <c r="A2226" s="30">
        <v>24027</v>
      </c>
      <c r="B2226" s="23">
        <f t="shared" si="225"/>
        <v>2013</v>
      </c>
      <c r="C2226" s="23">
        <f t="shared" si="226"/>
        <v>8</v>
      </c>
      <c r="D2226" s="24" t="s">
        <v>100</v>
      </c>
      <c r="E2226" s="31">
        <v>41508</v>
      </c>
      <c r="F2226" s="30">
        <v>6595400</v>
      </c>
      <c r="G2226" s="30">
        <v>1624045</v>
      </c>
      <c r="H2226" s="26" t="s">
        <v>84</v>
      </c>
      <c r="J2226" s="22" t="str">
        <f t="shared" si="227"/>
        <v xml:space="preserve">Fjäturen </v>
      </c>
      <c r="K2226" s="22" t="s">
        <v>739</v>
      </c>
      <c r="L2226" s="30">
        <v>0.5</v>
      </c>
      <c r="M2226" s="30">
        <v>0.5</v>
      </c>
      <c r="N2226" s="30">
        <v>3.1</v>
      </c>
      <c r="O2226" s="30">
        <v>19.5</v>
      </c>
      <c r="P2226" s="30">
        <v>8</v>
      </c>
      <c r="Q2226" s="30">
        <v>87</v>
      </c>
      <c r="T2226" s="30">
        <v>1.9426176000000002</v>
      </c>
      <c r="U2226" s="30">
        <v>6.0090000000000003</v>
      </c>
      <c r="V2226" s="22">
        <f t="shared" si="237"/>
        <v>0.17284956085342243</v>
      </c>
      <c r="W2226" s="30">
        <v>6.2E-2</v>
      </c>
      <c r="X2226" s="30">
        <v>2.06</v>
      </c>
      <c r="Y2226" s="30">
        <v>1.95</v>
      </c>
      <c r="Z2226" s="30">
        <v>6.1018949999999998</v>
      </c>
      <c r="AB2226" s="30">
        <v>0</v>
      </c>
      <c r="AC2226" s="30">
        <v>7.89</v>
      </c>
      <c r="AI2226" s="30">
        <v>21.91</v>
      </c>
      <c r="AJ2226" s="30">
        <v>573.59500000000003</v>
      </c>
      <c r="BI2226" s="27"/>
    </row>
    <row r="2227" spans="1:61" s="22" customFormat="1" x14ac:dyDescent="0.2">
      <c r="A2227" s="30">
        <v>24028</v>
      </c>
      <c r="B2227" s="23">
        <f t="shared" si="225"/>
        <v>2013</v>
      </c>
      <c r="C2227" s="23">
        <f t="shared" si="226"/>
        <v>8</v>
      </c>
      <c r="D2227" s="24" t="s">
        <v>100</v>
      </c>
      <c r="E2227" s="31">
        <v>41508</v>
      </c>
      <c r="F2227" s="30">
        <v>6595400</v>
      </c>
      <c r="G2227" s="30">
        <v>1624045</v>
      </c>
      <c r="H2227" s="26" t="s">
        <v>84</v>
      </c>
      <c r="J2227" s="22" t="str">
        <f t="shared" si="227"/>
        <v xml:space="preserve">Fjäturen </v>
      </c>
      <c r="K2227" s="26" t="s">
        <v>781</v>
      </c>
      <c r="L2227" s="30">
        <v>1</v>
      </c>
      <c r="M2227" s="30">
        <v>1</v>
      </c>
      <c r="O2227" s="30">
        <v>19.5</v>
      </c>
      <c r="P2227" s="30">
        <v>7.9</v>
      </c>
      <c r="Q2227" s="30">
        <v>86</v>
      </c>
      <c r="BI2227" s="27"/>
    </row>
    <row r="2228" spans="1:61" s="22" customFormat="1" x14ac:dyDescent="0.2">
      <c r="A2228" s="30">
        <v>24029</v>
      </c>
      <c r="B2228" s="23">
        <f t="shared" si="225"/>
        <v>2013</v>
      </c>
      <c r="C2228" s="23">
        <f t="shared" si="226"/>
        <v>8</v>
      </c>
      <c r="D2228" s="24" t="s">
        <v>100</v>
      </c>
      <c r="E2228" s="31">
        <v>41508</v>
      </c>
      <c r="F2228" s="30">
        <v>6595400</v>
      </c>
      <c r="G2228" s="30">
        <v>1624045</v>
      </c>
      <c r="H2228" s="26" t="s">
        <v>84</v>
      </c>
      <c r="J2228" s="22" t="str">
        <f t="shared" si="227"/>
        <v xml:space="preserve">Fjäturen </v>
      </c>
      <c r="K2228" s="26" t="s">
        <v>782</v>
      </c>
      <c r="L2228" s="30">
        <v>2</v>
      </c>
      <c r="M2228" s="30">
        <v>2</v>
      </c>
      <c r="O2228" s="30">
        <v>19.5</v>
      </c>
      <c r="P2228" s="30">
        <v>8</v>
      </c>
      <c r="Q2228" s="30">
        <v>86</v>
      </c>
      <c r="BI2228" s="27"/>
    </row>
    <row r="2229" spans="1:61" s="22" customFormat="1" x14ac:dyDescent="0.2">
      <c r="A2229" s="30">
        <v>24030</v>
      </c>
      <c r="B2229" s="23">
        <f t="shared" si="225"/>
        <v>2013</v>
      </c>
      <c r="C2229" s="23">
        <f t="shared" si="226"/>
        <v>8</v>
      </c>
      <c r="D2229" s="24" t="s">
        <v>100</v>
      </c>
      <c r="E2229" s="31">
        <v>41508</v>
      </c>
      <c r="F2229" s="30">
        <v>6595400</v>
      </c>
      <c r="G2229" s="30">
        <v>1624045</v>
      </c>
      <c r="H2229" s="26" t="s">
        <v>84</v>
      </c>
      <c r="J2229" s="22" t="str">
        <f t="shared" si="227"/>
        <v xml:space="preserve">Fjäturen </v>
      </c>
      <c r="K2229" s="26" t="s">
        <v>783</v>
      </c>
      <c r="L2229" s="30">
        <v>3</v>
      </c>
      <c r="M2229" s="30">
        <v>3</v>
      </c>
      <c r="O2229" s="30">
        <v>19.5</v>
      </c>
      <c r="P2229" s="30">
        <v>7.9</v>
      </c>
      <c r="Q2229" s="30">
        <v>85</v>
      </c>
      <c r="BI2229" s="27"/>
    </row>
    <row r="2230" spans="1:61" s="22" customFormat="1" x14ac:dyDescent="0.2">
      <c r="A2230" s="30">
        <v>24031</v>
      </c>
      <c r="B2230" s="23">
        <f t="shared" si="225"/>
        <v>2013</v>
      </c>
      <c r="C2230" s="23">
        <f t="shared" si="226"/>
        <v>8</v>
      </c>
      <c r="D2230" s="24" t="s">
        <v>100</v>
      </c>
      <c r="E2230" s="31">
        <v>41508</v>
      </c>
      <c r="F2230" s="30">
        <v>6595400</v>
      </c>
      <c r="G2230" s="30">
        <v>1624045</v>
      </c>
      <c r="H2230" s="26" t="s">
        <v>84</v>
      </c>
      <c r="J2230" s="22" t="str">
        <f t="shared" si="227"/>
        <v xml:space="preserve">Fjäturen </v>
      </c>
      <c r="K2230" s="26" t="s">
        <v>784</v>
      </c>
      <c r="L2230" s="30">
        <v>4</v>
      </c>
      <c r="M2230" s="30">
        <v>4</v>
      </c>
      <c r="O2230" s="30">
        <v>19.399999999999999</v>
      </c>
      <c r="P2230" s="30">
        <v>7.8</v>
      </c>
      <c r="Q2230" s="30">
        <v>84</v>
      </c>
      <c r="BI2230" s="27"/>
    </row>
    <row r="2231" spans="1:61" s="22" customFormat="1" x14ac:dyDescent="0.2">
      <c r="A2231" s="30">
        <v>24032</v>
      </c>
      <c r="B2231" s="23">
        <f t="shared" si="225"/>
        <v>2013</v>
      </c>
      <c r="C2231" s="23">
        <f t="shared" si="226"/>
        <v>8</v>
      </c>
      <c r="D2231" s="24" t="s">
        <v>100</v>
      </c>
      <c r="E2231" s="31">
        <v>41508</v>
      </c>
      <c r="F2231" s="30">
        <v>6595400</v>
      </c>
      <c r="G2231" s="30">
        <v>1624045</v>
      </c>
      <c r="H2231" s="26" t="s">
        <v>84</v>
      </c>
      <c r="J2231" s="22" t="str">
        <f t="shared" si="227"/>
        <v xml:space="preserve">Fjäturen </v>
      </c>
      <c r="K2231" s="26" t="s">
        <v>841</v>
      </c>
      <c r="L2231" s="30">
        <v>5</v>
      </c>
      <c r="M2231" s="30">
        <v>5</v>
      </c>
      <c r="O2231" s="30">
        <v>17.3</v>
      </c>
      <c r="P2231" s="30">
        <v>0.8</v>
      </c>
      <c r="Q2231" s="30">
        <v>8</v>
      </c>
      <c r="BI2231" s="27"/>
    </row>
    <row r="2232" spans="1:61" s="22" customFormat="1" x14ac:dyDescent="0.2">
      <c r="A2232" s="30">
        <v>24033</v>
      </c>
      <c r="B2232" s="23">
        <f t="shared" si="225"/>
        <v>2013</v>
      </c>
      <c r="C2232" s="23">
        <f t="shared" si="226"/>
        <v>8</v>
      </c>
      <c r="D2232" s="24" t="s">
        <v>100</v>
      </c>
      <c r="E2232" s="31">
        <v>41508</v>
      </c>
      <c r="F2232" s="30">
        <v>6595400</v>
      </c>
      <c r="G2232" s="30">
        <v>1624045</v>
      </c>
      <c r="H2232" s="26" t="s">
        <v>84</v>
      </c>
      <c r="J2232" s="22" t="str">
        <f t="shared" si="227"/>
        <v xml:space="preserve">Fjäturen </v>
      </c>
      <c r="K2232" s="26" t="s">
        <v>842</v>
      </c>
      <c r="L2232" s="30">
        <v>6</v>
      </c>
      <c r="M2232" s="30">
        <v>6</v>
      </c>
      <c r="O2232" s="30">
        <v>14.1</v>
      </c>
      <c r="P2232" s="30">
        <v>0.1</v>
      </c>
      <c r="Q2232" s="30">
        <v>1</v>
      </c>
      <c r="BI2232" s="27"/>
    </row>
    <row r="2233" spans="1:61" s="22" customFormat="1" x14ac:dyDescent="0.2">
      <c r="A2233" s="30">
        <v>24034</v>
      </c>
      <c r="B2233" s="23">
        <f t="shared" si="225"/>
        <v>2013</v>
      </c>
      <c r="C2233" s="23">
        <f t="shared" si="226"/>
        <v>8</v>
      </c>
      <c r="D2233" s="24" t="s">
        <v>100</v>
      </c>
      <c r="E2233" s="31">
        <v>41508</v>
      </c>
      <c r="F2233" s="30">
        <v>6595400</v>
      </c>
      <c r="G2233" s="30">
        <v>1624045</v>
      </c>
      <c r="H2233" s="26" t="s">
        <v>84</v>
      </c>
      <c r="J2233" s="22" t="str">
        <f t="shared" si="227"/>
        <v xml:space="preserve">Fjäturen </v>
      </c>
      <c r="K2233" s="22" t="s">
        <v>785</v>
      </c>
      <c r="L2233" s="30">
        <v>6.8</v>
      </c>
      <c r="M2233" s="30">
        <v>6.8</v>
      </c>
      <c r="O2233" s="30">
        <v>13.2</v>
      </c>
      <c r="P2233" s="30">
        <v>0.1</v>
      </c>
      <c r="Q2233" s="30">
        <v>1</v>
      </c>
      <c r="T2233" s="30">
        <v>1.9033728000000001</v>
      </c>
      <c r="U2233" s="30">
        <v>52.39</v>
      </c>
      <c r="V2233" s="22">
        <f t="shared" ref="V2233" si="238">U2233 * (1/((10^((0.0901821 + (2729.92 /(273.15 + O2233)))-AC2233)+1)))</f>
        <v>0.34097501224190502</v>
      </c>
      <c r="W2233" s="30">
        <v>6.6000000000000003E-2</v>
      </c>
      <c r="X2233" s="30">
        <v>23.43</v>
      </c>
      <c r="Y2233" s="30">
        <v>4.8</v>
      </c>
      <c r="AB2233" s="30">
        <v>0</v>
      </c>
      <c r="AC2233" s="30">
        <v>7.44</v>
      </c>
      <c r="AI2233" s="30">
        <v>56.71</v>
      </c>
      <c r="AJ2233" s="30">
        <v>717.81399999999996</v>
      </c>
      <c r="BI2233" s="27"/>
    </row>
    <row r="2234" spans="1:61" s="22" customFormat="1" x14ac:dyDescent="0.2">
      <c r="A2234" s="22">
        <v>24195</v>
      </c>
      <c r="B2234" s="23">
        <f t="shared" si="225"/>
        <v>2013</v>
      </c>
      <c r="C2234" s="23">
        <f t="shared" si="226"/>
        <v>8</v>
      </c>
      <c r="D2234" s="24" t="s">
        <v>100</v>
      </c>
      <c r="E2234" s="25">
        <v>41513</v>
      </c>
      <c r="F2234" s="22">
        <v>6600935</v>
      </c>
      <c r="G2234" s="22">
        <v>1626764</v>
      </c>
      <c r="H2234" s="22" t="s">
        <v>94</v>
      </c>
      <c r="I2234" s="22" t="s">
        <v>780</v>
      </c>
      <c r="J2234" s="22" t="str">
        <f t="shared" si="227"/>
        <v>Vallentunasjön Va2</v>
      </c>
      <c r="K2234" s="22" t="s">
        <v>739</v>
      </c>
      <c r="L2234" s="22">
        <v>0.5</v>
      </c>
      <c r="M2234" s="22">
        <v>0.5</v>
      </c>
      <c r="N2234" s="22">
        <v>0.4</v>
      </c>
      <c r="O2234" s="22">
        <v>19.3</v>
      </c>
      <c r="P2234" s="22">
        <v>11</v>
      </c>
      <c r="Q2234" s="22">
        <v>119</v>
      </c>
      <c r="BI2234" s="27"/>
    </row>
    <row r="2235" spans="1:61" s="22" customFormat="1" x14ac:dyDescent="0.2">
      <c r="A2235" s="22">
        <v>24196</v>
      </c>
      <c r="B2235" s="23">
        <f t="shared" si="225"/>
        <v>2013</v>
      </c>
      <c r="C2235" s="23">
        <f t="shared" si="226"/>
        <v>8</v>
      </c>
      <c r="D2235" s="24" t="s">
        <v>100</v>
      </c>
      <c r="E2235" s="25">
        <v>41513</v>
      </c>
      <c r="F2235" s="22">
        <v>6600935</v>
      </c>
      <c r="G2235" s="22">
        <v>1626764</v>
      </c>
      <c r="H2235" s="22" t="s">
        <v>94</v>
      </c>
      <c r="I2235" s="22" t="s">
        <v>780</v>
      </c>
      <c r="J2235" s="22" t="str">
        <f t="shared" si="227"/>
        <v>Vallentunasjön Va2</v>
      </c>
      <c r="K2235" s="22" t="s">
        <v>781</v>
      </c>
      <c r="L2235" s="22">
        <v>1</v>
      </c>
      <c r="M2235" s="22">
        <v>1</v>
      </c>
      <c r="O2235" s="22">
        <v>19.3</v>
      </c>
      <c r="P2235" s="22">
        <v>10.9</v>
      </c>
      <c r="Q2235" s="22">
        <v>117</v>
      </c>
      <c r="BI2235" s="27"/>
    </row>
    <row r="2236" spans="1:61" s="22" customFormat="1" x14ac:dyDescent="0.2">
      <c r="A2236" s="22">
        <v>24197</v>
      </c>
      <c r="B2236" s="23">
        <f t="shared" si="225"/>
        <v>2013</v>
      </c>
      <c r="C2236" s="23">
        <f t="shared" si="226"/>
        <v>8</v>
      </c>
      <c r="D2236" s="24" t="s">
        <v>100</v>
      </c>
      <c r="E2236" s="25">
        <v>41513</v>
      </c>
      <c r="F2236" s="22">
        <v>6600935</v>
      </c>
      <c r="G2236" s="22">
        <v>1626764</v>
      </c>
      <c r="H2236" s="22" t="s">
        <v>94</v>
      </c>
      <c r="I2236" s="22" t="s">
        <v>780</v>
      </c>
      <c r="J2236" s="22" t="str">
        <f t="shared" si="227"/>
        <v>Vallentunasjön Va2</v>
      </c>
      <c r="K2236" s="22" t="s">
        <v>782</v>
      </c>
      <c r="L2236" s="22">
        <v>2</v>
      </c>
      <c r="M2236" s="22">
        <v>2</v>
      </c>
      <c r="O2236" s="22">
        <v>19.2</v>
      </c>
      <c r="P2236" s="22">
        <v>10.9</v>
      </c>
      <c r="Q2236" s="22">
        <v>117</v>
      </c>
      <c r="BI2236" s="27"/>
    </row>
    <row r="2237" spans="1:61" s="22" customFormat="1" x14ac:dyDescent="0.2">
      <c r="A2237" s="22">
        <v>24198</v>
      </c>
      <c r="B2237" s="23">
        <f t="shared" si="225"/>
        <v>2013</v>
      </c>
      <c r="C2237" s="23">
        <f t="shared" si="226"/>
        <v>8</v>
      </c>
      <c r="D2237" s="24" t="s">
        <v>100</v>
      </c>
      <c r="E2237" s="25">
        <v>41513</v>
      </c>
      <c r="F2237" s="22">
        <v>6600935</v>
      </c>
      <c r="G2237" s="22">
        <v>1626764</v>
      </c>
      <c r="H2237" s="22" t="s">
        <v>94</v>
      </c>
      <c r="I2237" s="22" t="s">
        <v>780</v>
      </c>
      <c r="J2237" s="22" t="str">
        <f t="shared" si="227"/>
        <v>Vallentunasjön Va2</v>
      </c>
      <c r="K2237" s="22" t="s">
        <v>783</v>
      </c>
      <c r="L2237" s="22">
        <v>3</v>
      </c>
      <c r="M2237" s="22">
        <v>3</v>
      </c>
      <c r="O2237" s="22">
        <v>19.100000000000001</v>
      </c>
      <c r="P2237" s="22">
        <v>10.9</v>
      </c>
      <c r="Q2237" s="22">
        <v>117</v>
      </c>
      <c r="BI2237" s="27"/>
    </row>
    <row r="2238" spans="1:61" s="22" customFormat="1" x14ac:dyDescent="0.2">
      <c r="A2238" s="22">
        <v>24199</v>
      </c>
      <c r="B2238" s="23">
        <f t="shared" si="225"/>
        <v>2013</v>
      </c>
      <c r="C2238" s="23">
        <f t="shared" si="226"/>
        <v>8</v>
      </c>
      <c r="D2238" s="24" t="s">
        <v>100</v>
      </c>
      <c r="E2238" s="25">
        <v>41513</v>
      </c>
      <c r="F2238" s="22">
        <v>6600935</v>
      </c>
      <c r="G2238" s="22">
        <v>1626764</v>
      </c>
      <c r="H2238" s="22" t="s">
        <v>94</v>
      </c>
      <c r="I2238" s="22" t="s">
        <v>780</v>
      </c>
      <c r="J2238" s="22" t="str">
        <f t="shared" si="227"/>
        <v>Vallentunasjön Va2</v>
      </c>
      <c r="K2238" s="22" t="s">
        <v>784</v>
      </c>
      <c r="L2238" s="22">
        <v>4</v>
      </c>
      <c r="M2238" s="22">
        <v>4</v>
      </c>
      <c r="O2238" s="22">
        <v>17.899999999999999</v>
      </c>
      <c r="P2238" s="22">
        <v>3.9</v>
      </c>
      <c r="Q2238" s="22">
        <v>41</v>
      </c>
      <c r="BI2238" s="27"/>
    </row>
    <row r="2239" spans="1:61" s="22" customFormat="1" x14ac:dyDescent="0.2">
      <c r="A2239" s="22">
        <v>24200</v>
      </c>
      <c r="B2239" s="23">
        <f t="shared" si="225"/>
        <v>2013</v>
      </c>
      <c r="C2239" s="23">
        <f t="shared" si="226"/>
        <v>8</v>
      </c>
      <c r="D2239" s="24" t="s">
        <v>100</v>
      </c>
      <c r="E2239" s="25">
        <v>41513</v>
      </c>
      <c r="H2239" s="22" t="s">
        <v>94</v>
      </c>
      <c r="I2239" s="22" t="s">
        <v>786</v>
      </c>
      <c r="J2239" s="22" t="str">
        <f t="shared" si="227"/>
        <v>Vallentunasjön Blandprov</v>
      </c>
      <c r="K2239" s="22" t="s">
        <v>739</v>
      </c>
      <c r="U2239" s="22">
        <v>3.8069999999999999</v>
      </c>
      <c r="X2239" s="22">
        <v>2.58</v>
      </c>
      <c r="Z2239" s="22">
        <v>41.102429999999998</v>
      </c>
      <c r="AB2239" s="22">
        <v>1.1659999999999999</v>
      </c>
      <c r="AE2239" s="22">
        <v>38.750000000000298</v>
      </c>
      <c r="AI2239" s="22">
        <v>91.23</v>
      </c>
      <c r="AJ2239" s="22">
        <v>1734.8779999999999</v>
      </c>
      <c r="BI2239" s="27"/>
    </row>
    <row r="2240" spans="1:61" s="22" customFormat="1" x14ac:dyDescent="0.2">
      <c r="A2240" s="22">
        <v>32715</v>
      </c>
      <c r="B2240" s="23">
        <f t="shared" si="225"/>
        <v>2014</v>
      </c>
      <c r="C2240" s="23">
        <f t="shared" si="226"/>
        <v>8</v>
      </c>
      <c r="D2240" s="24" t="s">
        <v>100</v>
      </c>
      <c r="E2240" s="25">
        <v>41856</v>
      </c>
      <c r="F2240" s="22">
        <v>6600935</v>
      </c>
      <c r="G2240" s="22">
        <v>1626764</v>
      </c>
      <c r="H2240" s="22" t="s">
        <v>94</v>
      </c>
      <c r="I2240" s="22" t="s">
        <v>780</v>
      </c>
      <c r="J2240" s="22" t="str">
        <f t="shared" si="227"/>
        <v>Vallentunasjön Va2</v>
      </c>
      <c r="K2240" s="22" t="s">
        <v>739</v>
      </c>
      <c r="L2240" s="22">
        <v>0.5</v>
      </c>
      <c r="M2240" s="22">
        <v>0.5</v>
      </c>
      <c r="N2240" s="22">
        <v>0.6</v>
      </c>
      <c r="O2240" s="22">
        <v>24.3</v>
      </c>
      <c r="P2240" s="22">
        <v>8.9</v>
      </c>
      <c r="Q2240" s="22">
        <v>105</v>
      </c>
      <c r="BI2240" s="27"/>
    </row>
    <row r="2241" spans="1:61" s="22" customFormat="1" x14ac:dyDescent="0.2">
      <c r="A2241" s="22">
        <v>32716</v>
      </c>
      <c r="B2241" s="23">
        <f t="shared" si="225"/>
        <v>2014</v>
      </c>
      <c r="C2241" s="23">
        <f t="shared" si="226"/>
        <v>8</v>
      </c>
      <c r="D2241" s="24" t="s">
        <v>100</v>
      </c>
      <c r="E2241" s="25">
        <v>41856</v>
      </c>
      <c r="F2241" s="22">
        <v>6600935</v>
      </c>
      <c r="G2241" s="22">
        <v>1626764</v>
      </c>
      <c r="H2241" s="22" t="s">
        <v>94</v>
      </c>
      <c r="I2241" s="22" t="s">
        <v>780</v>
      </c>
      <c r="J2241" s="22" t="str">
        <f t="shared" si="227"/>
        <v>Vallentunasjön Va2</v>
      </c>
      <c r="K2241" s="22" t="s">
        <v>781</v>
      </c>
      <c r="L2241" s="22">
        <v>1</v>
      </c>
      <c r="M2241" s="22">
        <v>1</v>
      </c>
      <c r="O2241" s="22">
        <v>24.4</v>
      </c>
      <c r="P2241" s="22">
        <v>9</v>
      </c>
      <c r="Q2241" s="22">
        <v>107</v>
      </c>
      <c r="BI2241" s="27"/>
    </row>
    <row r="2242" spans="1:61" s="22" customFormat="1" x14ac:dyDescent="0.2">
      <c r="A2242" s="22">
        <v>32717</v>
      </c>
      <c r="B2242" s="23">
        <f t="shared" ref="B2242:B2305" si="239">YEAR(E2242)</f>
        <v>2014</v>
      </c>
      <c r="C2242" s="23">
        <f t="shared" ref="C2242:C2305" si="240">MONTH(E2242)</f>
        <v>8</v>
      </c>
      <c r="D2242" s="24" t="s">
        <v>100</v>
      </c>
      <c r="E2242" s="25">
        <v>41856</v>
      </c>
      <c r="F2242" s="22">
        <v>6600935</v>
      </c>
      <c r="G2242" s="22">
        <v>1626764</v>
      </c>
      <c r="H2242" s="22" t="s">
        <v>94</v>
      </c>
      <c r="I2242" s="22" t="s">
        <v>780</v>
      </c>
      <c r="J2242" s="22" t="str">
        <f t="shared" si="227"/>
        <v>Vallentunasjön Va2</v>
      </c>
      <c r="K2242" s="22" t="s">
        <v>782</v>
      </c>
      <c r="L2242" s="22">
        <v>2</v>
      </c>
      <c r="M2242" s="22">
        <v>2</v>
      </c>
      <c r="O2242" s="22">
        <v>24.4</v>
      </c>
      <c r="P2242" s="22">
        <v>9</v>
      </c>
      <c r="Q2242" s="22">
        <v>107</v>
      </c>
      <c r="BI2242" s="27"/>
    </row>
    <row r="2243" spans="1:61" s="22" customFormat="1" x14ac:dyDescent="0.2">
      <c r="A2243" s="22">
        <v>32718</v>
      </c>
      <c r="B2243" s="23">
        <f t="shared" si="239"/>
        <v>2014</v>
      </c>
      <c r="C2243" s="23">
        <f t="shared" si="240"/>
        <v>8</v>
      </c>
      <c r="D2243" s="24" t="s">
        <v>100</v>
      </c>
      <c r="E2243" s="25">
        <v>41856</v>
      </c>
      <c r="F2243" s="22">
        <v>6600935</v>
      </c>
      <c r="G2243" s="22">
        <v>1626764</v>
      </c>
      <c r="H2243" s="22" t="s">
        <v>94</v>
      </c>
      <c r="I2243" s="22" t="s">
        <v>780</v>
      </c>
      <c r="J2243" s="22" t="str">
        <f t="shared" ref="J2243:J2306" si="241">CONCATENATE(H2243," ",I2243)</f>
        <v>Vallentunasjön Va2</v>
      </c>
      <c r="K2243" s="22" t="s">
        <v>783</v>
      </c>
      <c r="L2243" s="22">
        <v>3</v>
      </c>
      <c r="M2243" s="22">
        <v>3</v>
      </c>
      <c r="O2243" s="22">
        <v>24.1</v>
      </c>
      <c r="P2243" s="22">
        <v>7.4</v>
      </c>
      <c r="Q2243" s="22">
        <v>88</v>
      </c>
      <c r="BI2243" s="27"/>
    </row>
    <row r="2244" spans="1:61" s="22" customFormat="1" x14ac:dyDescent="0.2">
      <c r="A2244" s="22">
        <v>32719</v>
      </c>
      <c r="B2244" s="23">
        <f t="shared" si="239"/>
        <v>2014</v>
      </c>
      <c r="C2244" s="23">
        <f t="shared" si="240"/>
        <v>8</v>
      </c>
      <c r="D2244" s="24" t="s">
        <v>100</v>
      </c>
      <c r="E2244" s="25">
        <v>41856</v>
      </c>
      <c r="F2244" s="22">
        <v>6600935</v>
      </c>
      <c r="G2244" s="22">
        <v>1626764</v>
      </c>
      <c r="H2244" s="22" t="s">
        <v>94</v>
      </c>
      <c r="I2244" s="22" t="s">
        <v>780</v>
      </c>
      <c r="J2244" s="22" t="str">
        <f t="shared" si="241"/>
        <v>Vallentunasjön Va2</v>
      </c>
      <c r="K2244" s="22" t="s">
        <v>784</v>
      </c>
      <c r="L2244" s="22">
        <v>4</v>
      </c>
      <c r="M2244" s="22">
        <v>4</v>
      </c>
      <c r="O2244" s="22">
        <v>23.2</v>
      </c>
      <c r="P2244" s="22">
        <v>5.4</v>
      </c>
      <c r="Q2244" s="22">
        <v>43</v>
      </c>
      <c r="BI2244" s="27"/>
    </row>
    <row r="2245" spans="1:61" s="22" customFormat="1" x14ac:dyDescent="0.2">
      <c r="A2245" s="22">
        <v>32720</v>
      </c>
      <c r="B2245" s="23">
        <f t="shared" si="239"/>
        <v>2014</v>
      </c>
      <c r="C2245" s="23">
        <f t="shared" si="240"/>
        <v>8</v>
      </c>
      <c r="D2245" s="24" t="s">
        <v>100</v>
      </c>
      <c r="E2245" s="25">
        <v>41856</v>
      </c>
      <c r="F2245" s="22">
        <v>6600935</v>
      </c>
      <c r="G2245" s="22">
        <v>1626764</v>
      </c>
      <c r="H2245" s="22" t="s">
        <v>94</v>
      </c>
      <c r="I2245" s="22" t="s">
        <v>780</v>
      </c>
      <c r="J2245" s="22" t="str">
        <f t="shared" si="241"/>
        <v>Vallentunasjön Va2</v>
      </c>
      <c r="K2245" s="22" t="s">
        <v>785</v>
      </c>
      <c r="L2245" s="22">
        <v>4.5</v>
      </c>
      <c r="M2245" s="22">
        <v>4.5</v>
      </c>
      <c r="O2245" s="22">
        <v>22.8</v>
      </c>
      <c r="P2245" s="22">
        <v>0.7</v>
      </c>
      <c r="Q2245" s="22">
        <v>8</v>
      </c>
      <c r="BI2245" s="27"/>
    </row>
    <row r="2246" spans="1:61" s="22" customFormat="1" x14ac:dyDescent="0.2">
      <c r="A2246" s="22">
        <v>32721</v>
      </c>
      <c r="B2246" s="23">
        <f t="shared" si="239"/>
        <v>2014</v>
      </c>
      <c r="C2246" s="23">
        <f t="shared" si="240"/>
        <v>8</v>
      </c>
      <c r="D2246" s="24" t="s">
        <v>100</v>
      </c>
      <c r="E2246" s="25">
        <v>41856</v>
      </c>
      <c r="H2246" s="22" t="s">
        <v>94</v>
      </c>
      <c r="I2246" s="22" t="s">
        <v>786</v>
      </c>
      <c r="J2246" s="22" t="str">
        <f t="shared" si="241"/>
        <v>Vallentunasjön Blandprov</v>
      </c>
      <c r="K2246" s="22" t="s">
        <v>739</v>
      </c>
      <c r="L2246" s="22">
        <v>4</v>
      </c>
      <c r="M2246" s="22">
        <v>0</v>
      </c>
      <c r="U2246" s="22">
        <v>1.7482</v>
      </c>
      <c r="X2246" s="22">
        <v>5.75</v>
      </c>
      <c r="Z2246" s="22">
        <v>59.830312499999998</v>
      </c>
      <c r="AB2246" s="22">
        <v>1.33</v>
      </c>
      <c r="AE2246" s="22">
        <v>26.363636364000001</v>
      </c>
      <c r="AI2246" s="22">
        <v>66</v>
      </c>
      <c r="AJ2246" s="22">
        <v>1808.4</v>
      </c>
      <c r="BI2246" s="27"/>
    </row>
    <row r="2247" spans="1:61" s="22" customFormat="1" x14ac:dyDescent="0.2">
      <c r="B2247" s="23">
        <f t="shared" si="239"/>
        <v>2014</v>
      </c>
      <c r="C2247" s="23">
        <f t="shared" si="240"/>
        <v>8</v>
      </c>
      <c r="D2247" s="24" t="s">
        <v>100</v>
      </c>
      <c r="E2247" s="25" t="s">
        <v>1168</v>
      </c>
      <c r="F2247" s="22">
        <v>6606238</v>
      </c>
      <c r="G2247" s="22">
        <v>661152</v>
      </c>
      <c r="H2247" s="26" t="s">
        <v>738</v>
      </c>
      <c r="J2247" s="22" t="str">
        <f t="shared" si="241"/>
        <v xml:space="preserve">Oxundaån </v>
      </c>
      <c r="K2247" s="22" t="s">
        <v>739</v>
      </c>
      <c r="L2247" s="22">
        <v>0.5</v>
      </c>
      <c r="M2247" s="22">
        <v>0.5</v>
      </c>
      <c r="O2247" s="22">
        <v>22.9</v>
      </c>
      <c r="R2247" s="22">
        <v>47.7</v>
      </c>
      <c r="T2247" s="22">
        <v>2.5489999999999999</v>
      </c>
      <c r="U2247" s="22">
        <v>22</v>
      </c>
      <c r="V2247" s="22">
        <f t="shared" ref="V2247:V2248" si="242">U2247 * (1/((10^((0.0901821 + (2729.92 /(273.15 + O2247)))-AC2247)+1)))</f>
        <v>0.65753283525186623</v>
      </c>
      <c r="W2247" s="22">
        <v>3.9E-2</v>
      </c>
      <c r="X2247" s="22">
        <v>49</v>
      </c>
      <c r="Y2247" s="22">
        <v>3.5</v>
      </c>
      <c r="Z2247" s="22">
        <v>11</v>
      </c>
      <c r="AB2247" s="22">
        <v>3</v>
      </c>
      <c r="AC2247" s="22">
        <v>7.8</v>
      </c>
      <c r="AG2247" s="22">
        <v>11.4</v>
      </c>
      <c r="AI2247" s="22">
        <v>91.4</v>
      </c>
      <c r="AJ2247" s="22">
        <v>719</v>
      </c>
      <c r="AK2247" s="22">
        <v>54.6</v>
      </c>
      <c r="AM2247" s="22">
        <v>5.5130999999999997</v>
      </c>
      <c r="AN2247" s="22">
        <v>9.5106000000000002</v>
      </c>
      <c r="AO2247" s="22">
        <v>39.101350000000004</v>
      </c>
      <c r="AP2247" s="22">
        <v>27.986800000000002</v>
      </c>
      <c r="AQ2247" s="22">
        <v>50.452500000000001</v>
      </c>
      <c r="AR2247" s="22">
        <v>1.8</v>
      </c>
      <c r="BI2247" s="27"/>
    </row>
    <row r="2248" spans="1:61" s="22" customFormat="1" x14ac:dyDescent="0.2">
      <c r="B2248" s="23">
        <f t="shared" si="239"/>
        <v>2014</v>
      </c>
      <c r="C2248" s="23">
        <f t="shared" si="240"/>
        <v>8</v>
      </c>
      <c r="D2248" s="24" t="s">
        <v>100</v>
      </c>
      <c r="E2248" s="25" t="s">
        <v>1169</v>
      </c>
      <c r="H2248" s="22" t="s">
        <v>826</v>
      </c>
      <c r="J2248" s="22" t="str">
        <f t="shared" si="241"/>
        <v xml:space="preserve">Fysingen </v>
      </c>
      <c r="K2248" s="22" t="s">
        <v>739</v>
      </c>
      <c r="L2248" s="22">
        <v>0.5</v>
      </c>
      <c r="M2248" s="22">
        <v>0.5</v>
      </c>
      <c r="N2248" s="22">
        <v>1.1000000000000001</v>
      </c>
      <c r="O2248" s="22">
        <v>21.6</v>
      </c>
      <c r="T2248" s="22">
        <v>2.37</v>
      </c>
      <c r="U2248" s="22">
        <v>32</v>
      </c>
      <c r="V2248" s="22">
        <f t="shared" si="242"/>
        <v>1.4552556593836847</v>
      </c>
      <c r="W2248" s="22">
        <v>3.4000000000000002E-2</v>
      </c>
      <c r="X2248" s="22">
        <v>1.5</v>
      </c>
      <c r="Y2248" s="22">
        <v>7.3</v>
      </c>
      <c r="Z2248" s="22">
        <v>16</v>
      </c>
      <c r="AA2248" s="22">
        <v>51.3</v>
      </c>
      <c r="AB2248" s="22">
        <v>20</v>
      </c>
      <c r="AC2248" s="22">
        <v>8.0299999999999994</v>
      </c>
      <c r="AG2248" s="22">
        <v>12.2</v>
      </c>
      <c r="AI2248" s="22">
        <v>31.6</v>
      </c>
      <c r="AJ2248" s="22">
        <v>712</v>
      </c>
      <c r="AK2248" s="22">
        <v>58.6</v>
      </c>
      <c r="AL2248" s="22">
        <v>0.19</v>
      </c>
      <c r="AM2248" s="22">
        <v>5.8650000000000002</v>
      </c>
      <c r="AN2248" s="22">
        <v>11.507099999999999</v>
      </c>
      <c r="AO2248" s="22">
        <v>37.966950000000004</v>
      </c>
      <c r="AP2248" s="22">
        <v>26.8398</v>
      </c>
      <c r="AQ2248" s="22">
        <v>80.14739999999999</v>
      </c>
      <c r="AR2248" s="22">
        <v>1.2</v>
      </c>
      <c r="AS2248" s="22">
        <v>190</v>
      </c>
      <c r="BI2248" s="27"/>
    </row>
    <row r="2249" spans="1:61" s="22" customFormat="1" x14ac:dyDescent="0.2">
      <c r="A2249" s="22">
        <v>33365</v>
      </c>
      <c r="B2249" s="23">
        <f t="shared" si="239"/>
        <v>2014</v>
      </c>
      <c r="C2249" s="23">
        <f t="shared" si="240"/>
        <v>8</v>
      </c>
      <c r="D2249" s="24" t="s">
        <v>100</v>
      </c>
      <c r="E2249" s="25">
        <v>41865</v>
      </c>
      <c r="F2249" s="22">
        <v>6600935</v>
      </c>
      <c r="G2249" s="22">
        <v>1626764</v>
      </c>
      <c r="H2249" s="22" t="s">
        <v>94</v>
      </c>
      <c r="I2249" s="22" t="s">
        <v>780</v>
      </c>
      <c r="J2249" s="22" t="str">
        <f t="shared" si="241"/>
        <v>Vallentunasjön Va2</v>
      </c>
      <c r="K2249" s="22" t="s">
        <v>739</v>
      </c>
      <c r="L2249" s="22">
        <v>0.5</v>
      </c>
      <c r="M2249" s="22">
        <v>0.5</v>
      </c>
      <c r="N2249" s="22">
        <v>0.6</v>
      </c>
      <c r="O2249" s="22">
        <v>21.6</v>
      </c>
      <c r="P2249" s="22">
        <v>8.9</v>
      </c>
      <c r="Q2249" s="22">
        <v>102</v>
      </c>
      <c r="BI2249" s="27"/>
    </row>
    <row r="2250" spans="1:61" s="22" customFormat="1" x14ac:dyDescent="0.2">
      <c r="A2250" s="22">
        <v>33366</v>
      </c>
      <c r="B2250" s="23">
        <f t="shared" si="239"/>
        <v>2014</v>
      </c>
      <c r="C2250" s="23">
        <f t="shared" si="240"/>
        <v>8</v>
      </c>
      <c r="D2250" s="24" t="s">
        <v>100</v>
      </c>
      <c r="E2250" s="25">
        <v>41865</v>
      </c>
      <c r="F2250" s="22">
        <v>6600935</v>
      </c>
      <c r="G2250" s="22">
        <v>1626764</v>
      </c>
      <c r="H2250" s="22" t="s">
        <v>94</v>
      </c>
      <c r="I2250" s="22" t="s">
        <v>780</v>
      </c>
      <c r="J2250" s="22" t="str">
        <f t="shared" si="241"/>
        <v>Vallentunasjön Va2</v>
      </c>
      <c r="K2250" s="22" t="s">
        <v>781</v>
      </c>
      <c r="L2250" s="22">
        <v>1</v>
      </c>
      <c r="M2250" s="22">
        <v>1</v>
      </c>
      <c r="O2250" s="22">
        <v>21.5</v>
      </c>
      <c r="P2250" s="22">
        <v>9</v>
      </c>
      <c r="Q2250" s="22">
        <v>103</v>
      </c>
      <c r="BI2250" s="27"/>
    </row>
    <row r="2251" spans="1:61" s="22" customFormat="1" x14ac:dyDescent="0.2">
      <c r="A2251" s="22">
        <v>33367</v>
      </c>
      <c r="B2251" s="23">
        <f t="shared" si="239"/>
        <v>2014</v>
      </c>
      <c r="C2251" s="23">
        <f t="shared" si="240"/>
        <v>8</v>
      </c>
      <c r="D2251" s="24" t="s">
        <v>100</v>
      </c>
      <c r="E2251" s="25">
        <v>41865</v>
      </c>
      <c r="F2251" s="22">
        <v>6600935</v>
      </c>
      <c r="G2251" s="22">
        <v>1626764</v>
      </c>
      <c r="H2251" s="22" t="s">
        <v>94</v>
      </c>
      <c r="I2251" s="22" t="s">
        <v>780</v>
      </c>
      <c r="J2251" s="22" t="str">
        <f t="shared" si="241"/>
        <v>Vallentunasjön Va2</v>
      </c>
      <c r="K2251" s="22" t="s">
        <v>782</v>
      </c>
      <c r="L2251" s="22">
        <v>2</v>
      </c>
      <c r="M2251" s="22">
        <v>2</v>
      </c>
      <c r="O2251" s="22">
        <v>21.2</v>
      </c>
      <c r="P2251" s="22">
        <v>8.4</v>
      </c>
      <c r="Q2251" s="22">
        <v>95</v>
      </c>
      <c r="BI2251" s="27"/>
    </row>
    <row r="2252" spans="1:61" s="22" customFormat="1" x14ac:dyDescent="0.2">
      <c r="A2252" s="22">
        <v>33368</v>
      </c>
      <c r="B2252" s="23">
        <f t="shared" si="239"/>
        <v>2014</v>
      </c>
      <c r="C2252" s="23">
        <f t="shared" si="240"/>
        <v>8</v>
      </c>
      <c r="D2252" s="24" t="s">
        <v>100</v>
      </c>
      <c r="E2252" s="25">
        <v>41865</v>
      </c>
      <c r="F2252" s="22">
        <v>6600935</v>
      </c>
      <c r="G2252" s="22">
        <v>1626764</v>
      </c>
      <c r="H2252" s="22" t="s">
        <v>94</v>
      </c>
      <c r="I2252" s="22" t="s">
        <v>780</v>
      </c>
      <c r="J2252" s="22" t="str">
        <f t="shared" si="241"/>
        <v>Vallentunasjön Va2</v>
      </c>
      <c r="K2252" s="22" t="s">
        <v>783</v>
      </c>
      <c r="L2252" s="22">
        <v>3</v>
      </c>
      <c r="M2252" s="22">
        <v>3</v>
      </c>
      <c r="O2252" s="22">
        <v>21.1</v>
      </c>
      <c r="P2252" s="22">
        <v>8</v>
      </c>
      <c r="Q2252" s="22">
        <v>91</v>
      </c>
      <c r="BI2252" s="27"/>
    </row>
    <row r="2253" spans="1:61" s="22" customFormat="1" x14ac:dyDescent="0.2">
      <c r="A2253" s="22">
        <v>33369</v>
      </c>
      <c r="B2253" s="23">
        <f t="shared" si="239"/>
        <v>2014</v>
      </c>
      <c r="C2253" s="23">
        <f t="shared" si="240"/>
        <v>8</v>
      </c>
      <c r="D2253" s="24" t="s">
        <v>100</v>
      </c>
      <c r="E2253" s="25">
        <v>41865</v>
      </c>
      <c r="F2253" s="22">
        <v>6600935</v>
      </c>
      <c r="G2253" s="22">
        <v>1626764</v>
      </c>
      <c r="H2253" s="22" t="s">
        <v>94</v>
      </c>
      <c r="I2253" s="22" t="s">
        <v>780</v>
      </c>
      <c r="J2253" s="22" t="str">
        <f t="shared" si="241"/>
        <v>Vallentunasjön Va2</v>
      </c>
      <c r="K2253" s="22" t="s">
        <v>784</v>
      </c>
      <c r="L2253" s="22">
        <v>4</v>
      </c>
      <c r="M2253" s="22">
        <v>4</v>
      </c>
      <c r="O2253" s="22">
        <v>21</v>
      </c>
      <c r="P2253" s="22">
        <v>8</v>
      </c>
      <c r="Q2253" s="22">
        <v>91</v>
      </c>
      <c r="BI2253" s="27"/>
    </row>
    <row r="2254" spans="1:61" s="22" customFormat="1" x14ac:dyDescent="0.2">
      <c r="A2254" s="22">
        <v>33370</v>
      </c>
      <c r="B2254" s="23">
        <f t="shared" si="239"/>
        <v>2014</v>
      </c>
      <c r="C2254" s="23">
        <f t="shared" si="240"/>
        <v>8</v>
      </c>
      <c r="D2254" s="24" t="s">
        <v>100</v>
      </c>
      <c r="E2254" s="25">
        <v>41865</v>
      </c>
      <c r="F2254" s="22">
        <v>6600935</v>
      </c>
      <c r="G2254" s="22">
        <v>1626764</v>
      </c>
      <c r="H2254" s="22" t="s">
        <v>94</v>
      </c>
      <c r="I2254" s="22" t="s">
        <v>780</v>
      </c>
      <c r="J2254" s="22" t="str">
        <f t="shared" si="241"/>
        <v>Vallentunasjön Va2</v>
      </c>
      <c r="K2254" s="22" t="s">
        <v>785</v>
      </c>
      <c r="L2254" s="22">
        <v>4.5</v>
      </c>
      <c r="M2254" s="22">
        <v>4.5</v>
      </c>
      <c r="O2254" s="22">
        <v>21</v>
      </c>
      <c r="P2254" s="22">
        <v>7.2</v>
      </c>
      <c r="Q2254" s="22">
        <v>81</v>
      </c>
      <c r="BI2254" s="27"/>
    </row>
    <row r="2255" spans="1:61" s="22" customFormat="1" x14ac:dyDescent="0.2">
      <c r="A2255" s="22">
        <v>33371</v>
      </c>
      <c r="B2255" s="23">
        <f t="shared" si="239"/>
        <v>2014</v>
      </c>
      <c r="C2255" s="23">
        <f t="shared" si="240"/>
        <v>8</v>
      </c>
      <c r="D2255" s="24" t="s">
        <v>100</v>
      </c>
      <c r="E2255" s="25">
        <v>41865</v>
      </c>
      <c r="H2255" s="22" t="s">
        <v>94</v>
      </c>
      <c r="I2255" s="22" t="s">
        <v>786</v>
      </c>
      <c r="J2255" s="22" t="str">
        <f t="shared" si="241"/>
        <v>Vallentunasjön Blandprov</v>
      </c>
      <c r="K2255" s="22" t="s">
        <v>739</v>
      </c>
      <c r="L2255" s="22">
        <v>4</v>
      </c>
      <c r="M2255" s="22">
        <v>0</v>
      </c>
      <c r="U2255" s="22">
        <v>7.2697000000000003</v>
      </c>
      <c r="X2255" s="22">
        <v>5.97</v>
      </c>
      <c r="Z2255" s="22">
        <v>48.044400000000003</v>
      </c>
      <c r="AB2255" s="22">
        <v>0</v>
      </c>
      <c r="AE2255" s="22">
        <v>28</v>
      </c>
      <c r="AI2255" s="22">
        <v>65.31</v>
      </c>
      <c r="AJ2255" s="22">
        <v>1632.34</v>
      </c>
      <c r="BI2255" s="27"/>
    </row>
    <row r="2256" spans="1:61" s="22" customFormat="1" x14ac:dyDescent="0.2">
      <c r="A2256" s="30">
        <v>33686</v>
      </c>
      <c r="B2256" s="23">
        <f t="shared" si="239"/>
        <v>2014</v>
      </c>
      <c r="C2256" s="23">
        <f t="shared" si="240"/>
        <v>8</v>
      </c>
      <c r="D2256" s="24" t="s">
        <v>100</v>
      </c>
      <c r="E2256" s="31">
        <v>41872</v>
      </c>
      <c r="F2256" s="30">
        <v>6599245</v>
      </c>
      <c r="G2256" s="30">
        <v>1622345</v>
      </c>
      <c r="H2256" s="26" t="s">
        <v>833</v>
      </c>
      <c r="I2256" s="22">
        <v>1</v>
      </c>
      <c r="J2256" s="22" t="str">
        <f t="shared" si="241"/>
        <v>Norrviken 1</v>
      </c>
      <c r="K2256" s="22" t="s">
        <v>739</v>
      </c>
      <c r="L2256" s="30">
        <v>0.5</v>
      </c>
      <c r="M2256" s="30">
        <v>0.5</v>
      </c>
      <c r="N2256" s="30">
        <v>1</v>
      </c>
      <c r="O2256" s="30">
        <v>18.5</v>
      </c>
      <c r="P2256" s="30">
        <v>9.6</v>
      </c>
      <c r="Q2256" s="30">
        <v>103</v>
      </c>
      <c r="T2256" s="30">
        <v>2.2065349397</v>
      </c>
      <c r="U2256" s="30">
        <v>4.6845999999999997</v>
      </c>
      <c r="V2256" s="22">
        <f t="shared" ref="V2256" si="243">U2256 * (1/((10^((0.0901821 + (2729.92 /(273.15 + O2256)))-AC2256)+1)))</f>
        <v>0.19147235136514779</v>
      </c>
      <c r="W2256" s="30">
        <v>4.7E-2</v>
      </c>
      <c r="X2256" s="30">
        <v>21.56</v>
      </c>
      <c r="Y2256" s="30">
        <v>8.8000000000000007</v>
      </c>
      <c r="Z2256" s="30">
        <v>33.95646</v>
      </c>
      <c r="AB2256" s="30">
        <v>0.75</v>
      </c>
      <c r="AC2256" s="30">
        <v>8.08</v>
      </c>
      <c r="AI2256" s="30">
        <v>82.91</v>
      </c>
      <c r="AJ2256" s="30">
        <v>960.18</v>
      </c>
      <c r="BI2256" s="27"/>
    </row>
    <row r="2257" spans="1:61" s="22" customFormat="1" x14ac:dyDescent="0.2">
      <c r="A2257" s="30">
        <v>33687</v>
      </c>
      <c r="B2257" s="23">
        <f t="shared" si="239"/>
        <v>2014</v>
      </c>
      <c r="C2257" s="23">
        <f t="shared" si="240"/>
        <v>8</v>
      </c>
      <c r="D2257" s="24" t="s">
        <v>100</v>
      </c>
      <c r="E2257" s="31">
        <v>41872</v>
      </c>
      <c r="F2257" s="30">
        <v>6599245</v>
      </c>
      <c r="G2257" s="30">
        <v>1622345</v>
      </c>
      <c r="H2257" s="26" t="s">
        <v>833</v>
      </c>
      <c r="I2257" s="22">
        <v>1</v>
      </c>
      <c r="J2257" s="22" t="str">
        <f t="shared" si="241"/>
        <v>Norrviken 1</v>
      </c>
      <c r="K2257" s="26" t="s">
        <v>781</v>
      </c>
      <c r="L2257" s="30">
        <v>1</v>
      </c>
      <c r="M2257" s="30">
        <v>1</v>
      </c>
      <c r="O2257" s="30">
        <v>18.5</v>
      </c>
      <c r="P2257" s="30">
        <v>9.4</v>
      </c>
      <c r="Q2257" s="30">
        <v>101</v>
      </c>
      <c r="BI2257" s="27"/>
    </row>
    <row r="2258" spans="1:61" s="22" customFormat="1" x14ac:dyDescent="0.2">
      <c r="A2258" s="30">
        <v>33688</v>
      </c>
      <c r="B2258" s="23">
        <f t="shared" si="239"/>
        <v>2014</v>
      </c>
      <c r="C2258" s="23">
        <f t="shared" si="240"/>
        <v>8</v>
      </c>
      <c r="D2258" s="24" t="s">
        <v>100</v>
      </c>
      <c r="E2258" s="31">
        <v>41872</v>
      </c>
      <c r="F2258" s="30">
        <v>6599245</v>
      </c>
      <c r="G2258" s="30">
        <v>1622345</v>
      </c>
      <c r="H2258" s="26" t="s">
        <v>833</v>
      </c>
      <c r="I2258" s="22">
        <v>1</v>
      </c>
      <c r="J2258" s="22" t="str">
        <f t="shared" si="241"/>
        <v>Norrviken 1</v>
      </c>
      <c r="K2258" s="26" t="s">
        <v>782</v>
      </c>
      <c r="L2258" s="30">
        <v>2</v>
      </c>
      <c r="M2258" s="30">
        <v>2</v>
      </c>
      <c r="O2258" s="30">
        <v>18.399999999999999</v>
      </c>
      <c r="P2258" s="30">
        <v>8.8000000000000007</v>
      </c>
      <c r="Q2258" s="30">
        <v>95</v>
      </c>
      <c r="BI2258" s="27"/>
    </row>
    <row r="2259" spans="1:61" s="22" customFormat="1" x14ac:dyDescent="0.2">
      <c r="A2259" s="30">
        <v>33689</v>
      </c>
      <c r="B2259" s="23">
        <f t="shared" si="239"/>
        <v>2014</v>
      </c>
      <c r="C2259" s="23">
        <f t="shared" si="240"/>
        <v>8</v>
      </c>
      <c r="D2259" s="24" t="s">
        <v>100</v>
      </c>
      <c r="E2259" s="31">
        <v>41872</v>
      </c>
      <c r="F2259" s="30">
        <v>6599245</v>
      </c>
      <c r="G2259" s="30">
        <v>1622345</v>
      </c>
      <c r="H2259" s="26" t="s">
        <v>833</v>
      </c>
      <c r="I2259" s="22">
        <v>1</v>
      </c>
      <c r="J2259" s="22" t="str">
        <f t="shared" si="241"/>
        <v>Norrviken 1</v>
      </c>
      <c r="K2259" s="22" t="s">
        <v>785</v>
      </c>
      <c r="L2259" s="30">
        <v>2.7</v>
      </c>
      <c r="M2259" s="30">
        <v>2.7</v>
      </c>
      <c r="O2259" s="30">
        <v>18.399999999999999</v>
      </c>
      <c r="P2259" s="30">
        <v>8.5</v>
      </c>
      <c r="Q2259" s="30">
        <v>92</v>
      </c>
      <c r="T2259" s="30">
        <v>2.2853397590000002</v>
      </c>
      <c r="U2259" s="30">
        <v>4.0507999999999997</v>
      </c>
      <c r="V2259" s="22">
        <f t="shared" ref="V2259" si="244">U2259 * (1/((10^((0.0901821 + (2729.92 /(273.15 + O2259)))-AC2259)+1)))</f>
        <v>0.16806769593752896</v>
      </c>
      <c r="W2259" s="30">
        <v>4.7E-2</v>
      </c>
      <c r="X2259" s="30">
        <v>21.95</v>
      </c>
      <c r="Y2259" s="30">
        <v>11.2</v>
      </c>
      <c r="AB2259" s="30">
        <v>1.22</v>
      </c>
      <c r="AC2259" s="30">
        <v>8.09</v>
      </c>
      <c r="AI2259" s="30">
        <v>94.23</v>
      </c>
      <c r="AJ2259" s="30">
        <v>996.03</v>
      </c>
      <c r="BI2259" s="27"/>
    </row>
    <row r="2260" spans="1:61" s="22" customFormat="1" x14ac:dyDescent="0.2">
      <c r="A2260" s="30">
        <v>33690</v>
      </c>
      <c r="B2260" s="23">
        <f t="shared" si="239"/>
        <v>2014</v>
      </c>
      <c r="C2260" s="23">
        <f t="shared" si="240"/>
        <v>8</v>
      </c>
      <c r="D2260" s="24" t="s">
        <v>100</v>
      </c>
      <c r="E2260" s="31">
        <v>41872</v>
      </c>
      <c r="F2260" s="30">
        <v>6599245</v>
      </c>
      <c r="G2260" s="30">
        <v>1622345</v>
      </c>
      <c r="H2260" s="26" t="s">
        <v>833</v>
      </c>
      <c r="I2260" s="22">
        <v>1</v>
      </c>
      <c r="J2260" s="22" t="str">
        <f t="shared" si="241"/>
        <v>Norrviken 1</v>
      </c>
      <c r="K2260" s="26" t="s">
        <v>786</v>
      </c>
      <c r="L2260" s="30">
        <v>2</v>
      </c>
      <c r="M2260" s="30">
        <v>0</v>
      </c>
      <c r="BI2260" s="27"/>
    </row>
    <row r="2261" spans="1:61" s="22" customFormat="1" x14ac:dyDescent="0.2">
      <c r="A2261" s="30">
        <v>33691</v>
      </c>
      <c r="B2261" s="23">
        <f t="shared" si="239"/>
        <v>2014</v>
      </c>
      <c r="C2261" s="23">
        <f t="shared" si="240"/>
        <v>8</v>
      </c>
      <c r="D2261" s="24" t="s">
        <v>100</v>
      </c>
      <c r="E2261" s="31">
        <v>41872</v>
      </c>
      <c r="F2261" s="30">
        <v>6596620</v>
      </c>
      <c r="G2261" s="30">
        <v>1620350</v>
      </c>
      <c r="H2261" s="26" t="s">
        <v>833</v>
      </c>
      <c r="I2261" s="22">
        <v>2</v>
      </c>
      <c r="J2261" s="22" t="str">
        <f t="shared" si="241"/>
        <v>Norrviken 2</v>
      </c>
      <c r="K2261" s="22" t="s">
        <v>739</v>
      </c>
      <c r="L2261" s="30">
        <v>0.5</v>
      </c>
      <c r="M2261" s="30">
        <v>0.5</v>
      </c>
      <c r="N2261" s="30">
        <v>2</v>
      </c>
      <c r="O2261" s="30">
        <v>19.5</v>
      </c>
      <c r="P2261" s="30">
        <v>8.3000000000000007</v>
      </c>
      <c r="Q2261" s="30">
        <v>91</v>
      </c>
      <c r="T2261" s="30">
        <v>2.3641445782999999</v>
      </c>
      <c r="U2261" s="30">
        <v>20.925699999999999</v>
      </c>
      <c r="V2261" s="22">
        <f t="shared" ref="V2261" si="245">U2261 * (1/((10^((0.0901821 + (2729.92 /(273.15 + O2261)))-AC2261)+1)))</f>
        <v>0.8402775728651829</v>
      </c>
      <c r="W2261" s="30">
        <v>3.5999999999999997E-2</v>
      </c>
      <c r="X2261" s="30">
        <v>33.07</v>
      </c>
      <c r="Y2261" s="30">
        <v>4.5</v>
      </c>
      <c r="Z2261" s="30">
        <v>15.021179999999999</v>
      </c>
      <c r="AB2261" s="30">
        <v>3.95</v>
      </c>
      <c r="AC2261" s="30">
        <v>8.0399999999999991</v>
      </c>
      <c r="AI2261" s="30">
        <v>70.62</v>
      </c>
      <c r="AJ2261" s="30">
        <v>817.22</v>
      </c>
      <c r="BI2261" s="27"/>
    </row>
    <row r="2262" spans="1:61" s="22" customFormat="1" x14ac:dyDescent="0.2">
      <c r="A2262" s="30">
        <v>33692</v>
      </c>
      <c r="B2262" s="23">
        <f t="shared" si="239"/>
        <v>2014</v>
      </c>
      <c r="C2262" s="23">
        <f t="shared" si="240"/>
        <v>8</v>
      </c>
      <c r="D2262" s="24" t="s">
        <v>100</v>
      </c>
      <c r="E2262" s="31">
        <v>41872</v>
      </c>
      <c r="F2262" s="30">
        <v>6596620</v>
      </c>
      <c r="G2262" s="30">
        <v>1620350</v>
      </c>
      <c r="H2262" s="26" t="s">
        <v>833</v>
      </c>
      <c r="I2262" s="22">
        <v>2</v>
      </c>
      <c r="J2262" s="22" t="str">
        <f t="shared" si="241"/>
        <v>Norrviken 2</v>
      </c>
      <c r="K2262" s="26" t="s">
        <v>781</v>
      </c>
      <c r="L2262" s="30">
        <v>1</v>
      </c>
      <c r="M2262" s="30">
        <v>1</v>
      </c>
      <c r="O2262" s="30">
        <v>19.5</v>
      </c>
      <c r="P2262" s="30">
        <v>8.3000000000000007</v>
      </c>
      <c r="Q2262" s="30">
        <v>91</v>
      </c>
      <c r="BI2262" s="27"/>
    </row>
    <row r="2263" spans="1:61" s="22" customFormat="1" x14ac:dyDescent="0.2">
      <c r="A2263" s="30">
        <v>33693</v>
      </c>
      <c r="B2263" s="23">
        <f t="shared" si="239"/>
        <v>2014</v>
      </c>
      <c r="C2263" s="23">
        <f t="shared" si="240"/>
        <v>8</v>
      </c>
      <c r="D2263" s="24" t="s">
        <v>100</v>
      </c>
      <c r="E2263" s="31">
        <v>41872</v>
      </c>
      <c r="F2263" s="30">
        <v>6596620</v>
      </c>
      <c r="G2263" s="30">
        <v>1620350</v>
      </c>
      <c r="H2263" s="26" t="s">
        <v>833</v>
      </c>
      <c r="I2263" s="22">
        <v>2</v>
      </c>
      <c r="J2263" s="22" t="str">
        <f t="shared" si="241"/>
        <v>Norrviken 2</v>
      </c>
      <c r="K2263" s="26" t="s">
        <v>782</v>
      </c>
      <c r="L2263" s="30">
        <v>2</v>
      </c>
      <c r="M2263" s="30">
        <v>2</v>
      </c>
      <c r="O2263" s="30">
        <v>19.399999999999999</v>
      </c>
      <c r="P2263" s="30">
        <v>8.3000000000000007</v>
      </c>
      <c r="Q2263" s="30">
        <v>91</v>
      </c>
      <c r="BI2263" s="27"/>
    </row>
    <row r="2264" spans="1:61" s="22" customFormat="1" x14ac:dyDescent="0.2">
      <c r="A2264" s="30">
        <v>33694</v>
      </c>
      <c r="B2264" s="23">
        <f t="shared" si="239"/>
        <v>2014</v>
      </c>
      <c r="C2264" s="23">
        <f t="shared" si="240"/>
        <v>8</v>
      </c>
      <c r="D2264" s="24" t="s">
        <v>100</v>
      </c>
      <c r="E2264" s="31">
        <v>41872</v>
      </c>
      <c r="F2264" s="30">
        <v>6596620</v>
      </c>
      <c r="G2264" s="30">
        <v>1620350</v>
      </c>
      <c r="H2264" s="26" t="s">
        <v>833</v>
      </c>
      <c r="I2264" s="22">
        <v>2</v>
      </c>
      <c r="J2264" s="22" t="str">
        <f t="shared" si="241"/>
        <v>Norrviken 2</v>
      </c>
      <c r="K2264" s="26" t="s">
        <v>783</v>
      </c>
      <c r="L2264" s="30">
        <v>3</v>
      </c>
      <c r="M2264" s="30">
        <v>3</v>
      </c>
      <c r="O2264" s="30">
        <v>19.399999999999999</v>
      </c>
      <c r="P2264" s="30">
        <v>8.1999999999999993</v>
      </c>
      <c r="Q2264" s="30">
        <v>90</v>
      </c>
      <c r="BI2264" s="27"/>
    </row>
    <row r="2265" spans="1:61" s="22" customFormat="1" x14ac:dyDescent="0.2">
      <c r="A2265" s="30">
        <v>33695</v>
      </c>
      <c r="B2265" s="23">
        <f t="shared" si="239"/>
        <v>2014</v>
      </c>
      <c r="C2265" s="23">
        <f t="shared" si="240"/>
        <v>8</v>
      </c>
      <c r="D2265" s="24" t="s">
        <v>100</v>
      </c>
      <c r="E2265" s="31">
        <v>41872</v>
      </c>
      <c r="F2265" s="30">
        <v>6596620</v>
      </c>
      <c r="G2265" s="30">
        <v>1620350</v>
      </c>
      <c r="H2265" s="26" t="s">
        <v>833</v>
      </c>
      <c r="I2265" s="22">
        <v>2</v>
      </c>
      <c r="J2265" s="22" t="str">
        <f t="shared" si="241"/>
        <v>Norrviken 2</v>
      </c>
      <c r="K2265" s="26" t="s">
        <v>784</v>
      </c>
      <c r="L2265" s="30">
        <v>4</v>
      </c>
      <c r="M2265" s="30">
        <v>4</v>
      </c>
      <c r="O2265" s="30">
        <v>19.399999999999999</v>
      </c>
      <c r="P2265" s="30">
        <v>8.1</v>
      </c>
      <c r="Q2265" s="30">
        <v>89</v>
      </c>
      <c r="BI2265" s="27"/>
    </row>
    <row r="2266" spans="1:61" s="22" customFormat="1" x14ac:dyDescent="0.2">
      <c r="A2266" s="30">
        <v>33696</v>
      </c>
      <c r="B2266" s="23">
        <f t="shared" si="239"/>
        <v>2014</v>
      </c>
      <c r="C2266" s="23">
        <f t="shared" si="240"/>
        <v>8</v>
      </c>
      <c r="D2266" s="24" t="s">
        <v>100</v>
      </c>
      <c r="E2266" s="31">
        <v>41872</v>
      </c>
      <c r="F2266" s="30">
        <v>6596620</v>
      </c>
      <c r="G2266" s="30">
        <v>1620350</v>
      </c>
      <c r="H2266" s="26" t="s">
        <v>833</v>
      </c>
      <c r="I2266" s="22">
        <v>2</v>
      </c>
      <c r="J2266" s="22" t="str">
        <f t="shared" si="241"/>
        <v>Norrviken 2</v>
      </c>
      <c r="K2266" s="26" t="s">
        <v>841</v>
      </c>
      <c r="L2266" s="30">
        <v>5</v>
      </c>
      <c r="M2266" s="30">
        <v>5</v>
      </c>
      <c r="O2266" s="30">
        <v>19.399999999999999</v>
      </c>
      <c r="P2266" s="30">
        <v>8</v>
      </c>
      <c r="Q2266" s="30">
        <v>88</v>
      </c>
      <c r="BI2266" s="27"/>
    </row>
    <row r="2267" spans="1:61" s="22" customFormat="1" x14ac:dyDescent="0.2">
      <c r="A2267" s="30">
        <v>33697</v>
      </c>
      <c r="B2267" s="23">
        <f t="shared" si="239"/>
        <v>2014</v>
      </c>
      <c r="C2267" s="23">
        <f t="shared" si="240"/>
        <v>8</v>
      </c>
      <c r="D2267" s="24" t="s">
        <v>100</v>
      </c>
      <c r="E2267" s="31">
        <v>41872</v>
      </c>
      <c r="F2267" s="30">
        <v>6596620</v>
      </c>
      <c r="G2267" s="30">
        <v>1620350</v>
      </c>
      <c r="H2267" s="26" t="s">
        <v>833</v>
      </c>
      <c r="I2267" s="22">
        <v>2</v>
      </c>
      <c r="J2267" s="22" t="str">
        <f t="shared" si="241"/>
        <v>Norrviken 2</v>
      </c>
      <c r="K2267" s="26" t="s">
        <v>842</v>
      </c>
      <c r="L2267" s="30">
        <v>6</v>
      </c>
      <c r="M2267" s="30">
        <v>6</v>
      </c>
      <c r="O2267" s="30">
        <v>19.7</v>
      </c>
      <c r="P2267" s="30">
        <v>8</v>
      </c>
      <c r="Q2267" s="30">
        <v>88</v>
      </c>
      <c r="BI2267" s="27"/>
    </row>
    <row r="2268" spans="1:61" s="22" customFormat="1" x14ac:dyDescent="0.2">
      <c r="A2268" s="30">
        <v>33698</v>
      </c>
      <c r="B2268" s="23">
        <f t="shared" si="239"/>
        <v>2014</v>
      </c>
      <c r="C2268" s="23">
        <f t="shared" si="240"/>
        <v>8</v>
      </c>
      <c r="D2268" s="24" t="s">
        <v>100</v>
      </c>
      <c r="E2268" s="31">
        <v>41872</v>
      </c>
      <c r="F2268" s="30">
        <v>6596620</v>
      </c>
      <c r="G2268" s="30">
        <v>1620350</v>
      </c>
      <c r="H2268" s="26" t="s">
        <v>833</v>
      </c>
      <c r="I2268" s="22">
        <v>2</v>
      </c>
      <c r="J2268" s="22" t="str">
        <f t="shared" si="241"/>
        <v>Norrviken 2</v>
      </c>
      <c r="K2268" s="26" t="s">
        <v>843</v>
      </c>
      <c r="L2268" s="30">
        <v>7</v>
      </c>
      <c r="M2268" s="30">
        <v>7</v>
      </c>
      <c r="O2268" s="30">
        <v>19.7</v>
      </c>
      <c r="P2268" s="30">
        <v>8</v>
      </c>
      <c r="Q2268" s="30">
        <v>87</v>
      </c>
      <c r="BI2268" s="27"/>
    </row>
    <row r="2269" spans="1:61" s="22" customFormat="1" x14ac:dyDescent="0.2">
      <c r="A2269" s="30">
        <v>33699</v>
      </c>
      <c r="B2269" s="23">
        <f t="shared" si="239"/>
        <v>2014</v>
      </c>
      <c r="C2269" s="23">
        <f t="shared" si="240"/>
        <v>8</v>
      </c>
      <c r="D2269" s="24" t="s">
        <v>100</v>
      </c>
      <c r="E2269" s="31">
        <v>41872</v>
      </c>
      <c r="F2269" s="30">
        <v>6596620</v>
      </c>
      <c r="G2269" s="30">
        <v>1620350</v>
      </c>
      <c r="H2269" s="26" t="s">
        <v>833</v>
      </c>
      <c r="I2269" s="22">
        <v>2</v>
      </c>
      <c r="J2269" s="22" t="str">
        <f t="shared" si="241"/>
        <v>Norrviken 2</v>
      </c>
      <c r="K2269" s="26" t="s">
        <v>844</v>
      </c>
      <c r="L2269" s="30">
        <v>8</v>
      </c>
      <c r="M2269" s="30">
        <v>8</v>
      </c>
      <c r="O2269" s="30">
        <v>16.7</v>
      </c>
      <c r="P2269" s="30">
        <v>0.2</v>
      </c>
      <c r="Q2269" s="30">
        <v>2</v>
      </c>
      <c r="BI2269" s="27"/>
    </row>
    <row r="2270" spans="1:61" s="22" customFormat="1" x14ac:dyDescent="0.2">
      <c r="A2270" s="30">
        <v>33700</v>
      </c>
      <c r="B2270" s="23">
        <f t="shared" si="239"/>
        <v>2014</v>
      </c>
      <c r="C2270" s="23">
        <f t="shared" si="240"/>
        <v>8</v>
      </c>
      <c r="D2270" s="24" t="s">
        <v>100</v>
      </c>
      <c r="E2270" s="31">
        <v>41872</v>
      </c>
      <c r="F2270" s="30">
        <v>6596620</v>
      </c>
      <c r="G2270" s="30">
        <v>1620350</v>
      </c>
      <c r="H2270" s="26" t="s">
        <v>833</v>
      </c>
      <c r="I2270" s="22">
        <v>2</v>
      </c>
      <c r="J2270" s="22" t="str">
        <f t="shared" si="241"/>
        <v>Norrviken 2</v>
      </c>
      <c r="K2270" s="22" t="s">
        <v>785</v>
      </c>
      <c r="L2270" s="30">
        <v>8.1999999999999993</v>
      </c>
      <c r="M2270" s="30">
        <v>8.1999999999999993</v>
      </c>
      <c r="O2270" s="30">
        <v>16.100000000000001</v>
      </c>
      <c r="P2270" s="30">
        <v>0.1</v>
      </c>
      <c r="Q2270" s="30">
        <v>1</v>
      </c>
      <c r="T2270" s="30">
        <v>2.6005590360999999</v>
      </c>
      <c r="U2270" s="30">
        <v>385.54809999999998</v>
      </c>
      <c r="V2270" s="22">
        <f t="shared" ref="V2270" si="246">U2270 * (1/((10^((0.0901821 + (2729.92 /(273.15 + O2270)))-AC2270)+1)))</f>
        <v>4.8140866933958</v>
      </c>
      <c r="W2270" s="30">
        <v>4.2999999999999997E-2</v>
      </c>
      <c r="X2270" s="30">
        <v>204.9</v>
      </c>
      <c r="Y2270" s="30">
        <v>9.4</v>
      </c>
      <c r="AB2270" s="30">
        <v>5.28</v>
      </c>
      <c r="AC2270" s="30">
        <v>7.63</v>
      </c>
      <c r="AI2270" s="30">
        <v>247.18</v>
      </c>
      <c r="AJ2270" s="30">
        <v>1161.24</v>
      </c>
      <c r="BI2270" s="27"/>
    </row>
    <row r="2271" spans="1:61" s="22" customFormat="1" x14ac:dyDescent="0.2">
      <c r="A2271" s="30">
        <v>33701</v>
      </c>
      <c r="B2271" s="23">
        <f t="shared" si="239"/>
        <v>2014</v>
      </c>
      <c r="C2271" s="23">
        <f t="shared" si="240"/>
        <v>8</v>
      </c>
      <c r="D2271" s="24" t="s">
        <v>100</v>
      </c>
      <c r="E2271" s="31">
        <v>41872</v>
      </c>
      <c r="F2271" s="30">
        <v>6596620</v>
      </c>
      <c r="G2271" s="30">
        <v>1620350</v>
      </c>
      <c r="H2271" s="26" t="s">
        <v>833</v>
      </c>
      <c r="I2271" s="22">
        <v>2</v>
      </c>
      <c r="J2271" s="22" t="str">
        <f t="shared" si="241"/>
        <v>Norrviken 2</v>
      </c>
      <c r="K2271" s="26" t="s">
        <v>786</v>
      </c>
      <c r="L2271" s="30">
        <v>4</v>
      </c>
      <c r="M2271" s="30">
        <v>0</v>
      </c>
      <c r="BI2271" s="27"/>
    </row>
    <row r="2272" spans="1:61" s="22" customFormat="1" x14ac:dyDescent="0.2">
      <c r="A2272" s="30">
        <v>33702</v>
      </c>
      <c r="B2272" s="23">
        <f t="shared" si="239"/>
        <v>2014</v>
      </c>
      <c r="C2272" s="23">
        <f t="shared" si="240"/>
        <v>8</v>
      </c>
      <c r="D2272" s="24" t="s">
        <v>100</v>
      </c>
      <c r="E2272" s="31">
        <v>41872</v>
      </c>
      <c r="F2272" s="30">
        <v>6594885</v>
      </c>
      <c r="G2272" s="30">
        <v>1620750</v>
      </c>
      <c r="H2272" s="26" t="s">
        <v>833</v>
      </c>
      <c r="I2272" s="22">
        <v>3</v>
      </c>
      <c r="J2272" s="22" t="str">
        <f t="shared" si="241"/>
        <v>Norrviken 3</v>
      </c>
      <c r="K2272" s="22" t="s">
        <v>739</v>
      </c>
      <c r="L2272" s="30">
        <v>0.5</v>
      </c>
      <c r="M2272" s="30">
        <v>0.5</v>
      </c>
      <c r="N2272" s="30">
        <v>2.6</v>
      </c>
      <c r="O2272" s="30">
        <v>19.399999999999999</v>
      </c>
      <c r="P2272" s="30">
        <v>7.3</v>
      </c>
      <c r="Q2272" s="30">
        <v>80</v>
      </c>
      <c r="T2272" s="30">
        <v>2.4232481927</v>
      </c>
      <c r="U2272" s="30">
        <v>49.715400000000002</v>
      </c>
      <c r="V2272" s="22">
        <f t="shared" ref="V2272" si="247">U2272 * (1/((10^((0.0901821 + (2729.92 /(273.15 + O2272)))-AC2272)+1)))</f>
        <v>1.6972983149842475</v>
      </c>
      <c r="W2272" s="30">
        <v>3.7999999999999999E-2</v>
      </c>
      <c r="X2272" s="30">
        <v>44.49</v>
      </c>
      <c r="Y2272" s="30">
        <v>3.6</v>
      </c>
      <c r="Z2272" s="30">
        <v>6.3818999999999999</v>
      </c>
      <c r="AB2272" s="30">
        <v>1.1100000000000001</v>
      </c>
      <c r="AC2272" s="30">
        <v>7.97</v>
      </c>
      <c r="AI2272" s="30">
        <v>69.48</v>
      </c>
      <c r="AJ2272" s="30">
        <v>765.38</v>
      </c>
      <c r="BI2272" s="27"/>
    </row>
    <row r="2273" spans="1:61" s="22" customFormat="1" x14ac:dyDescent="0.2">
      <c r="A2273" s="30">
        <v>33703</v>
      </c>
      <c r="B2273" s="23">
        <f t="shared" si="239"/>
        <v>2014</v>
      </c>
      <c r="C2273" s="23">
        <f t="shared" si="240"/>
        <v>8</v>
      </c>
      <c r="D2273" s="24" t="s">
        <v>100</v>
      </c>
      <c r="E2273" s="31">
        <v>41872</v>
      </c>
      <c r="F2273" s="30">
        <v>6594885</v>
      </c>
      <c r="G2273" s="30">
        <v>1620750</v>
      </c>
      <c r="H2273" s="26" t="s">
        <v>833</v>
      </c>
      <c r="I2273" s="22">
        <v>3</v>
      </c>
      <c r="J2273" s="22" t="str">
        <f t="shared" si="241"/>
        <v>Norrviken 3</v>
      </c>
      <c r="K2273" s="26" t="s">
        <v>781</v>
      </c>
      <c r="L2273" s="30">
        <v>1</v>
      </c>
      <c r="M2273" s="30">
        <v>1</v>
      </c>
      <c r="O2273" s="30">
        <v>19.399999999999999</v>
      </c>
      <c r="P2273" s="30">
        <v>7.2</v>
      </c>
      <c r="Q2273" s="30">
        <v>79</v>
      </c>
      <c r="BI2273" s="27"/>
    </row>
    <row r="2274" spans="1:61" s="22" customFormat="1" x14ac:dyDescent="0.2">
      <c r="A2274" s="30">
        <v>33704</v>
      </c>
      <c r="B2274" s="23">
        <f t="shared" si="239"/>
        <v>2014</v>
      </c>
      <c r="C2274" s="23">
        <f t="shared" si="240"/>
        <v>8</v>
      </c>
      <c r="D2274" s="24" t="s">
        <v>100</v>
      </c>
      <c r="E2274" s="31">
        <v>41872</v>
      </c>
      <c r="F2274" s="30">
        <v>6594885</v>
      </c>
      <c r="G2274" s="30">
        <v>1620750</v>
      </c>
      <c r="H2274" s="26" t="s">
        <v>833</v>
      </c>
      <c r="I2274" s="22">
        <v>3</v>
      </c>
      <c r="J2274" s="22" t="str">
        <f t="shared" si="241"/>
        <v>Norrviken 3</v>
      </c>
      <c r="K2274" s="26" t="s">
        <v>782</v>
      </c>
      <c r="L2274" s="30">
        <v>2</v>
      </c>
      <c r="M2274" s="30">
        <v>2</v>
      </c>
      <c r="O2274" s="30">
        <v>19.399999999999999</v>
      </c>
      <c r="P2274" s="30">
        <v>6.8</v>
      </c>
      <c r="Q2274" s="30">
        <v>75</v>
      </c>
      <c r="BI2274" s="27"/>
    </row>
    <row r="2275" spans="1:61" s="22" customFormat="1" x14ac:dyDescent="0.2">
      <c r="A2275" s="30">
        <v>33705</v>
      </c>
      <c r="B2275" s="23">
        <f t="shared" si="239"/>
        <v>2014</v>
      </c>
      <c r="C2275" s="23">
        <f t="shared" si="240"/>
        <v>8</v>
      </c>
      <c r="D2275" s="24" t="s">
        <v>100</v>
      </c>
      <c r="E2275" s="31">
        <v>41872</v>
      </c>
      <c r="F2275" s="30">
        <v>6594885</v>
      </c>
      <c r="G2275" s="30">
        <v>1620750</v>
      </c>
      <c r="H2275" s="26" t="s">
        <v>833</v>
      </c>
      <c r="I2275" s="22">
        <v>3</v>
      </c>
      <c r="J2275" s="22" t="str">
        <f t="shared" si="241"/>
        <v>Norrviken 3</v>
      </c>
      <c r="K2275" s="26" t="s">
        <v>783</v>
      </c>
      <c r="L2275" s="30">
        <v>3</v>
      </c>
      <c r="M2275" s="30">
        <v>3</v>
      </c>
      <c r="O2275" s="30">
        <v>19.399999999999999</v>
      </c>
      <c r="P2275" s="30">
        <v>6.5</v>
      </c>
      <c r="Q2275" s="30">
        <v>71</v>
      </c>
      <c r="BI2275" s="27"/>
    </row>
    <row r="2276" spans="1:61" s="22" customFormat="1" x14ac:dyDescent="0.2">
      <c r="A2276" s="30">
        <v>33706</v>
      </c>
      <c r="B2276" s="23">
        <f t="shared" si="239"/>
        <v>2014</v>
      </c>
      <c r="C2276" s="23">
        <f t="shared" si="240"/>
        <v>8</v>
      </c>
      <c r="D2276" s="24" t="s">
        <v>100</v>
      </c>
      <c r="E2276" s="31">
        <v>41872</v>
      </c>
      <c r="F2276" s="30">
        <v>6594885</v>
      </c>
      <c r="G2276" s="30">
        <v>1620750</v>
      </c>
      <c r="H2276" s="26" t="s">
        <v>833</v>
      </c>
      <c r="I2276" s="22">
        <v>3</v>
      </c>
      <c r="J2276" s="22" t="str">
        <f t="shared" si="241"/>
        <v>Norrviken 3</v>
      </c>
      <c r="K2276" s="26" t="s">
        <v>784</v>
      </c>
      <c r="L2276" s="30">
        <v>4</v>
      </c>
      <c r="M2276" s="30">
        <v>4</v>
      </c>
      <c r="O2276" s="30">
        <v>19.399999999999999</v>
      </c>
      <c r="P2276" s="30">
        <v>6.6</v>
      </c>
      <c r="Q2276" s="30">
        <v>72</v>
      </c>
      <c r="BI2276" s="27"/>
    </row>
    <row r="2277" spans="1:61" s="22" customFormat="1" x14ac:dyDescent="0.2">
      <c r="A2277" s="30">
        <v>33707</v>
      </c>
      <c r="B2277" s="23">
        <f t="shared" si="239"/>
        <v>2014</v>
      </c>
      <c r="C2277" s="23">
        <f t="shared" si="240"/>
        <v>8</v>
      </c>
      <c r="D2277" s="24" t="s">
        <v>100</v>
      </c>
      <c r="E2277" s="31">
        <v>41872</v>
      </c>
      <c r="F2277" s="30">
        <v>6594885</v>
      </c>
      <c r="G2277" s="30">
        <v>1620750</v>
      </c>
      <c r="H2277" s="26" t="s">
        <v>833</v>
      </c>
      <c r="I2277" s="22">
        <v>3</v>
      </c>
      <c r="J2277" s="22" t="str">
        <f t="shared" si="241"/>
        <v>Norrviken 3</v>
      </c>
      <c r="K2277" s="26" t="s">
        <v>841</v>
      </c>
      <c r="L2277" s="30">
        <v>5</v>
      </c>
      <c r="M2277" s="30">
        <v>5</v>
      </c>
      <c r="O2277" s="30">
        <v>19.3</v>
      </c>
      <c r="P2277" s="30">
        <v>6.7</v>
      </c>
      <c r="Q2277" s="30">
        <v>73</v>
      </c>
      <c r="BI2277" s="27"/>
    </row>
    <row r="2278" spans="1:61" s="22" customFormat="1" x14ac:dyDescent="0.2">
      <c r="A2278" s="30">
        <v>33708</v>
      </c>
      <c r="B2278" s="23">
        <f t="shared" si="239"/>
        <v>2014</v>
      </c>
      <c r="C2278" s="23">
        <f t="shared" si="240"/>
        <v>8</v>
      </c>
      <c r="D2278" s="24" t="s">
        <v>100</v>
      </c>
      <c r="E2278" s="31">
        <v>41872</v>
      </c>
      <c r="F2278" s="30">
        <v>6594885</v>
      </c>
      <c r="G2278" s="30">
        <v>1620750</v>
      </c>
      <c r="H2278" s="26" t="s">
        <v>833</v>
      </c>
      <c r="I2278" s="22">
        <v>3</v>
      </c>
      <c r="J2278" s="22" t="str">
        <f t="shared" si="241"/>
        <v>Norrviken 3</v>
      </c>
      <c r="K2278" s="26" t="s">
        <v>842</v>
      </c>
      <c r="L2278" s="30">
        <v>6</v>
      </c>
      <c r="M2278" s="30">
        <v>6</v>
      </c>
      <c r="O2278" s="30">
        <v>19.100000000000001</v>
      </c>
      <c r="P2278" s="30">
        <v>4.9000000000000004</v>
      </c>
      <c r="Q2278" s="30">
        <v>54</v>
      </c>
      <c r="BI2278" s="27"/>
    </row>
    <row r="2279" spans="1:61" s="22" customFormat="1" x14ac:dyDescent="0.2">
      <c r="A2279" s="30">
        <v>33709</v>
      </c>
      <c r="B2279" s="23">
        <f t="shared" si="239"/>
        <v>2014</v>
      </c>
      <c r="C2279" s="23">
        <f t="shared" si="240"/>
        <v>8</v>
      </c>
      <c r="D2279" s="24" t="s">
        <v>100</v>
      </c>
      <c r="E2279" s="31">
        <v>41872</v>
      </c>
      <c r="F2279" s="30">
        <v>6594885</v>
      </c>
      <c r="G2279" s="30">
        <v>1620750</v>
      </c>
      <c r="H2279" s="26" t="s">
        <v>833</v>
      </c>
      <c r="I2279" s="22">
        <v>3</v>
      </c>
      <c r="J2279" s="22" t="str">
        <f t="shared" si="241"/>
        <v>Norrviken 3</v>
      </c>
      <c r="K2279" s="26" t="s">
        <v>843</v>
      </c>
      <c r="L2279" s="30">
        <v>7</v>
      </c>
      <c r="M2279" s="30">
        <v>7</v>
      </c>
      <c r="O2279" s="30">
        <v>17</v>
      </c>
      <c r="P2279" s="30">
        <v>0.2</v>
      </c>
      <c r="Q2279" s="30">
        <v>2</v>
      </c>
      <c r="BI2279" s="27"/>
    </row>
    <row r="2280" spans="1:61" s="22" customFormat="1" x14ac:dyDescent="0.2">
      <c r="A2280" s="30">
        <v>33710</v>
      </c>
      <c r="B2280" s="23">
        <f t="shared" si="239"/>
        <v>2014</v>
      </c>
      <c r="C2280" s="23">
        <f t="shared" si="240"/>
        <v>8</v>
      </c>
      <c r="D2280" s="24" t="s">
        <v>100</v>
      </c>
      <c r="E2280" s="31">
        <v>41872</v>
      </c>
      <c r="F2280" s="30">
        <v>6594885</v>
      </c>
      <c r="G2280" s="30">
        <v>1620750</v>
      </c>
      <c r="H2280" s="26" t="s">
        <v>833</v>
      </c>
      <c r="I2280" s="22">
        <v>3</v>
      </c>
      <c r="J2280" s="22" t="str">
        <f t="shared" si="241"/>
        <v>Norrviken 3</v>
      </c>
      <c r="K2280" s="26" t="s">
        <v>844</v>
      </c>
      <c r="L2280" s="30">
        <v>8</v>
      </c>
      <c r="M2280" s="30">
        <v>8</v>
      </c>
      <c r="O2280" s="30">
        <v>16.100000000000001</v>
      </c>
      <c r="P2280" s="30">
        <v>0.1</v>
      </c>
      <c r="Q2280" s="30">
        <v>1</v>
      </c>
      <c r="BI2280" s="27"/>
    </row>
    <row r="2281" spans="1:61" s="22" customFormat="1" x14ac:dyDescent="0.2">
      <c r="A2281" s="30">
        <v>33711</v>
      </c>
      <c r="B2281" s="23">
        <f t="shared" si="239"/>
        <v>2014</v>
      </c>
      <c r="C2281" s="23">
        <f t="shared" si="240"/>
        <v>8</v>
      </c>
      <c r="D2281" s="24" t="s">
        <v>100</v>
      </c>
      <c r="E2281" s="31">
        <v>41872</v>
      </c>
      <c r="F2281" s="30">
        <v>6594885</v>
      </c>
      <c r="G2281" s="30">
        <v>1620750</v>
      </c>
      <c r="H2281" s="26" t="s">
        <v>833</v>
      </c>
      <c r="I2281" s="22">
        <v>3</v>
      </c>
      <c r="J2281" s="22" t="str">
        <f t="shared" si="241"/>
        <v>Norrviken 3</v>
      </c>
      <c r="K2281" s="26" t="s">
        <v>845</v>
      </c>
      <c r="L2281" s="30">
        <v>9</v>
      </c>
      <c r="M2281" s="30">
        <v>9</v>
      </c>
      <c r="O2281" s="30">
        <v>15.7</v>
      </c>
      <c r="P2281" s="30">
        <v>0.1</v>
      </c>
      <c r="Q2281" s="30">
        <v>1</v>
      </c>
      <c r="BI2281" s="27"/>
    </row>
    <row r="2282" spans="1:61" s="22" customFormat="1" x14ac:dyDescent="0.2">
      <c r="A2282" s="30">
        <v>33712</v>
      </c>
      <c r="B2282" s="23">
        <f t="shared" si="239"/>
        <v>2014</v>
      </c>
      <c r="C2282" s="23">
        <f t="shared" si="240"/>
        <v>8</v>
      </c>
      <c r="D2282" s="24" t="s">
        <v>100</v>
      </c>
      <c r="E2282" s="31">
        <v>41872</v>
      </c>
      <c r="F2282" s="30">
        <v>6594885</v>
      </c>
      <c r="G2282" s="30">
        <v>1620750</v>
      </c>
      <c r="H2282" s="26" t="s">
        <v>833</v>
      </c>
      <c r="I2282" s="22">
        <v>3</v>
      </c>
      <c r="J2282" s="22" t="str">
        <f t="shared" si="241"/>
        <v>Norrviken 3</v>
      </c>
      <c r="K2282" s="26" t="s">
        <v>846</v>
      </c>
      <c r="L2282" s="30">
        <v>10</v>
      </c>
      <c r="M2282" s="30">
        <v>10</v>
      </c>
      <c r="O2282" s="30">
        <v>15</v>
      </c>
      <c r="P2282" s="30">
        <v>0.1</v>
      </c>
      <c r="Q2282" s="30">
        <v>1</v>
      </c>
      <c r="BI2282" s="27"/>
    </row>
    <row r="2283" spans="1:61" s="22" customFormat="1" x14ac:dyDescent="0.2">
      <c r="A2283" s="30">
        <v>33713</v>
      </c>
      <c r="B2283" s="23">
        <f t="shared" si="239"/>
        <v>2014</v>
      </c>
      <c r="C2283" s="23">
        <f t="shared" si="240"/>
        <v>8</v>
      </c>
      <c r="D2283" s="24" t="s">
        <v>100</v>
      </c>
      <c r="E2283" s="31">
        <v>41872</v>
      </c>
      <c r="F2283" s="30">
        <v>6594885</v>
      </c>
      <c r="G2283" s="30">
        <v>1620750</v>
      </c>
      <c r="H2283" s="26" t="s">
        <v>833</v>
      </c>
      <c r="I2283" s="22">
        <v>3</v>
      </c>
      <c r="J2283" s="22" t="str">
        <f t="shared" si="241"/>
        <v>Norrviken 3</v>
      </c>
      <c r="K2283" s="26" t="s">
        <v>847</v>
      </c>
      <c r="L2283" s="30">
        <v>11</v>
      </c>
      <c r="M2283" s="30">
        <v>11</v>
      </c>
      <c r="O2283" s="30">
        <v>14.5</v>
      </c>
      <c r="P2283" s="30">
        <v>0.1</v>
      </c>
      <c r="Q2283" s="30">
        <v>1</v>
      </c>
      <c r="BI2283" s="27"/>
    </row>
    <row r="2284" spans="1:61" s="22" customFormat="1" x14ac:dyDescent="0.2">
      <c r="A2284" s="30">
        <v>33714</v>
      </c>
      <c r="B2284" s="23">
        <f t="shared" si="239"/>
        <v>2014</v>
      </c>
      <c r="C2284" s="23">
        <f t="shared" si="240"/>
        <v>8</v>
      </c>
      <c r="D2284" s="24" t="s">
        <v>100</v>
      </c>
      <c r="E2284" s="31">
        <v>41872</v>
      </c>
      <c r="F2284" s="30">
        <v>6594885</v>
      </c>
      <c r="G2284" s="30">
        <v>1620750</v>
      </c>
      <c r="H2284" s="26" t="s">
        <v>833</v>
      </c>
      <c r="I2284" s="22">
        <v>3</v>
      </c>
      <c r="J2284" s="22" t="str">
        <f t="shared" si="241"/>
        <v>Norrviken 3</v>
      </c>
      <c r="K2284" s="22" t="s">
        <v>785</v>
      </c>
      <c r="L2284" s="30">
        <v>11.4</v>
      </c>
      <c r="M2284" s="30">
        <v>11.4</v>
      </c>
      <c r="O2284" s="30">
        <v>14.5</v>
      </c>
      <c r="P2284" s="30">
        <v>0.1</v>
      </c>
      <c r="Q2284" s="30">
        <v>1</v>
      </c>
      <c r="T2284" s="30">
        <v>2.7975710842999999</v>
      </c>
      <c r="U2284" s="30">
        <v>980.26239999999996</v>
      </c>
      <c r="V2284" s="22">
        <f t="shared" ref="V2284" si="248">U2284 * (1/((10^((0.0901821 + (2729.92 /(273.15 + O2284)))-AC2284)+1)))</f>
        <v>9.915678895798278</v>
      </c>
      <c r="W2284" s="30">
        <v>5.0999999999999997E-2</v>
      </c>
      <c r="X2284" s="30">
        <v>457.12</v>
      </c>
      <c r="Y2284" s="30">
        <v>10.6</v>
      </c>
      <c r="AB2284" s="30">
        <v>5.23</v>
      </c>
      <c r="AC2284" s="30">
        <v>7.59</v>
      </c>
      <c r="AI2284" s="30">
        <v>486.18</v>
      </c>
      <c r="AJ2284" s="30">
        <v>1724.82</v>
      </c>
      <c r="BI2284" s="27"/>
    </row>
    <row r="2285" spans="1:61" s="22" customFormat="1" x14ac:dyDescent="0.2">
      <c r="A2285" s="30">
        <v>33715</v>
      </c>
      <c r="B2285" s="23">
        <f t="shared" si="239"/>
        <v>2014</v>
      </c>
      <c r="C2285" s="23">
        <f t="shared" si="240"/>
        <v>8</v>
      </c>
      <c r="D2285" s="24" t="s">
        <v>100</v>
      </c>
      <c r="E2285" s="31">
        <v>41872</v>
      </c>
      <c r="F2285" s="30">
        <v>6594885</v>
      </c>
      <c r="G2285" s="30">
        <v>1620750</v>
      </c>
      <c r="H2285" s="26" t="s">
        <v>833</v>
      </c>
      <c r="I2285" s="22">
        <v>3</v>
      </c>
      <c r="J2285" s="22" t="str">
        <f t="shared" si="241"/>
        <v>Norrviken 3</v>
      </c>
      <c r="K2285" s="26" t="s">
        <v>786</v>
      </c>
      <c r="L2285" s="30">
        <v>6</v>
      </c>
      <c r="M2285" s="30">
        <v>0</v>
      </c>
      <c r="BI2285" s="27"/>
    </row>
    <row r="2286" spans="1:61" s="22" customFormat="1" x14ac:dyDescent="0.2">
      <c r="A2286" s="30">
        <v>33716</v>
      </c>
      <c r="B2286" s="23">
        <f t="shared" si="239"/>
        <v>2014</v>
      </c>
      <c r="C2286" s="23">
        <f t="shared" si="240"/>
        <v>8</v>
      </c>
      <c r="D2286" s="24" t="s">
        <v>100</v>
      </c>
      <c r="E2286" s="31">
        <v>41872</v>
      </c>
      <c r="F2286" s="30">
        <v>6597300</v>
      </c>
      <c r="G2286" s="30">
        <v>1619975</v>
      </c>
      <c r="H2286" s="26" t="s">
        <v>833</v>
      </c>
      <c r="I2286" s="22">
        <v>4</v>
      </c>
      <c r="J2286" s="22" t="str">
        <f t="shared" si="241"/>
        <v>Norrviken 4</v>
      </c>
      <c r="K2286" s="22" t="s">
        <v>739</v>
      </c>
      <c r="L2286" s="30">
        <v>0.5</v>
      </c>
      <c r="M2286" s="30">
        <v>0.5</v>
      </c>
      <c r="N2286" s="30">
        <v>2.1</v>
      </c>
      <c r="O2286" s="30">
        <v>19</v>
      </c>
      <c r="P2286" s="30">
        <v>9.1</v>
      </c>
      <c r="Q2286" s="30">
        <v>99</v>
      </c>
      <c r="T2286" s="30">
        <v>2.4429493976000001</v>
      </c>
      <c r="U2286" s="30">
        <v>2.3576000000000001</v>
      </c>
      <c r="V2286" s="22">
        <f t="shared" ref="V2286" si="249">U2286 * (1/((10^((0.0901821 + (2729.92 /(273.15 + O2286)))-AC2286)+1)))</f>
        <v>0.10664576014250565</v>
      </c>
      <c r="W2286" s="30">
        <v>3.9E-2</v>
      </c>
      <c r="X2286" s="30">
        <v>22.54</v>
      </c>
      <c r="Y2286" s="30">
        <v>2.8</v>
      </c>
      <c r="Z2286" s="30">
        <v>13.798259999999999</v>
      </c>
      <c r="AB2286" s="30">
        <v>2.0099999999999998</v>
      </c>
      <c r="AC2286" s="30">
        <v>8.11</v>
      </c>
      <c r="AI2286" s="30">
        <v>58.01</v>
      </c>
      <c r="AJ2286" s="30">
        <v>754.85</v>
      </c>
      <c r="BI2286" s="27"/>
    </row>
    <row r="2287" spans="1:61" s="22" customFormat="1" x14ac:dyDescent="0.2">
      <c r="A2287" s="30">
        <v>33717</v>
      </c>
      <c r="B2287" s="23">
        <f t="shared" si="239"/>
        <v>2014</v>
      </c>
      <c r="C2287" s="23">
        <f t="shared" si="240"/>
        <v>8</v>
      </c>
      <c r="D2287" s="24" t="s">
        <v>100</v>
      </c>
      <c r="E2287" s="31">
        <v>41872</v>
      </c>
      <c r="F2287" s="30">
        <v>6597300</v>
      </c>
      <c r="G2287" s="30">
        <v>1619975</v>
      </c>
      <c r="H2287" s="26" t="s">
        <v>833</v>
      </c>
      <c r="I2287" s="22">
        <v>4</v>
      </c>
      <c r="J2287" s="22" t="str">
        <f t="shared" si="241"/>
        <v>Norrviken 4</v>
      </c>
      <c r="K2287" s="26" t="s">
        <v>781</v>
      </c>
      <c r="L2287" s="30">
        <v>1</v>
      </c>
      <c r="M2287" s="30">
        <v>1</v>
      </c>
      <c r="O2287" s="30">
        <v>19</v>
      </c>
      <c r="P2287" s="30">
        <v>8.9</v>
      </c>
      <c r="Q2287" s="30">
        <v>97</v>
      </c>
      <c r="BI2287" s="27"/>
    </row>
    <row r="2288" spans="1:61" s="22" customFormat="1" x14ac:dyDescent="0.2">
      <c r="A2288" s="30">
        <v>33718</v>
      </c>
      <c r="B2288" s="23">
        <f t="shared" si="239"/>
        <v>2014</v>
      </c>
      <c r="C2288" s="23">
        <f t="shared" si="240"/>
        <v>8</v>
      </c>
      <c r="D2288" s="24" t="s">
        <v>100</v>
      </c>
      <c r="E2288" s="31">
        <v>41872</v>
      </c>
      <c r="F2288" s="30">
        <v>6597300</v>
      </c>
      <c r="G2288" s="30">
        <v>1619975</v>
      </c>
      <c r="H2288" s="26" t="s">
        <v>833</v>
      </c>
      <c r="I2288" s="22">
        <v>4</v>
      </c>
      <c r="J2288" s="22" t="str">
        <f t="shared" si="241"/>
        <v>Norrviken 4</v>
      </c>
      <c r="K2288" s="22" t="s">
        <v>785</v>
      </c>
      <c r="L2288" s="30">
        <v>2.1</v>
      </c>
      <c r="M2288" s="30">
        <v>2.1</v>
      </c>
      <c r="O2288" s="30">
        <v>19</v>
      </c>
      <c r="P2288" s="30">
        <v>8.5</v>
      </c>
      <c r="Q2288" s="30">
        <v>92</v>
      </c>
      <c r="T2288" s="30">
        <v>2.2656385542000002</v>
      </c>
      <c r="U2288" s="30">
        <v>0</v>
      </c>
      <c r="V2288" s="22">
        <f t="shared" ref="V2288" si="250">U2288 * (1/((10^((0.0901821 + (2729.92 /(273.15 + O2288)))-AC2288)+1)))</f>
        <v>0</v>
      </c>
      <c r="W2288" s="30">
        <v>3.9E-2</v>
      </c>
      <c r="X2288" s="30">
        <v>22.79</v>
      </c>
      <c r="Y2288" s="30">
        <v>3</v>
      </c>
      <c r="AB2288" s="30">
        <v>2.69</v>
      </c>
      <c r="AC2288" s="30">
        <v>8.1300000000000008</v>
      </c>
      <c r="AI2288" s="30">
        <v>57.19</v>
      </c>
      <c r="AJ2288" s="30">
        <v>774.36</v>
      </c>
      <c r="BI2288" s="27"/>
    </row>
    <row r="2289" spans="1:61" s="22" customFormat="1" x14ac:dyDescent="0.2">
      <c r="A2289" s="30">
        <v>33719</v>
      </c>
      <c r="B2289" s="23">
        <f t="shared" si="239"/>
        <v>2014</v>
      </c>
      <c r="C2289" s="23">
        <f t="shared" si="240"/>
        <v>8</v>
      </c>
      <c r="D2289" s="24" t="s">
        <v>100</v>
      </c>
      <c r="E2289" s="31">
        <v>41872</v>
      </c>
      <c r="F2289" s="30">
        <v>6597300</v>
      </c>
      <c r="G2289" s="30">
        <v>1619975</v>
      </c>
      <c r="H2289" s="26" t="s">
        <v>833</v>
      </c>
      <c r="I2289" s="22">
        <v>4</v>
      </c>
      <c r="J2289" s="22" t="str">
        <f t="shared" si="241"/>
        <v>Norrviken 4</v>
      </c>
      <c r="K2289" s="26" t="s">
        <v>786</v>
      </c>
      <c r="L2289" s="30">
        <v>2</v>
      </c>
      <c r="M2289" s="30">
        <v>0</v>
      </c>
      <c r="BI2289" s="27"/>
    </row>
    <row r="2290" spans="1:61" s="22" customFormat="1" x14ac:dyDescent="0.2">
      <c r="A2290" s="30">
        <v>34063</v>
      </c>
      <c r="B2290" s="23">
        <f t="shared" si="239"/>
        <v>2014</v>
      </c>
      <c r="C2290" s="23">
        <f t="shared" si="240"/>
        <v>8</v>
      </c>
      <c r="D2290" s="24" t="s">
        <v>100</v>
      </c>
      <c r="E2290" s="31">
        <v>41876</v>
      </c>
      <c r="F2290" s="30">
        <v>6599695</v>
      </c>
      <c r="G2290" s="30">
        <v>1617290</v>
      </c>
      <c r="H2290" s="26" t="s">
        <v>83</v>
      </c>
      <c r="J2290" s="22" t="str">
        <f t="shared" si="241"/>
        <v xml:space="preserve">Edssjön </v>
      </c>
      <c r="K2290" s="22" t="s">
        <v>739</v>
      </c>
      <c r="L2290" s="30">
        <v>0.5</v>
      </c>
      <c r="M2290" s="30">
        <v>0.5</v>
      </c>
      <c r="N2290" s="30">
        <v>1.9</v>
      </c>
      <c r="O2290" s="30">
        <v>18.7</v>
      </c>
      <c r="P2290" s="30">
        <v>6.9</v>
      </c>
      <c r="Q2290" s="30">
        <v>75</v>
      </c>
      <c r="T2290" s="30">
        <v>2.7495096773999999</v>
      </c>
      <c r="U2290" s="30">
        <v>173.86590000000001</v>
      </c>
      <c r="V2290" s="22">
        <f t="shared" ref="V2290" si="251">U2290 * (1/((10^((0.0901821 + (2729.92 /(273.15 + O2290)))-AC2290)+1)))</f>
        <v>6.7453069043761227</v>
      </c>
      <c r="W2290" s="30">
        <v>5.6000000000000001E-2</v>
      </c>
      <c r="X2290" s="30">
        <v>82.77</v>
      </c>
      <c r="Y2290" s="30">
        <v>4.5</v>
      </c>
      <c r="Z2290" s="30">
        <v>4.6442399999999999</v>
      </c>
      <c r="AB2290" s="30">
        <v>16.21</v>
      </c>
      <c r="AC2290" s="30">
        <v>8.0500000000000007</v>
      </c>
      <c r="AI2290" s="30">
        <v>108.44</v>
      </c>
      <c r="AJ2290" s="30">
        <v>975.94</v>
      </c>
      <c r="BI2290" s="27"/>
    </row>
    <row r="2291" spans="1:61" s="22" customFormat="1" x14ac:dyDescent="0.2">
      <c r="A2291" s="30">
        <v>34064</v>
      </c>
      <c r="B2291" s="23">
        <f t="shared" si="239"/>
        <v>2014</v>
      </c>
      <c r="C2291" s="23">
        <f t="shared" si="240"/>
        <v>8</v>
      </c>
      <c r="D2291" s="24" t="s">
        <v>100</v>
      </c>
      <c r="E2291" s="31">
        <v>41876</v>
      </c>
      <c r="F2291" s="30">
        <v>6599695</v>
      </c>
      <c r="G2291" s="30">
        <v>1617290</v>
      </c>
      <c r="H2291" s="26" t="s">
        <v>83</v>
      </c>
      <c r="J2291" s="22" t="str">
        <f t="shared" si="241"/>
        <v xml:space="preserve">Edssjön </v>
      </c>
      <c r="K2291" s="26" t="s">
        <v>781</v>
      </c>
      <c r="L2291" s="30">
        <v>1</v>
      </c>
      <c r="M2291" s="30">
        <v>1</v>
      </c>
      <c r="O2291" s="30">
        <v>18.399999999999999</v>
      </c>
      <c r="P2291" s="30">
        <v>6.7</v>
      </c>
      <c r="Q2291" s="30">
        <v>72</v>
      </c>
      <c r="BI2291" s="27"/>
    </row>
    <row r="2292" spans="1:61" s="22" customFormat="1" x14ac:dyDescent="0.2">
      <c r="A2292" s="30">
        <v>34065</v>
      </c>
      <c r="B2292" s="23">
        <f t="shared" si="239"/>
        <v>2014</v>
      </c>
      <c r="C2292" s="23">
        <f t="shared" si="240"/>
        <v>8</v>
      </c>
      <c r="D2292" s="24" t="s">
        <v>100</v>
      </c>
      <c r="E2292" s="31">
        <v>41876</v>
      </c>
      <c r="F2292" s="30">
        <v>6599695</v>
      </c>
      <c r="G2292" s="30">
        <v>1617290</v>
      </c>
      <c r="H2292" s="26" t="s">
        <v>83</v>
      </c>
      <c r="J2292" s="22" t="str">
        <f t="shared" si="241"/>
        <v xml:space="preserve">Edssjön </v>
      </c>
      <c r="K2292" s="26" t="s">
        <v>782</v>
      </c>
      <c r="L2292" s="30">
        <v>2</v>
      </c>
      <c r="M2292" s="30">
        <v>2</v>
      </c>
      <c r="O2292" s="30">
        <v>18.3</v>
      </c>
      <c r="P2292" s="30">
        <v>6.8</v>
      </c>
      <c r="Q2292" s="30">
        <v>73</v>
      </c>
      <c r="BI2292" s="27"/>
    </row>
    <row r="2293" spans="1:61" s="22" customFormat="1" x14ac:dyDescent="0.2">
      <c r="A2293" s="30">
        <v>34066</v>
      </c>
      <c r="B2293" s="23">
        <f t="shared" si="239"/>
        <v>2014</v>
      </c>
      <c r="C2293" s="23">
        <f t="shared" si="240"/>
        <v>8</v>
      </c>
      <c r="D2293" s="24" t="s">
        <v>100</v>
      </c>
      <c r="E2293" s="31">
        <v>41876</v>
      </c>
      <c r="F2293" s="30">
        <v>6599695</v>
      </c>
      <c r="G2293" s="30">
        <v>1617290</v>
      </c>
      <c r="H2293" s="26" t="s">
        <v>83</v>
      </c>
      <c r="J2293" s="22" t="str">
        <f t="shared" si="241"/>
        <v xml:space="preserve">Edssjön </v>
      </c>
      <c r="K2293" s="26" t="s">
        <v>783</v>
      </c>
      <c r="L2293" s="30">
        <v>3</v>
      </c>
      <c r="M2293" s="30">
        <v>3</v>
      </c>
      <c r="O2293" s="30">
        <v>18.2</v>
      </c>
      <c r="P2293" s="30">
        <v>6.4</v>
      </c>
      <c r="Q2293" s="30">
        <v>68</v>
      </c>
      <c r="BI2293" s="27"/>
    </row>
    <row r="2294" spans="1:61" s="22" customFormat="1" x14ac:dyDescent="0.2">
      <c r="A2294" s="30">
        <v>34067</v>
      </c>
      <c r="B2294" s="23">
        <f t="shared" si="239"/>
        <v>2014</v>
      </c>
      <c r="C2294" s="23">
        <f t="shared" si="240"/>
        <v>8</v>
      </c>
      <c r="D2294" s="24" t="s">
        <v>100</v>
      </c>
      <c r="E2294" s="31">
        <v>41876</v>
      </c>
      <c r="F2294" s="30">
        <v>6599695</v>
      </c>
      <c r="G2294" s="30">
        <v>1617290</v>
      </c>
      <c r="H2294" s="26" t="s">
        <v>83</v>
      </c>
      <c r="J2294" s="22" t="str">
        <f t="shared" si="241"/>
        <v xml:space="preserve">Edssjön </v>
      </c>
      <c r="K2294" s="26" t="s">
        <v>784</v>
      </c>
      <c r="L2294" s="30">
        <v>4</v>
      </c>
      <c r="M2294" s="30">
        <v>4</v>
      </c>
      <c r="O2294" s="30">
        <v>18.100000000000001</v>
      </c>
      <c r="P2294" s="30">
        <v>6.6</v>
      </c>
      <c r="Q2294" s="30">
        <v>70</v>
      </c>
      <c r="BI2294" s="27"/>
    </row>
    <row r="2295" spans="1:61" s="22" customFormat="1" x14ac:dyDescent="0.2">
      <c r="A2295" s="30">
        <v>34068</v>
      </c>
      <c r="B2295" s="23">
        <f t="shared" si="239"/>
        <v>2014</v>
      </c>
      <c r="C2295" s="23">
        <f t="shared" si="240"/>
        <v>8</v>
      </c>
      <c r="D2295" s="24" t="s">
        <v>100</v>
      </c>
      <c r="E2295" s="31">
        <v>41876</v>
      </c>
      <c r="F2295" s="30">
        <v>6599695</v>
      </c>
      <c r="G2295" s="30">
        <v>1617290</v>
      </c>
      <c r="H2295" s="26" t="s">
        <v>83</v>
      </c>
      <c r="J2295" s="22" t="str">
        <f t="shared" si="241"/>
        <v xml:space="preserve">Edssjön </v>
      </c>
      <c r="K2295" s="22" t="s">
        <v>785</v>
      </c>
      <c r="L2295" s="30">
        <v>5.3</v>
      </c>
      <c r="M2295" s="30">
        <v>5.3</v>
      </c>
      <c r="O2295" s="30">
        <v>18.100000000000001</v>
      </c>
      <c r="P2295" s="30">
        <v>5</v>
      </c>
      <c r="Q2295" s="30">
        <v>53</v>
      </c>
      <c r="T2295" s="30">
        <v>2.7297290321999998</v>
      </c>
      <c r="U2295" s="30">
        <v>161.25280000000001</v>
      </c>
      <c r="V2295" s="22">
        <f t="shared" ref="V2295:V2296" si="252">U2295 * (1/((10^((0.0901821 + (2729.92 /(273.15 + O2295)))-AC2295)+1)))</f>
        <v>5.3643363056291049</v>
      </c>
      <c r="W2295" s="30">
        <v>5.8999999999999997E-2</v>
      </c>
      <c r="X2295" s="30">
        <v>78.209999999999994</v>
      </c>
      <c r="Y2295" s="30">
        <v>8.3000000000000007</v>
      </c>
      <c r="AB2295" s="30">
        <v>15.78</v>
      </c>
      <c r="AC2295" s="30">
        <v>8</v>
      </c>
      <c r="AI2295" s="30">
        <v>115.63</v>
      </c>
      <c r="AJ2295" s="30">
        <v>1014.95</v>
      </c>
      <c r="BI2295" s="27"/>
    </row>
    <row r="2296" spans="1:61" s="22" customFormat="1" x14ac:dyDescent="0.2">
      <c r="A2296" s="30">
        <v>34069</v>
      </c>
      <c r="B2296" s="23">
        <f t="shared" si="239"/>
        <v>2014</v>
      </c>
      <c r="C2296" s="23">
        <f t="shared" si="240"/>
        <v>8</v>
      </c>
      <c r="D2296" s="24" t="s">
        <v>100</v>
      </c>
      <c r="E2296" s="31">
        <v>41876</v>
      </c>
      <c r="F2296" s="30">
        <v>6593820</v>
      </c>
      <c r="G2296" s="30">
        <v>1619360</v>
      </c>
      <c r="H2296" s="26" t="s">
        <v>91</v>
      </c>
      <c r="J2296" s="22" t="str">
        <f t="shared" si="241"/>
        <v xml:space="preserve">Ravalen </v>
      </c>
      <c r="K2296" s="22" t="s">
        <v>739</v>
      </c>
      <c r="L2296" s="30">
        <v>0.5</v>
      </c>
      <c r="M2296" s="30">
        <v>0.5</v>
      </c>
      <c r="N2296" s="30">
        <v>1.6</v>
      </c>
      <c r="O2296" s="30">
        <v>17.600000000000001</v>
      </c>
      <c r="P2296" s="30">
        <v>11.6</v>
      </c>
      <c r="Q2296" s="30">
        <v>123</v>
      </c>
      <c r="T2296" s="30">
        <v>1.9286129031999999</v>
      </c>
      <c r="U2296" s="30">
        <v>17.998699999999999</v>
      </c>
      <c r="V2296" s="22">
        <f t="shared" si="252"/>
        <v>1.5382433349038283</v>
      </c>
      <c r="W2296" s="30">
        <v>0.06</v>
      </c>
      <c r="X2296" s="30">
        <v>0.22</v>
      </c>
      <c r="Y2296" s="30">
        <v>0.82</v>
      </c>
      <c r="Z2296" s="30">
        <v>1.22292</v>
      </c>
      <c r="AB2296" s="30">
        <v>1.87</v>
      </c>
      <c r="AC2296" s="30">
        <v>8.4499999999999993</v>
      </c>
      <c r="AI2296" s="30">
        <v>17.989999999999998</v>
      </c>
      <c r="AJ2296" s="30">
        <v>781.88</v>
      </c>
      <c r="BI2296" s="27"/>
    </row>
    <row r="2297" spans="1:61" s="22" customFormat="1" x14ac:dyDescent="0.2">
      <c r="A2297" s="30">
        <v>34070</v>
      </c>
      <c r="B2297" s="23">
        <f t="shared" si="239"/>
        <v>2014</v>
      </c>
      <c r="C2297" s="23">
        <f t="shared" si="240"/>
        <v>8</v>
      </c>
      <c r="D2297" s="24" t="s">
        <v>100</v>
      </c>
      <c r="E2297" s="31">
        <v>41876</v>
      </c>
      <c r="F2297" s="30">
        <v>6593820</v>
      </c>
      <c r="G2297" s="30">
        <v>1619360</v>
      </c>
      <c r="H2297" s="26" t="s">
        <v>91</v>
      </c>
      <c r="J2297" s="22" t="str">
        <f t="shared" si="241"/>
        <v xml:space="preserve">Ravalen </v>
      </c>
      <c r="K2297" s="26" t="s">
        <v>781</v>
      </c>
      <c r="L2297" s="30">
        <v>1</v>
      </c>
      <c r="M2297" s="30">
        <v>1</v>
      </c>
      <c r="O2297" s="30">
        <v>17.399999999999999</v>
      </c>
      <c r="P2297" s="30">
        <v>12</v>
      </c>
      <c r="Q2297" s="30">
        <v>126</v>
      </c>
      <c r="BI2297" s="27"/>
    </row>
    <row r="2298" spans="1:61" s="22" customFormat="1" x14ac:dyDescent="0.2">
      <c r="A2298" s="30">
        <v>34071</v>
      </c>
      <c r="B2298" s="23">
        <f t="shared" si="239"/>
        <v>2014</v>
      </c>
      <c r="C2298" s="23">
        <f t="shared" si="240"/>
        <v>8</v>
      </c>
      <c r="D2298" s="24" t="s">
        <v>100</v>
      </c>
      <c r="E2298" s="31">
        <v>41876</v>
      </c>
      <c r="F2298" s="30">
        <v>6593820</v>
      </c>
      <c r="G2298" s="30">
        <v>1619360</v>
      </c>
      <c r="H2298" s="26" t="s">
        <v>91</v>
      </c>
      <c r="J2298" s="22" t="str">
        <f t="shared" si="241"/>
        <v xml:space="preserve">Ravalen </v>
      </c>
      <c r="K2298" s="22" t="s">
        <v>785</v>
      </c>
      <c r="L2298" s="30">
        <v>1.7</v>
      </c>
      <c r="M2298" s="30">
        <v>1.7</v>
      </c>
      <c r="O2298" s="30">
        <v>16.899999999999999</v>
      </c>
      <c r="P2298" s="30">
        <v>9.6999999999999993</v>
      </c>
      <c r="Q2298" s="30">
        <v>101</v>
      </c>
      <c r="T2298" s="30">
        <v>1.8544354838000001</v>
      </c>
      <c r="U2298" s="30">
        <v>21.453800000000001</v>
      </c>
      <c r="V2298" s="22">
        <f t="shared" ref="V2298:V2299" si="253">U2298 * (1/((10^((0.0901821 + (2729.92 /(273.15 + O2298)))-AC2298)+1)))</f>
        <v>1.7112978076146474</v>
      </c>
      <c r="W2298" s="30">
        <v>6.0999999999999999E-2</v>
      </c>
      <c r="X2298" s="30">
        <v>0.3</v>
      </c>
      <c r="Y2298" s="30">
        <v>0.76</v>
      </c>
      <c r="AB2298" s="30">
        <v>2.68</v>
      </c>
      <c r="AC2298" s="30">
        <v>8.44</v>
      </c>
      <c r="AI2298" s="30">
        <v>15.17</v>
      </c>
      <c r="AJ2298" s="30">
        <v>799.36</v>
      </c>
      <c r="BI2298" s="27"/>
    </row>
    <row r="2299" spans="1:61" s="22" customFormat="1" x14ac:dyDescent="0.2">
      <c r="A2299" s="30">
        <v>34072</v>
      </c>
      <c r="B2299" s="23">
        <f t="shared" si="239"/>
        <v>2014</v>
      </c>
      <c r="C2299" s="23">
        <f t="shared" si="240"/>
        <v>8</v>
      </c>
      <c r="D2299" s="24" t="s">
        <v>100</v>
      </c>
      <c r="E2299" s="31">
        <v>41876</v>
      </c>
      <c r="F2299" s="30">
        <v>6594420</v>
      </c>
      <c r="G2299" s="30">
        <v>1615795</v>
      </c>
      <c r="H2299" s="26" t="s">
        <v>96</v>
      </c>
      <c r="J2299" s="22" t="str">
        <f t="shared" si="241"/>
        <v xml:space="preserve">Översjön </v>
      </c>
      <c r="K2299" s="22" t="s">
        <v>739</v>
      </c>
      <c r="L2299" s="30">
        <v>0.5</v>
      </c>
      <c r="M2299" s="30">
        <v>0.5</v>
      </c>
      <c r="N2299" s="30">
        <v>1.7</v>
      </c>
      <c r="O2299" s="30">
        <v>19</v>
      </c>
      <c r="P2299" s="30">
        <v>9.6</v>
      </c>
      <c r="Q2299" s="30">
        <v>105</v>
      </c>
      <c r="T2299" s="30">
        <v>1.8544354838000001</v>
      </c>
      <c r="U2299" s="30">
        <v>1.0024</v>
      </c>
      <c r="V2299" s="22">
        <f t="shared" si="253"/>
        <v>4.1518967834489842E-2</v>
      </c>
      <c r="W2299" s="30">
        <v>4.4999999999999998E-2</v>
      </c>
      <c r="X2299" s="30">
        <v>0.76</v>
      </c>
      <c r="Y2299" s="30">
        <v>3.4</v>
      </c>
      <c r="Z2299" s="30">
        <v>11.485440000000001</v>
      </c>
      <c r="AB2299" s="30">
        <v>0.77</v>
      </c>
      <c r="AC2299" s="30">
        <v>8.07</v>
      </c>
      <c r="AI2299" s="30">
        <v>32.700000000000003</v>
      </c>
      <c r="AJ2299" s="30">
        <v>909.65</v>
      </c>
      <c r="BI2299" s="27"/>
    </row>
    <row r="2300" spans="1:61" s="22" customFormat="1" x14ac:dyDescent="0.2">
      <c r="A2300" s="30">
        <v>34073</v>
      </c>
      <c r="B2300" s="23">
        <f t="shared" si="239"/>
        <v>2014</v>
      </c>
      <c r="C2300" s="23">
        <f t="shared" si="240"/>
        <v>8</v>
      </c>
      <c r="D2300" s="24" t="s">
        <v>100</v>
      </c>
      <c r="E2300" s="31">
        <v>41876</v>
      </c>
      <c r="F2300" s="30">
        <v>6594420</v>
      </c>
      <c r="G2300" s="30">
        <v>1615795</v>
      </c>
      <c r="H2300" s="26" t="s">
        <v>96</v>
      </c>
      <c r="J2300" s="22" t="str">
        <f t="shared" si="241"/>
        <v xml:space="preserve">Översjön </v>
      </c>
      <c r="K2300" s="26" t="s">
        <v>781</v>
      </c>
      <c r="L2300" s="30">
        <v>1</v>
      </c>
      <c r="M2300" s="30">
        <v>1</v>
      </c>
      <c r="O2300" s="30">
        <v>18.7</v>
      </c>
      <c r="P2300" s="30">
        <v>9.5</v>
      </c>
      <c r="Q2300" s="30">
        <v>103</v>
      </c>
      <c r="BI2300" s="27"/>
    </row>
    <row r="2301" spans="1:61" s="22" customFormat="1" x14ac:dyDescent="0.2">
      <c r="A2301" s="30">
        <v>34074</v>
      </c>
      <c r="B2301" s="23">
        <f t="shared" si="239"/>
        <v>2014</v>
      </c>
      <c r="C2301" s="23">
        <f t="shared" si="240"/>
        <v>8</v>
      </c>
      <c r="D2301" s="24" t="s">
        <v>100</v>
      </c>
      <c r="E2301" s="31">
        <v>41876</v>
      </c>
      <c r="F2301" s="30">
        <v>6594420</v>
      </c>
      <c r="G2301" s="30">
        <v>1615795</v>
      </c>
      <c r="H2301" s="26" t="s">
        <v>96</v>
      </c>
      <c r="J2301" s="22" t="str">
        <f t="shared" si="241"/>
        <v xml:space="preserve">Översjön </v>
      </c>
      <c r="K2301" s="26" t="s">
        <v>782</v>
      </c>
      <c r="L2301" s="30">
        <v>2</v>
      </c>
      <c r="M2301" s="30">
        <v>2</v>
      </c>
      <c r="O2301" s="30">
        <v>18.3</v>
      </c>
      <c r="P2301" s="30">
        <v>9.3000000000000007</v>
      </c>
      <c r="Q2301" s="30">
        <v>100</v>
      </c>
      <c r="BI2301" s="27"/>
    </row>
    <row r="2302" spans="1:61" s="22" customFormat="1" x14ac:dyDescent="0.2">
      <c r="A2302" s="30">
        <v>34075</v>
      </c>
      <c r="B2302" s="23">
        <f t="shared" si="239"/>
        <v>2014</v>
      </c>
      <c r="C2302" s="23">
        <f t="shared" si="240"/>
        <v>8</v>
      </c>
      <c r="D2302" s="24" t="s">
        <v>100</v>
      </c>
      <c r="E2302" s="31">
        <v>41876</v>
      </c>
      <c r="F2302" s="30">
        <v>6594420</v>
      </c>
      <c r="G2302" s="30">
        <v>1615795</v>
      </c>
      <c r="H2302" s="26" t="s">
        <v>96</v>
      </c>
      <c r="J2302" s="22" t="str">
        <f t="shared" si="241"/>
        <v xml:space="preserve">Översjön </v>
      </c>
      <c r="K2302" s="26" t="s">
        <v>783</v>
      </c>
      <c r="L2302" s="30">
        <v>3</v>
      </c>
      <c r="M2302" s="30">
        <v>3</v>
      </c>
      <c r="O2302" s="30">
        <v>18</v>
      </c>
      <c r="P2302" s="30">
        <v>8</v>
      </c>
      <c r="Q2302" s="30">
        <v>85</v>
      </c>
      <c r="BI2302" s="27"/>
    </row>
    <row r="2303" spans="1:61" s="22" customFormat="1" x14ac:dyDescent="0.2">
      <c r="A2303" s="30">
        <v>34076</v>
      </c>
      <c r="B2303" s="23">
        <f t="shared" si="239"/>
        <v>2014</v>
      </c>
      <c r="C2303" s="23">
        <f t="shared" si="240"/>
        <v>8</v>
      </c>
      <c r="D2303" s="24" t="s">
        <v>100</v>
      </c>
      <c r="E2303" s="31">
        <v>41876</v>
      </c>
      <c r="F2303" s="30">
        <v>6594420</v>
      </c>
      <c r="G2303" s="30">
        <v>1615795</v>
      </c>
      <c r="H2303" s="26" t="s">
        <v>96</v>
      </c>
      <c r="J2303" s="22" t="str">
        <f t="shared" si="241"/>
        <v xml:space="preserve">Översjön </v>
      </c>
      <c r="K2303" s="22" t="s">
        <v>785</v>
      </c>
      <c r="L2303" s="30">
        <v>3.7</v>
      </c>
      <c r="M2303" s="30">
        <v>3.7</v>
      </c>
      <c r="O2303" s="30">
        <v>18</v>
      </c>
      <c r="P2303" s="30">
        <v>7.6</v>
      </c>
      <c r="Q2303" s="30">
        <v>81</v>
      </c>
      <c r="T2303" s="30">
        <v>1.8049838709000001</v>
      </c>
      <c r="U2303" s="30">
        <v>4.0075000000000003</v>
      </c>
      <c r="V2303" s="22">
        <f t="shared" ref="V2303:V2304" si="254">U2303 * (1/((10^((0.0901821 + (2729.92 /(273.15 + O2303)))-AC2303)+1)))</f>
        <v>0.11071070122375198</v>
      </c>
      <c r="W2303" s="30">
        <v>4.9000000000000002E-2</v>
      </c>
      <c r="X2303" s="30">
        <v>1.56</v>
      </c>
      <c r="Y2303" s="30">
        <v>4.4000000000000004</v>
      </c>
      <c r="AB2303" s="30">
        <v>2.2599999999999998</v>
      </c>
      <c r="AC2303" s="30">
        <v>7.92</v>
      </c>
      <c r="AI2303" s="30">
        <v>36.090000000000003</v>
      </c>
      <c r="AJ2303" s="30">
        <v>882.85</v>
      </c>
      <c r="BI2303" s="27"/>
    </row>
    <row r="2304" spans="1:61" s="22" customFormat="1" x14ac:dyDescent="0.2">
      <c r="A2304" s="30">
        <v>34077</v>
      </c>
      <c r="B2304" s="23">
        <f t="shared" si="239"/>
        <v>2014</v>
      </c>
      <c r="C2304" s="23">
        <f t="shared" si="240"/>
        <v>8</v>
      </c>
      <c r="D2304" s="24" t="s">
        <v>100</v>
      </c>
      <c r="E2304" s="31">
        <v>41876</v>
      </c>
      <c r="F2304" s="30">
        <v>6594430</v>
      </c>
      <c r="G2304" s="30">
        <v>1625370</v>
      </c>
      <c r="H2304" s="26" t="s">
        <v>87</v>
      </c>
      <c r="J2304" s="22" t="str">
        <f t="shared" si="241"/>
        <v xml:space="preserve">Mörtsjön </v>
      </c>
      <c r="K2304" s="22" t="s">
        <v>739</v>
      </c>
      <c r="L2304" s="30">
        <v>0.5</v>
      </c>
      <c r="M2304" s="30">
        <v>0.5</v>
      </c>
      <c r="N2304" s="30">
        <v>1.3</v>
      </c>
      <c r="O2304" s="30">
        <v>19.3</v>
      </c>
      <c r="P2304" s="30">
        <v>8.1</v>
      </c>
      <c r="Q2304" s="30">
        <v>89</v>
      </c>
      <c r="T2304" s="30">
        <v>1.8544354838000001</v>
      </c>
      <c r="U2304" s="30">
        <v>1.6093</v>
      </c>
      <c r="V2304" s="22">
        <f t="shared" si="254"/>
        <v>3.1850616002139745E-2</v>
      </c>
      <c r="W2304" s="30">
        <v>0.113</v>
      </c>
      <c r="X2304" s="30">
        <v>0</v>
      </c>
      <c r="Y2304" s="30">
        <v>4.5999999999999996</v>
      </c>
      <c r="Z2304" s="30">
        <v>12.637079999999999</v>
      </c>
      <c r="AB2304" s="30">
        <v>1.26</v>
      </c>
      <c r="AC2304" s="30">
        <v>7.73</v>
      </c>
      <c r="AI2304" s="30">
        <v>45.17</v>
      </c>
      <c r="AJ2304" s="30">
        <v>872.8</v>
      </c>
      <c r="BI2304" s="27"/>
    </row>
    <row r="2305" spans="1:61" s="22" customFormat="1" x14ac:dyDescent="0.2">
      <c r="A2305" s="30">
        <v>34078</v>
      </c>
      <c r="B2305" s="23">
        <f t="shared" si="239"/>
        <v>2014</v>
      </c>
      <c r="C2305" s="23">
        <f t="shared" si="240"/>
        <v>8</v>
      </c>
      <c r="D2305" s="24" t="s">
        <v>100</v>
      </c>
      <c r="E2305" s="31">
        <v>41876</v>
      </c>
      <c r="F2305" s="30">
        <v>6594430</v>
      </c>
      <c r="G2305" s="30">
        <v>1625370</v>
      </c>
      <c r="H2305" s="26" t="s">
        <v>87</v>
      </c>
      <c r="J2305" s="22" t="str">
        <f t="shared" si="241"/>
        <v xml:space="preserve">Mörtsjön </v>
      </c>
      <c r="K2305" s="26" t="s">
        <v>781</v>
      </c>
      <c r="L2305" s="30">
        <v>1</v>
      </c>
      <c r="M2305" s="30">
        <v>1</v>
      </c>
      <c r="O2305" s="30">
        <v>18.899999999999999</v>
      </c>
      <c r="P2305" s="30">
        <v>7.5</v>
      </c>
      <c r="Q2305" s="30">
        <v>82</v>
      </c>
      <c r="BI2305" s="27"/>
    </row>
    <row r="2306" spans="1:61" s="22" customFormat="1" x14ac:dyDescent="0.2">
      <c r="A2306" s="30">
        <v>34079</v>
      </c>
      <c r="B2306" s="23">
        <f t="shared" ref="B2306:B2369" si="255">YEAR(E2306)</f>
        <v>2014</v>
      </c>
      <c r="C2306" s="23">
        <f t="shared" ref="C2306:C2369" si="256">MONTH(E2306)</f>
        <v>8</v>
      </c>
      <c r="D2306" s="24" t="s">
        <v>100</v>
      </c>
      <c r="E2306" s="31">
        <v>41876</v>
      </c>
      <c r="F2306" s="30">
        <v>6594430</v>
      </c>
      <c r="G2306" s="30">
        <v>1625370</v>
      </c>
      <c r="H2306" s="26" t="s">
        <v>87</v>
      </c>
      <c r="J2306" s="22" t="str">
        <f t="shared" si="241"/>
        <v xml:space="preserve">Mörtsjön </v>
      </c>
      <c r="K2306" s="26" t="s">
        <v>782</v>
      </c>
      <c r="L2306" s="30">
        <v>2</v>
      </c>
      <c r="M2306" s="30">
        <v>2</v>
      </c>
      <c r="O2306" s="30">
        <v>18.2</v>
      </c>
      <c r="P2306" s="30">
        <v>6.2</v>
      </c>
      <c r="Q2306" s="30">
        <v>66</v>
      </c>
      <c r="BI2306" s="27"/>
    </row>
    <row r="2307" spans="1:61" s="22" customFormat="1" x14ac:dyDescent="0.2">
      <c r="A2307" s="30">
        <v>34080</v>
      </c>
      <c r="B2307" s="23">
        <f t="shared" si="255"/>
        <v>2014</v>
      </c>
      <c r="C2307" s="23">
        <f t="shared" si="256"/>
        <v>8</v>
      </c>
      <c r="D2307" s="24" t="s">
        <v>100</v>
      </c>
      <c r="E2307" s="31">
        <v>41876</v>
      </c>
      <c r="F2307" s="30">
        <v>6594430</v>
      </c>
      <c r="G2307" s="30">
        <v>1625370</v>
      </c>
      <c r="H2307" s="26" t="s">
        <v>87</v>
      </c>
      <c r="J2307" s="22" t="str">
        <f t="shared" ref="J2307:J2370" si="257">CONCATENATE(H2307," ",I2307)</f>
        <v xml:space="preserve">Mörtsjön </v>
      </c>
      <c r="K2307" s="26" t="s">
        <v>783</v>
      </c>
      <c r="L2307" s="30">
        <v>3</v>
      </c>
      <c r="M2307" s="30">
        <v>3</v>
      </c>
      <c r="O2307" s="30">
        <v>18</v>
      </c>
      <c r="P2307" s="30">
        <v>6</v>
      </c>
      <c r="Q2307" s="30">
        <v>64</v>
      </c>
      <c r="BI2307" s="27"/>
    </row>
    <row r="2308" spans="1:61" s="22" customFormat="1" x14ac:dyDescent="0.2">
      <c r="A2308" s="30">
        <v>34081</v>
      </c>
      <c r="B2308" s="23">
        <f t="shared" si="255"/>
        <v>2014</v>
      </c>
      <c r="C2308" s="23">
        <f t="shared" si="256"/>
        <v>8</v>
      </c>
      <c r="D2308" s="24" t="s">
        <v>100</v>
      </c>
      <c r="E2308" s="31">
        <v>41876</v>
      </c>
      <c r="F2308" s="30">
        <v>6594430</v>
      </c>
      <c r="G2308" s="30">
        <v>1625370</v>
      </c>
      <c r="H2308" s="26" t="s">
        <v>87</v>
      </c>
      <c r="J2308" s="22" t="str">
        <f t="shared" si="257"/>
        <v xml:space="preserve">Mörtsjön </v>
      </c>
      <c r="K2308" s="26" t="s">
        <v>784</v>
      </c>
      <c r="L2308" s="30">
        <v>4</v>
      </c>
      <c r="M2308" s="30">
        <v>4</v>
      </c>
      <c r="O2308" s="30">
        <v>15.7</v>
      </c>
      <c r="P2308" s="30">
        <v>0.2</v>
      </c>
      <c r="Q2308" s="30">
        <v>2</v>
      </c>
      <c r="BI2308" s="27"/>
    </row>
    <row r="2309" spans="1:61" s="22" customFormat="1" x14ac:dyDescent="0.2">
      <c r="A2309" s="30">
        <v>34082</v>
      </c>
      <c r="B2309" s="23">
        <f t="shared" si="255"/>
        <v>2014</v>
      </c>
      <c r="C2309" s="23">
        <f t="shared" si="256"/>
        <v>8</v>
      </c>
      <c r="D2309" s="24" t="s">
        <v>100</v>
      </c>
      <c r="E2309" s="31">
        <v>41876</v>
      </c>
      <c r="F2309" s="30">
        <v>6594430</v>
      </c>
      <c r="G2309" s="30">
        <v>1625370</v>
      </c>
      <c r="H2309" s="26" t="s">
        <v>87</v>
      </c>
      <c r="J2309" s="22" t="str">
        <f t="shared" si="257"/>
        <v xml:space="preserve">Mörtsjön </v>
      </c>
      <c r="K2309" s="22" t="s">
        <v>785</v>
      </c>
      <c r="L2309" s="30">
        <v>4.3</v>
      </c>
      <c r="M2309" s="30">
        <v>4.3</v>
      </c>
      <c r="O2309" s="30">
        <v>14.2</v>
      </c>
      <c r="P2309" s="30">
        <v>0.1</v>
      </c>
      <c r="Q2309" s="30">
        <v>1</v>
      </c>
      <c r="T2309" s="30">
        <v>2.1511451613000001</v>
      </c>
      <c r="U2309" s="30">
        <v>568.67489999999998</v>
      </c>
      <c r="V2309" s="22">
        <f t="shared" ref="V2309:V2310" si="258">U2309 * (1/((10^((0.0901821 + (2729.92 /(273.15 + O2309)))-AC2309)+1)))</f>
        <v>2.7057027817797268</v>
      </c>
      <c r="W2309" s="30">
        <v>0.16300000000000001</v>
      </c>
      <c r="X2309" s="30">
        <v>62.51</v>
      </c>
      <c r="Y2309" s="30">
        <v>6.8</v>
      </c>
      <c r="AB2309" s="30">
        <v>0</v>
      </c>
      <c r="AC2309" s="30">
        <v>7.27</v>
      </c>
      <c r="AI2309" s="30">
        <v>165.32</v>
      </c>
      <c r="AJ2309" s="30">
        <v>1571.34</v>
      </c>
      <c r="BI2309" s="27"/>
    </row>
    <row r="2310" spans="1:61" s="22" customFormat="1" x14ac:dyDescent="0.2">
      <c r="A2310" s="30">
        <v>34083</v>
      </c>
      <c r="B2310" s="23">
        <f t="shared" si="255"/>
        <v>2014</v>
      </c>
      <c r="C2310" s="23">
        <f t="shared" si="256"/>
        <v>8</v>
      </c>
      <c r="D2310" s="24" t="s">
        <v>100</v>
      </c>
      <c r="E2310" s="31">
        <v>41876</v>
      </c>
      <c r="F2310" s="30">
        <v>6597555</v>
      </c>
      <c r="G2310" s="30">
        <v>1629125</v>
      </c>
      <c r="H2310" s="26" t="s">
        <v>85</v>
      </c>
      <c r="J2310" s="22" t="str">
        <f t="shared" si="257"/>
        <v xml:space="preserve">Gullsjön </v>
      </c>
      <c r="K2310" s="22" t="s">
        <v>739</v>
      </c>
      <c r="L2310" s="30">
        <v>0.5</v>
      </c>
      <c r="M2310" s="30">
        <v>0.5</v>
      </c>
      <c r="N2310" s="30">
        <v>2</v>
      </c>
      <c r="O2310" s="30">
        <v>17.600000000000001</v>
      </c>
      <c r="P2310" s="30">
        <v>4.9000000000000004</v>
      </c>
      <c r="Q2310" s="30">
        <v>52</v>
      </c>
      <c r="R2310" s="30">
        <v>35.5</v>
      </c>
      <c r="T2310" s="30">
        <v>1.5577258064000001</v>
      </c>
      <c r="U2310" s="30">
        <v>6.274</v>
      </c>
      <c r="V2310" s="22">
        <f t="shared" si="258"/>
        <v>3.7628347924642765E-2</v>
      </c>
      <c r="W2310" s="30">
        <v>0.14499999999999999</v>
      </c>
      <c r="X2310" s="30">
        <v>0</v>
      </c>
      <c r="Y2310" s="30">
        <v>0.94</v>
      </c>
      <c r="Z2310" s="30">
        <v>5.4373500000000003</v>
      </c>
      <c r="AB2310" s="30">
        <v>1.85</v>
      </c>
      <c r="AC2310" s="30">
        <v>7.26</v>
      </c>
      <c r="AI2310" s="30">
        <v>18.649999999999999</v>
      </c>
      <c r="AJ2310" s="30">
        <v>692.34</v>
      </c>
      <c r="AO2310" s="30">
        <v>58.2</v>
      </c>
      <c r="BI2310" s="27"/>
    </row>
    <row r="2311" spans="1:61" s="22" customFormat="1" x14ac:dyDescent="0.2">
      <c r="A2311" s="30">
        <v>34084</v>
      </c>
      <c r="B2311" s="23">
        <f t="shared" si="255"/>
        <v>2014</v>
      </c>
      <c r="C2311" s="23">
        <f t="shared" si="256"/>
        <v>8</v>
      </c>
      <c r="D2311" s="24" t="s">
        <v>100</v>
      </c>
      <c r="E2311" s="31">
        <v>41876</v>
      </c>
      <c r="F2311" s="30">
        <v>6597555</v>
      </c>
      <c r="G2311" s="30">
        <v>1629125</v>
      </c>
      <c r="H2311" s="26" t="s">
        <v>85</v>
      </c>
      <c r="J2311" s="22" t="str">
        <f t="shared" si="257"/>
        <v xml:space="preserve">Gullsjön </v>
      </c>
      <c r="K2311" s="26" t="s">
        <v>781</v>
      </c>
      <c r="L2311" s="30">
        <v>1</v>
      </c>
      <c r="M2311" s="30">
        <v>1</v>
      </c>
      <c r="O2311" s="30">
        <v>17.3</v>
      </c>
      <c r="P2311" s="30">
        <v>3.8</v>
      </c>
      <c r="Q2311" s="30">
        <v>40</v>
      </c>
      <c r="BI2311" s="27"/>
    </row>
    <row r="2312" spans="1:61" s="22" customFormat="1" x14ac:dyDescent="0.2">
      <c r="A2312" s="30">
        <v>34085</v>
      </c>
      <c r="B2312" s="23">
        <f t="shared" si="255"/>
        <v>2014</v>
      </c>
      <c r="C2312" s="23">
        <f t="shared" si="256"/>
        <v>8</v>
      </c>
      <c r="D2312" s="24" t="s">
        <v>100</v>
      </c>
      <c r="E2312" s="31">
        <v>41876</v>
      </c>
      <c r="F2312" s="30">
        <v>6597555</v>
      </c>
      <c r="G2312" s="30">
        <v>1629125</v>
      </c>
      <c r="H2312" s="26" t="s">
        <v>85</v>
      </c>
      <c r="J2312" s="22" t="str">
        <f t="shared" si="257"/>
        <v xml:space="preserve">Gullsjön </v>
      </c>
      <c r="K2312" s="22" t="s">
        <v>785</v>
      </c>
      <c r="L2312" s="30">
        <v>2</v>
      </c>
      <c r="M2312" s="30">
        <v>2</v>
      </c>
      <c r="O2312" s="30">
        <v>16.8</v>
      </c>
      <c r="P2312" s="30">
        <v>3.3</v>
      </c>
      <c r="Q2312" s="30">
        <v>35</v>
      </c>
      <c r="R2312" s="30">
        <v>35.9</v>
      </c>
      <c r="T2312" s="30">
        <v>1.4588225805999999</v>
      </c>
      <c r="U2312" s="30">
        <v>9.3506999999999998</v>
      </c>
      <c r="V2312" s="22">
        <f t="shared" ref="V2312" si="259">U2312 * (1/((10^((0.0901821 + (2729.92 /(273.15 + O2312)))-AC2312)+1)))</f>
        <v>4.9342787699547239E-2</v>
      </c>
      <c r="W2312" s="30">
        <v>0.14299999999999999</v>
      </c>
      <c r="X2312" s="30">
        <v>7.0000000000000007E-2</v>
      </c>
      <c r="Y2312" s="30">
        <v>0.99</v>
      </c>
      <c r="AB2312" s="30">
        <v>1.38</v>
      </c>
      <c r="AC2312" s="30">
        <v>7.23</v>
      </c>
      <c r="AI2312" s="30">
        <v>12.16</v>
      </c>
      <c r="AJ2312" s="30">
        <v>647.79</v>
      </c>
      <c r="AO2312" s="30">
        <v>56.2</v>
      </c>
      <c r="BI2312" s="27"/>
    </row>
    <row r="2313" spans="1:61" s="22" customFormat="1" x14ac:dyDescent="0.2">
      <c r="A2313" s="22">
        <v>34171</v>
      </c>
      <c r="B2313" s="23">
        <f t="shared" si="255"/>
        <v>2014</v>
      </c>
      <c r="C2313" s="23">
        <f t="shared" si="256"/>
        <v>8</v>
      </c>
      <c r="D2313" s="24" t="s">
        <v>100</v>
      </c>
      <c r="E2313" s="25">
        <v>41877</v>
      </c>
      <c r="F2313" s="22">
        <v>6600935</v>
      </c>
      <c r="G2313" s="22">
        <v>1626764</v>
      </c>
      <c r="H2313" s="22" t="s">
        <v>94</v>
      </c>
      <c r="I2313" s="22" t="s">
        <v>780</v>
      </c>
      <c r="J2313" s="22" t="str">
        <f t="shared" si="257"/>
        <v>Vallentunasjön Va2</v>
      </c>
      <c r="K2313" s="22" t="s">
        <v>739</v>
      </c>
      <c r="L2313" s="22">
        <v>0.5</v>
      </c>
      <c r="M2313" s="22">
        <v>0.5</v>
      </c>
      <c r="N2313" s="22">
        <v>0.8</v>
      </c>
      <c r="O2313" s="22">
        <v>16.899999999999999</v>
      </c>
      <c r="P2313" s="22">
        <v>10.9</v>
      </c>
      <c r="Q2313" s="22">
        <v>109</v>
      </c>
      <c r="BI2313" s="27"/>
    </row>
    <row r="2314" spans="1:61" s="22" customFormat="1" x14ac:dyDescent="0.2">
      <c r="A2314" s="22">
        <v>34172</v>
      </c>
      <c r="B2314" s="23">
        <f t="shared" si="255"/>
        <v>2014</v>
      </c>
      <c r="C2314" s="23">
        <f t="shared" si="256"/>
        <v>8</v>
      </c>
      <c r="D2314" s="24" t="s">
        <v>100</v>
      </c>
      <c r="E2314" s="25">
        <v>41877</v>
      </c>
      <c r="F2314" s="22">
        <v>6600935</v>
      </c>
      <c r="G2314" s="22">
        <v>1626764</v>
      </c>
      <c r="H2314" s="22" t="s">
        <v>94</v>
      </c>
      <c r="I2314" s="22" t="s">
        <v>780</v>
      </c>
      <c r="J2314" s="22" t="str">
        <f t="shared" si="257"/>
        <v>Vallentunasjön Va2</v>
      </c>
      <c r="K2314" s="22" t="s">
        <v>781</v>
      </c>
      <c r="L2314" s="22">
        <v>1</v>
      </c>
      <c r="M2314" s="22">
        <v>1</v>
      </c>
      <c r="O2314" s="22">
        <v>16.899999999999999</v>
      </c>
      <c r="P2314" s="22">
        <v>10.9</v>
      </c>
      <c r="Q2314" s="22">
        <v>109</v>
      </c>
      <c r="BI2314" s="27"/>
    </row>
    <row r="2315" spans="1:61" s="22" customFormat="1" x14ac:dyDescent="0.2">
      <c r="A2315" s="22">
        <v>34173</v>
      </c>
      <c r="B2315" s="23">
        <f t="shared" si="255"/>
        <v>2014</v>
      </c>
      <c r="C2315" s="23">
        <f t="shared" si="256"/>
        <v>8</v>
      </c>
      <c r="D2315" s="24" t="s">
        <v>100</v>
      </c>
      <c r="E2315" s="25">
        <v>41877</v>
      </c>
      <c r="F2315" s="22">
        <v>6600935</v>
      </c>
      <c r="G2315" s="22">
        <v>1626764</v>
      </c>
      <c r="H2315" s="22" t="s">
        <v>94</v>
      </c>
      <c r="I2315" s="22" t="s">
        <v>780</v>
      </c>
      <c r="J2315" s="22" t="str">
        <f t="shared" si="257"/>
        <v>Vallentunasjön Va2</v>
      </c>
      <c r="K2315" s="22" t="s">
        <v>782</v>
      </c>
      <c r="L2315" s="22">
        <v>2</v>
      </c>
      <c r="M2315" s="22">
        <v>2</v>
      </c>
      <c r="O2315" s="22">
        <v>16.899999999999999</v>
      </c>
      <c r="P2315" s="22">
        <v>10.9</v>
      </c>
      <c r="Q2315" s="22">
        <v>109</v>
      </c>
      <c r="BI2315" s="27"/>
    </row>
    <row r="2316" spans="1:61" s="22" customFormat="1" x14ac:dyDescent="0.2">
      <c r="A2316" s="22">
        <v>34174</v>
      </c>
      <c r="B2316" s="23">
        <f t="shared" si="255"/>
        <v>2014</v>
      </c>
      <c r="C2316" s="23">
        <f t="shared" si="256"/>
        <v>8</v>
      </c>
      <c r="D2316" s="24" t="s">
        <v>100</v>
      </c>
      <c r="E2316" s="25">
        <v>41877</v>
      </c>
      <c r="F2316" s="22">
        <v>6600935</v>
      </c>
      <c r="G2316" s="22">
        <v>1626764</v>
      </c>
      <c r="H2316" s="22" t="s">
        <v>94</v>
      </c>
      <c r="I2316" s="22" t="s">
        <v>780</v>
      </c>
      <c r="J2316" s="22" t="str">
        <f t="shared" si="257"/>
        <v>Vallentunasjön Va2</v>
      </c>
      <c r="K2316" s="22" t="s">
        <v>783</v>
      </c>
      <c r="L2316" s="22">
        <v>3</v>
      </c>
      <c r="M2316" s="22">
        <v>3</v>
      </c>
      <c r="O2316" s="22">
        <v>16.899999999999999</v>
      </c>
      <c r="P2316" s="22">
        <v>10.9</v>
      </c>
      <c r="Q2316" s="22">
        <v>109</v>
      </c>
      <c r="BI2316" s="27"/>
    </row>
    <row r="2317" spans="1:61" s="22" customFormat="1" x14ac:dyDescent="0.2">
      <c r="A2317" s="22">
        <v>34175</v>
      </c>
      <c r="B2317" s="23">
        <f t="shared" si="255"/>
        <v>2014</v>
      </c>
      <c r="C2317" s="23">
        <f t="shared" si="256"/>
        <v>8</v>
      </c>
      <c r="D2317" s="24" t="s">
        <v>100</v>
      </c>
      <c r="E2317" s="25">
        <v>41877</v>
      </c>
      <c r="F2317" s="22">
        <v>6600935</v>
      </c>
      <c r="G2317" s="22">
        <v>1626764</v>
      </c>
      <c r="H2317" s="22" t="s">
        <v>94</v>
      </c>
      <c r="I2317" s="22" t="s">
        <v>780</v>
      </c>
      <c r="J2317" s="22" t="str">
        <f t="shared" si="257"/>
        <v>Vallentunasjön Va2</v>
      </c>
      <c r="K2317" s="22" t="s">
        <v>784</v>
      </c>
      <c r="L2317" s="22">
        <v>4</v>
      </c>
      <c r="M2317" s="22">
        <v>4</v>
      </c>
      <c r="O2317" s="22">
        <v>16.899999999999999</v>
      </c>
      <c r="P2317" s="22">
        <v>10.8</v>
      </c>
      <c r="Q2317" s="22">
        <v>109</v>
      </c>
      <c r="BI2317" s="27"/>
    </row>
    <row r="2318" spans="1:61" s="22" customFormat="1" x14ac:dyDescent="0.2">
      <c r="A2318" s="22">
        <v>34176</v>
      </c>
      <c r="B2318" s="23">
        <f t="shared" si="255"/>
        <v>2014</v>
      </c>
      <c r="C2318" s="23">
        <f t="shared" si="256"/>
        <v>8</v>
      </c>
      <c r="D2318" s="24" t="s">
        <v>100</v>
      </c>
      <c r="E2318" s="25">
        <v>41877</v>
      </c>
      <c r="F2318" s="22">
        <v>6600935</v>
      </c>
      <c r="G2318" s="22">
        <v>1626764</v>
      </c>
      <c r="H2318" s="22" t="s">
        <v>94</v>
      </c>
      <c r="I2318" s="22" t="s">
        <v>780</v>
      </c>
      <c r="J2318" s="22" t="str">
        <f t="shared" si="257"/>
        <v>Vallentunasjön Va2</v>
      </c>
      <c r="K2318" s="22" t="s">
        <v>785</v>
      </c>
      <c r="L2318" s="22">
        <v>4.5</v>
      </c>
      <c r="M2318" s="22">
        <v>4.5</v>
      </c>
      <c r="O2318" s="22">
        <v>16.899999999999999</v>
      </c>
      <c r="P2318" s="22">
        <v>10.8</v>
      </c>
      <c r="Q2318" s="22">
        <v>108</v>
      </c>
      <c r="BI2318" s="27"/>
    </row>
    <row r="2319" spans="1:61" s="22" customFormat="1" x14ac:dyDescent="0.2">
      <c r="A2319" s="22">
        <v>34177</v>
      </c>
      <c r="B2319" s="23">
        <f t="shared" si="255"/>
        <v>2014</v>
      </c>
      <c r="C2319" s="23">
        <f t="shared" si="256"/>
        <v>8</v>
      </c>
      <c r="D2319" s="24" t="s">
        <v>100</v>
      </c>
      <c r="E2319" s="25">
        <v>41877</v>
      </c>
      <c r="H2319" s="22" t="s">
        <v>94</v>
      </c>
      <c r="I2319" s="22" t="s">
        <v>786</v>
      </c>
      <c r="J2319" s="22" t="str">
        <f t="shared" si="257"/>
        <v>Vallentunasjön Blandprov</v>
      </c>
      <c r="K2319" s="22" t="s">
        <v>739</v>
      </c>
      <c r="L2319" s="22">
        <v>4</v>
      </c>
      <c r="M2319" s="22">
        <v>0</v>
      </c>
      <c r="U2319" s="22">
        <v>2.1911999999999998</v>
      </c>
      <c r="X2319" s="22">
        <v>0.15</v>
      </c>
      <c r="Z2319" s="22">
        <v>54.615461537999998</v>
      </c>
      <c r="AB2319" s="22">
        <v>3.57</v>
      </c>
      <c r="AE2319" s="22">
        <v>31</v>
      </c>
      <c r="AI2319" s="22">
        <v>73.97</v>
      </c>
      <c r="AJ2319" s="22">
        <v>1717.73</v>
      </c>
      <c r="BI2319" s="27"/>
    </row>
    <row r="2320" spans="1:61" s="22" customFormat="1" x14ac:dyDescent="0.2">
      <c r="A2320" s="30">
        <v>34202</v>
      </c>
      <c r="B2320" s="23">
        <f t="shared" si="255"/>
        <v>2014</v>
      </c>
      <c r="C2320" s="23">
        <f t="shared" si="256"/>
        <v>8</v>
      </c>
      <c r="D2320" s="24" t="s">
        <v>100</v>
      </c>
      <c r="E2320" s="31">
        <v>41879</v>
      </c>
      <c r="F2320" s="30">
        <v>6595400</v>
      </c>
      <c r="G2320" s="30">
        <v>1624045</v>
      </c>
      <c r="H2320" s="26" t="s">
        <v>84</v>
      </c>
      <c r="J2320" s="22" t="str">
        <f t="shared" si="257"/>
        <v xml:space="preserve">Fjäturen </v>
      </c>
      <c r="K2320" s="22" t="s">
        <v>739</v>
      </c>
      <c r="L2320" s="30">
        <v>0.5</v>
      </c>
      <c r="M2320" s="30">
        <v>0.5</v>
      </c>
      <c r="N2320" s="30">
        <v>2.2999999999999998</v>
      </c>
      <c r="O2320" s="30">
        <v>17.399999999999999</v>
      </c>
      <c r="P2320" s="30">
        <v>8.6</v>
      </c>
      <c r="Q2320" s="30">
        <v>89.864158829676072</v>
      </c>
      <c r="T2320" s="30">
        <v>1.7980685259</v>
      </c>
      <c r="U2320" s="30">
        <v>18.406199999999998</v>
      </c>
      <c r="V2320" s="22">
        <f t="shared" ref="V2320" si="260">U2320 * (1/((10^((0.0901821 + (2729.92 /(273.15 + O2320)))-AC2320)+1)))</f>
        <v>0.62250395138247383</v>
      </c>
      <c r="W2320" s="30">
        <v>5.3999999999999999E-2</v>
      </c>
      <c r="X2320" s="30">
        <v>2.57</v>
      </c>
      <c r="Y2320" s="30">
        <v>6.5</v>
      </c>
      <c r="Z2320" s="30">
        <v>20.803799999999999</v>
      </c>
      <c r="AB2320" s="30">
        <v>0</v>
      </c>
      <c r="AC2320" s="30">
        <v>8.0299999999999994</v>
      </c>
      <c r="AI2320" s="30">
        <v>40.4</v>
      </c>
      <c r="AJ2320" s="30">
        <v>834.27</v>
      </c>
      <c r="BI2320" s="27"/>
    </row>
    <row r="2321" spans="1:61" s="22" customFormat="1" x14ac:dyDescent="0.2">
      <c r="A2321" s="30">
        <v>34203</v>
      </c>
      <c r="B2321" s="23">
        <f t="shared" si="255"/>
        <v>2014</v>
      </c>
      <c r="C2321" s="23">
        <f t="shared" si="256"/>
        <v>8</v>
      </c>
      <c r="D2321" s="24" t="s">
        <v>100</v>
      </c>
      <c r="E2321" s="31">
        <v>41879</v>
      </c>
      <c r="F2321" s="30">
        <v>6595400</v>
      </c>
      <c r="G2321" s="30">
        <v>1624045</v>
      </c>
      <c r="H2321" s="26" t="s">
        <v>84</v>
      </c>
      <c r="J2321" s="22" t="str">
        <f t="shared" si="257"/>
        <v xml:space="preserve">Fjäturen </v>
      </c>
      <c r="K2321" s="26" t="s">
        <v>781</v>
      </c>
      <c r="L2321" s="30">
        <v>1</v>
      </c>
      <c r="M2321" s="30">
        <v>1</v>
      </c>
      <c r="O2321" s="30">
        <v>17.399999999999999</v>
      </c>
      <c r="P2321" s="30">
        <v>8.6</v>
      </c>
      <c r="Q2321" s="30">
        <v>89.864158829676072</v>
      </c>
      <c r="BI2321" s="27"/>
    </row>
    <row r="2322" spans="1:61" s="22" customFormat="1" x14ac:dyDescent="0.2">
      <c r="A2322" s="30">
        <v>34204</v>
      </c>
      <c r="B2322" s="23">
        <f t="shared" si="255"/>
        <v>2014</v>
      </c>
      <c r="C2322" s="23">
        <f t="shared" si="256"/>
        <v>8</v>
      </c>
      <c r="D2322" s="24" t="s">
        <v>100</v>
      </c>
      <c r="E2322" s="31">
        <v>41879</v>
      </c>
      <c r="F2322" s="30">
        <v>6595400</v>
      </c>
      <c r="G2322" s="30">
        <v>1624045</v>
      </c>
      <c r="H2322" s="26" t="s">
        <v>84</v>
      </c>
      <c r="J2322" s="22" t="str">
        <f t="shared" si="257"/>
        <v xml:space="preserve">Fjäturen </v>
      </c>
      <c r="K2322" s="26" t="s">
        <v>782</v>
      </c>
      <c r="L2322" s="30">
        <v>2</v>
      </c>
      <c r="M2322" s="30">
        <v>2</v>
      </c>
      <c r="O2322" s="30">
        <v>17.399999999999999</v>
      </c>
      <c r="P2322" s="30">
        <v>8.5</v>
      </c>
      <c r="Q2322" s="30">
        <v>88.819226750261237</v>
      </c>
      <c r="BI2322" s="27"/>
    </row>
    <row r="2323" spans="1:61" s="22" customFormat="1" x14ac:dyDescent="0.2">
      <c r="A2323" s="30">
        <v>34205</v>
      </c>
      <c r="B2323" s="23">
        <f t="shared" si="255"/>
        <v>2014</v>
      </c>
      <c r="C2323" s="23">
        <f t="shared" si="256"/>
        <v>8</v>
      </c>
      <c r="D2323" s="24" t="s">
        <v>100</v>
      </c>
      <c r="E2323" s="31">
        <v>41879</v>
      </c>
      <c r="F2323" s="30">
        <v>6595400</v>
      </c>
      <c r="G2323" s="30">
        <v>1624045</v>
      </c>
      <c r="H2323" s="26" t="s">
        <v>84</v>
      </c>
      <c r="J2323" s="22" t="str">
        <f t="shared" si="257"/>
        <v xml:space="preserve">Fjäturen </v>
      </c>
      <c r="K2323" s="26" t="s">
        <v>783</v>
      </c>
      <c r="L2323" s="30">
        <v>3</v>
      </c>
      <c r="M2323" s="30">
        <v>3</v>
      </c>
      <c r="O2323" s="30">
        <v>17.399999999999999</v>
      </c>
      <c r="P2323" s="30">
        <v>8.5</v>
      </c>
      <c r="Q2323" s="30">
        <v>88.819226750261237</v>
      </c>
      <c r="BI2323" s="27"/>
    </row>
    <row r="2324" spans="1:61" s="22" customFormat="1" x14ac:dyDescent="0.2">
      <c r="A2324" s="30">
        <v>34206</v>
      </c>
      <c r="B2324" s="23">
        <f t="shared" si="255"/>
        <v>2014</v>
      </c>
      <c r="C2324" s="23">
        <f t="shared" si="256"/>
        <v>8</v>
      </c>
      <c r="D2324" s="24" t="s">
        <v>100</v>
      </c>
      <c r="E2324" s="31">
        <v>41879</v>
      </c>
      <c r="F2324" s="30">
        <v>6595400</v>
      </c>
      <c r="G2324" s="30">
        <v>1624045</v>
      </c>
      <c r="H2324" s="26" t="s">
        <v>84</v>
      </c>
      <c r="J2324" s="22" t="str">
        <f t="shared" si="257"/>
        <v xml:space="preserve">Fjäturen </v>
      </c>
      <c r="K2324" s="26" t="s">
        <v>784</v>
      </c>
      <c r="L2324" s="30">
        <v>4</v>
      </c>
      <c r="M2324" s="30">
        <v>4</v>
      </c>
      <c r="O2324" s="30">
        <v>17.399999999999999</v>
      </c>
      <c r="P2324" s="30">
        <v>8.4</v>
      </c>
      <c r="Q2324" s="30">
        <v>87.774294670846388</v>
      </c>
      <c r="BI2324" s="27"/>
    </row>
    <row r="2325" spans="1:61" s="22" customFormat="1" x14ac:dyDescent="0.2">
      <c r="A2325" s="30">
        <v>34207</v>
      </c>
      <c r="B2325" s="23">
        <f t="shared" si="255"/>
        <v>2014</v>
      </c>
      <c r="C2325" s="23">
        <f t="shared" si="256"/>
        <v>8</v>
      </c>
      <c r="D2325" s="24" t="s">
        <v>100</v>
      </c>
      <c r="E2325" s="31">
        <v>41879</v>
      </c>
      <c r="F2325" s="30">
        <v>6595400</v>
      </c>
      <c r="G2325" s="30">
        <v>1624045</v>
      </c>
      <c r="H2325" s="26" t="s">
        <v>84</v>
      </c>
      <c r="J2325" s="22" t="str">
        <f t="shared" si="257"/>
        <v xml:space="preserve">Fjäturen </v>
      </c>
      <c r="K2325" s="26" t="s">
        <v>841</v>
      </c>
      <c r="L2325" s="30">
        <v>5</v>
      </c>
      <c r="M2325" s="30">
        <v>5</v>
      </c>
      <c r="O2325" s="30">
        <v>17.3</v>
      </c>
      <c r="P2325" s="30">
        <v>8.4</v>
      </c>
      <c r="Q2325" s="30">
        <v>87.591240875912405</v>
      </c>
      <c r="BI2325" s="27"/>
    </row>
    <row r="2326" spans="1:61" s="22" customFormat="1" x14ac:dyDescent="0.2">
      <c r="A2326" s="30">
        <v>34208</v>
      </c>
      <c r="B2326" s="23">
        <f t="shared" si="255"/>
        <v>2014</v>
      </c>
      <c r="C2326" s="23">
        <f t="shared" si="256"/>
        <v>8</v>
      </c>
      <c r="D2326" s="24" t="s">
        <v>100</v>
      </c>
      <c r="E2326" s="31">
        <v>41879</v>
      </c>
      <c r="F2326" s="30">
        <v>6595400</v>
      </c>
      <c r="G2326" s="30">
        <v>1624045</v>
      </c>
      <c r="H2326" s="26" t="s">
        <v>84</v>
      </c>
      <c r="J2326" s="22" t="str">
        <f t="shared" si="257"/>
        <v xml:space="preserve">Fjäturen </v>
      </c>
      <c r="K2326" s="26" t="s">
        <v>842</v>
      </c>
      <c r="L2326" s="30">
        <v>6</v>
      </c>
      <c r="M2326" s="30">
        <v>6</v>
      </c>
      <c r="O2326" s="30">
        <v>17.3</v>
      </c>
      <c r="P2326" s="30">
        <v>8.1999999999999993</v>
      </c>
      <c r="Q2326" s="30">
        <v>85.50573514077162</v>
      </c>
      <c r="BI2326" s="27"/>
    </row>
    <row r="2327" spans="1:61" s="22" customFormat="1" x14ac:dyDescent="0.2">
      <c r="A2327" s="30">
        <v>34209</v>
      </c>
      <c r="B2327" s="23">
        <f t="shared" si="255"/>
        <v>2014</v>
      </c>
      <c r="C2327" s="23">
        <f t="shared" si="256"/>
        <v>8</v>
      </c>
      <c r="D2327" s="24" t="s">
        <v>100</v>
      </c>
      <c r="E2327" s="31">
        <v>41879</v>
      </c>
      <c r="F2327" s="30">
        <v>6595400</v>
      </c>
      <c r="G2327" s="30">
        <v>1624045</v>
      </c>
      <c r="H2327" s="26" t="s">
        <v>84</v>
      </c>
      <c r="J2327" s="22" t="str">
        <f t="shared" si="257"/>
        <v xml:space="preserve">Fjäturen </v>
      </c>
      <c r="K2327" s="26" t="s">
        <v>843</v>
      </c>
      <c r="L2327" s="30">
        <v>7</v>
      </c>
      <c r="M2327" s="30">
        <v>7</v>
      </c>
      <c r="O2327" s="30">
        <v>14.5</v>
      </c>
      <c r="P2327" s="30">
        <v>0.2</v>
      </c>
      <c r="Q2327" s="30">
        <v>1.9627085377821394</v>
      </c>
      <c r="BI2327" s="27"/>
    </row>
    <row r="2328" spans="1:61" s="22" customFormat="1" x14ac:dyDescent="0.2">
      <c r="A2328" s="30">
        <v>34210</v>
      </c>
      <c r="B2328" s="23">
        <f t="shared" si="255"/>
        <v>2014</v>
      </c>
      <c r="C2328" s="23">
        <f t="shared" si="256"/>
        <v>8</v>
      </c>
      <c r="D2328" s="24" t="s">
        <v>100</v>
      </c>
      <c r="E2328" s="31">
        <v>41879</v>
      </c>
      <c r="F2328" s="30">
        <v>6595400</v>
      </c>
      <c r="G2328" s="30">
        <v>1624045</v>
      </c>
      <c r="H2328" s="26" t="s">
        <v>84</v>
      </c>
      <c r="J2328" s="22" t="str">
        <f t="shared" si="257"/>
        <v xml:space="preserve">Fjäturen </v>
      </c>
      <c r="K2328" s="26" t="s">
        <v>844</v>
      </c>
      <c r="L2328" s="30">
        <v>8</v>
      </c>
      <c r="M2328" s="30">
        <v>8</v>
      </c>
      <c r="O2328" s="30">
        <v>13.6</v>
      </c>
      <c r="P2328" s="30">
        <v>0.1</v>
      </c>
      <c r="Q2328" s="30">
        <v>0.96246390760346479</v>
      </c>
      <c r="BI2328" s="27"/>
    </row>
    <row r="2329" spans="1:61" s="22" customFormat="1" x14ac:dyDescent="0.2">
      <c r="A2329" s="30">
        <v>34211</v>
      </c>
      <c r="B2329" s="23">
        <f t="shared" si="255"/>
        <v>2014</v>
      </c>
      <c r="C2329" s="23">
        <f t="shared" si="256"/>
        <v>8</v>
      </c>
      <c r="D2329" s="24" t="s">
        <v>100</v>
      </c>
      <c r="E2329" s="31">
        <v>41879</v>
      </c>
      <c r="F2329" s="30">
        <v>6595400</v>
      </c>
      <c r="G2329" s="30">
        <v>1624045</v>
      </c>
      <c r="H2329" s="26" t="s">
        <v>84</v>
      </c>
      <c r="J2329" s="22" t="str">
        <f t="shared" si="257"/>
        <v xml:space="preserve">Fjäturen </v>
      </c>
      <c r="K2329" s="22" t="s">
        <v>785</v>
      </c>
      <c r="L2329" s="30">
        <v>8.5</v>
      </c>
      <c r="M2329" s="30">
        <v>8.5</v>
      </c>
      <c r="O2329" s="30">
        <v>13.2</v>
      </c>
      <c r="P2329" s="30">
        <v>0.1</v>
      </c>
      <c r="Q2329" s="30">
        <v>0.95419847328244267</v>
      </c>
      <c r="T2329" s="30">
        <v>2.4625721116000001</v>
      </c>
      <c r="U2329" s="30">
        <v>682.84590000000003</v>
      </c>
      <c r="V2329" s="22">
        <f t="shared" ref="V2329:V2330" si="261">U2329 * (1/((10^((0.0901821 + (2729.92 /(273.15 + O2329)))-AC2329)+1)))</f>
        <v>6.2608364808961836</v>
      </c>
      <c r="W2329" s="30">
        <v>9.8000000000000004E-2</v>
      </c>
      <c r="X2329" s="30">
        <v>410.95</v>
      </c>
      <c r="Y2329" s="30">
        <v>12.4</v>
      </c>
      <c r="AB2329" s="30">
        <v>6.43</v>
      </c>
      <c r="AC2329" s="30">
        <v>7.59</v>
      </c>
      <c r="AI2329" s="30">
        <v>501.42</v>
      </c>
      <c r="AJ2329" s="30">
        <v>1845.66</v>
      </c>
      <c r="BI2329" s="27"/>
    </row>
    <row r="2330" spans="1:61" s="22" customFormat="1" x14ac:dyDescent="0.2">
      <c r="A2330" s="30">
        <v>34212</v>
      </c>
      <c r="B2330" s="23">
        <f t="shared" si="255"/>
        <v>2014</v>
      </c>
      <c r="C2330" s="23">
        <f t="shared" si="256"/>
        <v>8</v>
      </c>
      <c r="D2330" s="24" t="s">
        <v>100</v>
      </c>
      <c r="E2330" s="31">
        <v>41879</v>
      </c>
      <c r="F2330" s="30">
        <v>6595515</v>
      </c>
      <c r="G2330" s="30">
        <v>1624630</v>
      </c>
      <c r="H2330" s="26" t="s">
        <v>86</v>
      </c>
      <c r="J2330" s="22" t="str">
        <f t="shared" si="257"/>
        <v xml:space="preserve">Käringsjön </v>
      </c>
      <c r="K2330" s="22" t="s">
        <v>739</v>
      </c>
      <c r="L2330" s="30">
        <v>0.5</v>
      </c>
      <c r="M2330" s="30">
        <v>1</v>
      </c>
      <c r="N2330" s="30">
        <v>0.9</v>
      </c>
      <c r="O2330" s="30">
        <v>16.100000000000001</v>
      </c>
      <c r="P2330" s="30">
        <v>7.1</v>
      </c>
      <c r="Q2330" s="30">
        <v>72.154471544715449</v>
      </c>
      <c r="T2330" s="30">
        <v>0.47883346615</v>
      </c>
      <c r="U2330" s="30">
        <v>1.4590000000000001</v>
      </c>
      <c r="V2330" s="22">
        <f t="shared" si="261"/>
        <v>4.7264854458561609E-3</v>
      </c>
      <c r="W2330" s="30">
        <v>0.44500000000000001</v>
      </c>
      <c r="X2330" s="30">
        <v>2.16</v>
      </c>
      <c r="Y2330" s="30">
        <v>2</v>
      </c>
      <c r="Z2330" s="30">
        <v>7.4192400000000003</v>
      </c>
      <c r="AB2330" s="30">
        <v>0</v>
      </c>
      <c r="AC2330" s="30">
        <v>7.04</v>
      </c>
      <c r="AI2330" s="30">
        <v>23.64</v>
      </c>
      <c r="AJ2330" s="30">
        <v>1021.99</v>
      </c>
      <c r="BI2330" s="27"/>
    </row>
    <row r="2331" spans="1:61" s="22" customFormat="1" x14ac:dyDescent="0.2">
      <c r="A2331" s="30">
        <v>34213</v>
      </c>
      <c r="B2331" s="23">
        <f t="shared" si="255"/>
        <v>2014</v>
      </c>
      <c r="C2331" s="23">
        <f t="shared" si="256"/>
        <v>8</v>
      </c>
      <c r="D2331" s="24" t="s">
        <v>100</v>
      </c>
      <c r="E2331" s="31">
        <v>41879</v>
      </c>
      <c r="F2331" s="30">
        <v>6595515</v>
      </c>
      <c r="G2331" s="30">
        <v>1624630</v>
      </c>
      <c r="H2331" s="26" t="s">
        <v>86</v>
      </c>
      <c r="J2331" s="22" t="str">
        <f t="shared" si="257"/>
        <v xml:space="preserve">Käringsjön </v>
      </c>
      <c r="K2331" s="26" t="s">
        <v>781</v>
      </c>
      <c r="L2331" s="30">
        <v>1</v>
      </c>
      <c r="M2331" s="30">
        <v>1</v>
      </c>
      <c r="O2331" s="30">
        <v>16.100000000000001</v>
      </c>
      <c r="P2331" s="30">
        <v>6.9</v>
      </c>
      <c r="Q2331" s="30">
        <v>70.121951219512198</v>
      </c>
      <c r="BI2331" s="27"/>
    </row>
    <row r="2332" spans="1:61" s="22" customFormat="1" x14ac:dyDescent="0.2">
      <c r="A2332" s="30">
        <v>34214</v>
      </c>
      <c r="B2332" s="23">
        <f t="shared" si="255"/>
        <v>2014</v>
      </c>
      <c r="C2332" s="23">
        <f t="shared" si="256"/>
        <v>8</v>
      </c>
      <c r="D2332" s="24" t="s">
        <v>100</v>
      </c>
      <c r="E2332" s="31">
        <v>41879</v>
      </c>
      <c r="F2332" s="30">
        <v>6595515</v>
      </c>
      <c r="G2332" s="30">
        <v>1624630</v>
      </c>
      <c r="H2332" s="26" t="s">
        <v>86</v>
      </c>
      <c r="J2332" s="22" t="str">
        <f t="shared" si="257"/>
        <v xml:space="preserve">Käringsjön </v>
      </c>
      <c r="K2332" s="26" t="s">
        <v>782</v>
      </c>
      <c r="L2332" s="30">
        <v>2</v>
      </c>
      <c r="M2332" s="30">
        <v>2</v>
      </c>
      <c r="O2332" s="30">
        <v>15.3</v>
      </c>
      <c r="P2332" s="30">
        <v>4.3</v>
      </c>
      <c r="Q2332" s="30">
        <v>42.957042957042958</v>
      </c>
      <c r="BI2332" s="27"/>
    </row>
    <row r="2333" spans="1:61" s="22" customFormat="1" x14ac:dyDescent="0.2">
      <c r="A2333" s="30">
        <v>34215</v>
      </c>
      <c r="B2333" s="23">
        <f t="shared" si="255"/>
        <v>2014</v>
      </c>
      <c r="C2333" s="23">
        <f t="shared" si="256"/>
        <v>8</v>
      </c>
      <c r="D2333" s="24" t="s">
        <v>100</v>
      </c>
      <c r="E2333" s="31">
        <v>41879</v>
      </c>
      <c r="F2333" s="30">
        <v>6595515</v>
      </c>
      <c r="G2333" s="30">
        <v>1624630</v>
      </c>
      <c r="H2333" s="26" t="s">
        <v>86</v>
      </c>
      <c r="J2333" s="22" t="str">
        <f t="shared" si="257"/>
        <v xml:space="preserve">Käringsjön </v>
      </c>
      <c r="K2333" s="26" t="s">
        <v>783</v>
      </c>
      <c r="L2333" s="30">
        <v>3</v>
      </c>
      <c r="M2333" s="30">
        <v>3</v>
      </c>
      <c r="O2333" s="30">
        <v>10.199999999999999</v>
      </c>
      <c r="P2333" s="30">
        <v>0.1</v>
      </c>
      <c r="Q2333" s="30">
        <v>0.89047195013357072</v>
      </c>
      <c r="BI2333" s="27"/>
    </row>
    <row r="2334" spans="1:61" s="22" customFormat="1" x14ac:dyDescent="0.2">
      <c r="A2334" s="30">
        <v>34216</v>
      </c>
      <c r="B2334" s="23">
        <f t="shared" si="255"/>
        <v>2014</v>
      </c>
      <c r="C2334" s="23">
        <f t="shared" si="256"/>
        <v>8</v>
      </c>
      <c r="D2334" s="24" t="s">
        <v>100</v>
      </c>
      <c r="E2334" s="31">
        <v>41879</v>
      </c>
      <c r="F2334" s="30">
        <v>6595515</v>
      </c>
      <c r="G2334" s="30">
        <v>1624630</v>
      </c>
      <c r="H2334" s="26" t="s">
        <v>86</v>
      </c>
      <c r="J2334" s="22" t="str">
        <f t="shared" si="257"/>
        <v xml:space="preserve">Käringsjön </v>
      </c>
      <c r="K2334" s="22" t="s">
        <v>785</v>
      </c>
      <c r="L2334" s="30">
        <v>3.5</v>
      </c>
      <c r="M2334" s="30">
        <v>3.5</v>
      </c>
      <c r="O2334" s="30">
        <v>9</v>
      </c>
      <c r="P2334" s="30">
        <v>0.1</v>
      </c>
      <c r="Q2334" s="30">
        <v>0.86580086580086579</v>
      </c>
      <c r="T2334" s="30">
        <v>0.68404780878000004</v>
      </c>
      <c r="U2334" s="30">
        <v>0</v>
      </c>
      <c r="V2334" s="22">
        <f t="shared" ref="V2334:V2335" si="262">U2334 * (1/((10^((0.0901821 + (2729.92 /(273.15 + O2334)))-AC2334)+1)))</f>
        <v>0</v>
      </c>
      <c r="W2334" s="30">
        <v>0.63900000000000001</v>
      </c>
      <c r="X2334" s="30">
        <v>23.18</v>
      </c>
      <c r="Y2334" s="30">
        <v>5.9</v>
      </c>
      <c r="AB2334" s="30">
        <v>2.1</v>
      </c>
      <c r="AC2334" s="30">
        <v>6.83</v>
      </c>
      <c r="AI2334" s="30">
        <v>65.73</v>
      </c>
      <c r="AJ2334" s="30">
        <v>1171.1099999999999</v>
      </c>
      <c r="BI2334" s="27"/>
    </row>
    <row r="2335" spans="1:61" s="22" customFormat="1" x14ac:dyDescent="0.2">
      <c r="A2335" s="30">
        <v>34217</v>
      </c>
      <c r="B2335" s="23">
        <f t="shared" si="255"/>
        <v>2014</v>
      </c>
      <c r="C2335" s="23">
        <f t="shared" si="256"/>
        <v>8</v>
      </c>
      <c r="D2335" s="24" t="s">
        <v>100</v>
      </c>
      <c r="E2335" s="31">
        <v>41879</v>
      </c>
      <c r="F2335" s="30">
        <v>6595470</v>
      </c>
      <c r="G2335" s="30">
        <v>1622370</v>
      </c>
      <c r="H2335" s="26" t="s">
        <v>834</v>
      </c>
      <c r="J2335" s="22" t="str">
        <f t="shared" si="257"/>
        <v xml:space="preserve">Snuggan </v>
      </c>
      <c r="K2335" s="22" t="s">
        <v>739</v>
      </c>
      <c r="L2335" s="30">
        <v>0.5</v>
      </c>
      <c r="M2335" s="30">
        <v>0.5</v>
      </c>
      <c r="N2335" s="30">
        <v>0.5</v>
      </c>
      <c r="O2335" s="30">
        <v>15.8</v>
      </c>
      <c r="P2335" s="30">
        <v>6.5</v>
      </c>
      <c r="Q2335" s="30">
        <v>65.656565656565661</v>
      </c>
      <c r="T2335" s="30">
        <v>4.2997290838000003E-2</v>
      </c>
      <c r="U2335" s="30">
        <v>0</v>
      </c>
      <c r="V2335" s="22">
        <f t="shared" si="262"/>
        <v>0</v>
      </c>
      <c r="W2335" s="30">
        <v>0.51700000000000002</v>
      </c>
      <c r="X2335" s="30">
        <v>0.02</v>
      </c>
      <c r="Y2335" s="30">
        <v>2.6</v>
      </c>
      <c r="Z2335" s="30">
        <v>29.673000000000002</v>
      </c>
      <c r="AB2335" s="30">
        <v>0.27</v>
      </c>
      <c r="AC2335" s="30">
        <v>5.89</v>
      </c>
      <c r="AI2335" s="30">
        <v>30.9</v>
      </c>
      <c r="AJ2335" s="30">
        <v>976.42</v>
      </c>
      <c r="BI2335" s="27"/>
    </row>
    <row r="2336" spans="1:61" s="22" customFormat="1" x14ac:dyDescent="0.2">
      <c r="A2336" s="30">
        <v>34218</v>
      </c>
      <c r="B2336" s="23">
        <f t="shared" si="255"/>
        <v>2014</v>
      </c>
      <c r="C2336" s="23">
        <f t="shared" si="256"/>
        <v>8</v>
      </c>
      <c r="D2336" s="24" t="s">
        <v>100</v>
      </c>
      <c r="E2336" s="31">
        <v>41879</v>
      </c>
      <c r="F2336" s="30">
        <v>6595470</v>
      </c>
      <c r="G2336" s="30">
        <v>1622370</v>
      </c>
      <c r="H2336" s="26" t="s">
        <v>834</v>
      </c>
      <c r="J2336" s="22" t="str">
        <f t="shared" si="257"/>
        <v xml:space="preserve">Snuggan </v>
      </c>
      <c r="K2336" s="26" t="s">
        <v>781</v>
      </c>
      <c r="L2336" s="30">
        <v>1</v>
      </c>
      <c r="M2336" s="30">
        <v>1</v>
      </c>
      <c r="O2336" s="30">
        <v>15.8</v>
      </c>
      <c r="P2336" s="30">
        <v>6.5</v>
      </c>
      <c r="Q2336" s="30">
        <v>65.656565656565661</v>
      </c>
      <c r="BI2336" s="27"/>
    </row>
    <row r="2337" spans="1:61" s="22" customFormat="1" x14ac:dyDescent="0.2">
      <c r="A2337" s="30">
        <v>34219</v>
      </c>
      <c r="B2337" s="23">
        <f t="shared" si="255"/>
        <v>2014</v>
      </c>
      <c r="C2337" s="23">
        <f t="shared" si="256"/>
        <v>8</v>
      </c>
      <c r="D2337" s="24" t="s">
        <v>100</v>
      </c>
      <c r="E2337" s="31">
        <v>41879</v>
      </c>
      <c r="F2337" s="30">
        <v>6595470</v>
      </c>
      <c r="G2337" s="30">
        <v>1622370</v>
      </c>
      <c r="H2337" s="26" t="s">
        <v>834</v>
      </c>
      <c r="J2337" s="22" t="str">
        <f t="shared" si="257"/>
        <v xml:space="preserve">Snuggan </v>
      </c>
      <c r="K2337" s="26" t="s">
        <v>782</v>
      </c>
      <c r="L2337" s="30">
        <v>2</v>
      </c>
      <c r="M2337" s="30">
        <v>2</v>
      </c>
      <c r="O2337" s="30">
        <v>15.4</v>
      </c>
      <c r="P2337" s="30">
        <v>5.0999999999999996</v>
      </c>
      <c r="Q2337" s="30">
        <v>51.051051051051047</v>
      </c>
      <c r="BI2337" s="27"/>
    </row>
    <row r="2338" spans="1:61" s="22" customFormat="1" x14ac:dyDescent="0.2">
      <c r="A2338" s="30">
        <v>34220</v>
      </c>
      <c r="B2338" s="23">
        <f t="shared" si="255"/>
        <v>2014</v>
      </c>
      <c r="C2338" s="23">
        <f t="shared" si="256"/>
        <v>8</v>
      </c>
      <c r="D2338" s="24" t="s">
        <v>100</v>
      </c>
      <c r="E2338" s="31">
        <v>41879</v>
      </c>
      <c r="F2338" s="30">
        <v>6595470</v>
      </c>
      <c r="G2338" s="30">
        <v>1622370</v>
      </c>
      <c r="H2338" s="26" t="s">
        <v>834</v>
      </c>
      <c r="J2338" s="22" t="str">
        <f t="shared" si="257"/>
        <v xml:space="preserve">Snuggan </v>
      </c>
      <c r="K2338" s="22" t="s">
        <v>785</v>
      </c>
      <c r="L2338" s="30">
        <v>2.7</v>
      </c>
      <c r="M2338" s="30">
        <v>2.7</v>
      </c>
      <c r="O2338" s="30">
        <v>12.5</v>
      </c>
      <c r="P2338" s="30">
        <v>0.1</v>
      </c>
      <c r="Q2338" s="30">
        <v>0.93896713615023475</v>
      </c>
      <c r="T2338" s="30">
        <v>0.14071840637999999</v>
      </c>
      <c r="U2338" s="30">
        <v>0</v>
      </c>
      <c r="V2338" s="22">
        <f t="shared" ref="V2338:V2339" si="263">U2338 * (1/((10^((0.0901821 + (2729.92 /(273.15 + O2338)))-AC2338)+1)))</f>
        <v>0</v>
      </c>
      <c r="W2338" s="30">
        <v>0.61399999999999999</v>
      </c>
      <c r="X2338" s="30">
        <v>1.65</v>
      </c>
      <c r="Y2338" s="30">
        <v>4.7</v>
      </c>
      <c r="AB2338" s="30">
        <v>6.87</v>
      </c>
      <c r="AC2338" s="30">
        <v>5.95</v>
      </c>
      <c r="AI2338" s="30">
        <v>42.13</v>
      </c>
      <c r="AJ2338" s="30">
        <v>1098.44</v>
      </c>
      <c r="BI2338" s="27"/>
    </row>
    <row r="2339" spans="1:61" s="22" customFormat="1" x14ac:dyDescent="0.2">
      <c r="A2339" s="30">
        <v>34221</v>
      </c>
      <c r="B2339" s="23">
        <f t="shared" si="255"/>
        <v>2014</v>
      </c>
      <c r="C2339" s="23">
        <f t="shared" si="256"/>
        <v>8</v>
      </c>
      <c r="D2339" s="24" t="s">
        <v>100</v>
      </c>
      <c r="E2339" s="31">
        <v>41879</v>
      </c>
      <c r="F2339" s="30">
        <v>6593820</v>
      </c>
      <c r="G2339" s="30">
        <v>1624215</v>
      </c>
      <c r="H2339" s="26" t="s">
        <v>92</v>
      </c>
      <c r="J2339" s="22" t="str">
        <f t="shared" si="257"/>
        <v xml:space="preserve">Rösjön </v>
      </c>
      <c r="K2339" s="22" t="s">
        <v>739</v>
      </c>
      <c r="L2339" s="30">
        <v>0.5</v>
      </c>
      <c r="M2339" s="30">
        <v>0.5</v>
      </c>
      <c r="N2339" s="30">
        <v>3.2</v>
      </c>
      <c r="O2339" s="30">
        <v>18.2</v>
      </c>
      <c r="P2339" s="30">
        <v>8.4</v>
      </c>
      <c r="Q2339" s="30">
        <v>89.171974522292999</v>
      </c>
      <c r="T2339" s="30">
        <v>1.5244494024000002</v>
      </c>
      <c r="U2339" s="30">
        <v>10.5825</v>
      </c>
      <c r="V2339" s="22">
        <f t="shared" si="263"/>
        <v>0.34676726281519155</v>
      </c>
      <c r="W2339" s="30">
        <v>2.8000000000000001E-2</v>
      </c>
      <c r="X2339" s="30">
        <v>2.85</v>
      </c>
      <c r="Y2339" s="30">
        <v>2.4</v>
      </c>
      <c r="Z2339" s="30">
        <v>6.9649200000000002</v>
      </c>
      <c r="AB2339" s="30">
        <v>0.23</v>
      </c>
      <c r="AC2339" s="30">
        <v>7.99</v>
      </c>
      <c r="AI2339" s="30">
        <v>33.36</v>
      </c>
      <c r="AJ2339" s="30">
        <v>565.80999999999995</v>
      </c>
      <c r="BI2339" s="27"/>
    </row>
    <row r="2340" spans="1:61" s="22" customFormat="1" x14ac:dyDescent="0.2">
      <c r="A2340" s="30">
        <v>34222</v>
      </c>
      <c r="B2340" s="23">
        <f t="shared" si="255"/>
        <v>2014</v>
      </c>
      <c r="C2340" s="23">
        <f t="shared" si="256"/>
        <v>8</v>
      </c>
      <c r="D2340" s="24" t="s">
        <v>100</v>
      </c>
      <c r="E2340" s="31">
        <v>41879</v>
      </c>
      <c r="F2340" s="30">
        <v>6593820</v>
      </c>
      <c r="G2340" s="30">
        <v>1624215</v>
      </c>
      <c r="H2340" s="26" t="s">
        <v>92</v>
      </c>
      <c r="J2340" s="22" t="str">
        <f t="shared" si="257"/>
        <v xml:space="preserve">Rösjön </v>
      </c>
      <c r="K2340" s="26" t="s">
        <v>781</v>
      </c>
      <c r="L2340" s="30">
        <v>1</v>
      </c>
      <c r="M2340" s="30">
        <v>1</v>
      </c>
      <c r="O2340" s="30">
        <v>18.2</v>
      </c>
      <c r="P2340" s="30">
        <v>8.4</v>
      </c>
      <c r="Q2340" s="30">
        <v>89.171974522292999</v>
      </c>
      <c r="BI2340" s="27"/>
    </row>
    <row r="2341" spans="1:61" s="22" customFormat="1" x14ac:dyDescent="0.2">
      <c r="A2341" s="30">
        <v>34223</v>
      </c>
      <c r="B2341" s="23">
        <f t="shared" si="255"/>
        <v>2014</v>
      </c>
      <c r="C2341" s="23">
        <f t="shared" si="256"/>
        <v>8</v>
      </c>
      <c r="D2341" s="24" t="s">
        <v>100</v>
      </c>
      <c r="E2341" s="31">
        <v>41879</v>
      </c>
      <c r="F2341" s="30">
        <v>6593820</v>
      </c>
      <c r="G2341" s="30">
        <v>1624215</v>
      </c>
      <c r="H2341" s="26" t="s">
        <v>92</v>
      </c>
      <c r="J2341" s="22" t="str">
        <f t="shared" si="257"/>
        <v xml:space="preserve">Rösjön </v>
      </c>
      <c r="K2341" s="26" t="s">
        <v>782</v>
      </c>
      <c r="L2341" s="30">
        <v>2</v>
      </c>
      <c r="M2341" s="30">
        <v>2</v>
      </c>
      <c r="O2341" s="30">
        <v>18.2</v>
      </c>
      <c r="P2341" s="30">
        <v>8.3000000000000007</v>
      </c>
      <c r="Q2341" s="30">
        <v>88.110403397027611</v>
      </c>
      <c r="BI2341" s="27"/>
    </row>
    <row r="2342" spans="1:61" s="22" customFormat="1" x14ac:dyDescent="0.2">
      <c r="A2342" s="30">
        <v>34224</v>
      </c>
      <c r="B2342" s="23">
        <f t="shared" si="255"/>
        <v>2014</v>
      </c>
      <c r="C2342" s="23">
        <f t="shared" si="256"/>
        <v>8</v>
      </c>
      <c r="D2342" s="24" t="s">
        <v>100</v>
      </c>
      <c r="E2342" s="31">
        <v>41879</v>
      </c>
      <c r="F2342" s="30">
        <v>6593820</v>
      </c>
      <c r="G2342" s="30">
        <v>1624215</v>
      </c>
      <c r="H2342" s="26" t="s">
        <v>92</v>
      </c>
      <c r="J2342" s="22" t="str">
        <f t="shared" si="257"/>
        <v xml:space="preserve">Rösjön </v>
      </c>
      <c r="K2342" s="26" t="s">
        <v>783</v>
      </c>
      <c r="L2342" s="30">
        <v>3</v>
      </c>
      <c r="M2342" s="30">
        <v>3</v>
      </c>
      <c r="O2342" s="30">
        <v>18.2</v>
      </c>
      <c r="P2342" s="30">
        <v>8.3000000000000007</v>
      </c>
      <c r="Q2342" s="30">
        <v>88.110403397027611</v>
      </c>
      <c r="BI2342" s="27"/>
    </row>
    <row r="2343" spans="1:61" s="22" customFormat="1" x14ac:dyDescent="0.2">
      <c r="A2343" s="30">
        <v>34225</v>
      </c>
      <c r="B2343" s="23">
        <f t="shared" si="255"/>
        <v>2014</v>
      </c>
      <c r="C2343" s="23">
        <f t="shared" si="256"/>
        <v>8</v>
      </c>
      <c r="D2343" s="24" t="s">
        <v>100</v>
      </c>
      <c r="E2343" s="31">
        <v>41879</v>
      </c>
      <c r="F2343" s="30">
        <v>6593820</v>
      </c>
      <c r="G2343" s="30">
        <v>1624215</v>
      </c>
      <c r="H2343" s="26" t="s">
        <v>92</v>
      </c>
      <c r="J2343" s="22" t="str">
        <f t="shared" si="257"/>
        <v xml:space="preserve">Rösjön </v>
      </c>
      <c r="K2343" s="26" t="s">
        <v>784</v>
      </c>
      <c r="L2343" s="30">
        <v>4</v>
      </c>
      <c r="M2343" s="30">
        <v>4</v>
      </c>
      <c r="O2343" s="30">
        <v>18.2</v>
      </c>
      <c r="P2343" s="30">
        <v>8.1999999999999993</v>
      </c>
      <c r="Q2343" s="30">
        <v>87.048832271762194</v>
      </c>
      <c r="BI2343" s="27"/>
    </row>
    <row r="2344" spans="1:61" s="22" customFormat="1" x14ac:dyDescent="0.2">
      <c r="A2344" s="30">
        <v>34226</v>
      </c>
      <c r="B2344" s="23">
        <f t="shared" si="255"/>
        <v>2014</v>
      </c>
      <c r="C2344" s="23">
        <f t="shared" si="256"/>
        <v>8</v>
      </c>
      <c r="D2344" s="24" t="s">
        <v>100</v>
      </c>
      <c r="E2344" s="31">
        <v>41879</v>
      </c>
      <c r="F2344" s="30">
        <v>6593820</v>
      </c>
      <c r="G2344" s="30">
        <v>1624215</v>
      </c>
      <c r="H2344" s="26" t="s">
        <v>92</v>
      </c>
      <c r="J2344" s="22" t="str">
        <f t="shared" si="257"/>
        <v xml:space="preserve">Rösjön </v>
      </c>
      <c r="K2344" s="26" t="s">
        <v>841</v>
      </c>
      <c r="L2344" s="30">
        <v>5</v>
      </c>
      <c r="M2344" s="30">
        <v>5</v>
      </c>
      <c r="O2344" s="30">
        <v>18.2</v>
      </c>
      <c r="P2344" s="30">
        <v>8.1999999999999993</v>
      </c>
      <c r="Q2344" s="30">
        <v>87.048832271762194</v>
      </c>
      <c r="BI2344" s="27"/>
    </row>
    <row r="2345" spans="1:61" s="22" customFormat="1" x14ac:dyDescent="0.2">
      <c r="A2345" s="30">
        <v>34227</v>
      </c>
      <c r="B2345" s="23">
        <f t="shared" si="255"/>
        <v>2014</v>
      </c>
      <c r="C2345" s="23">
        <f t="shared" si="256"/>
        <v>8</v>
      </c>
      <c r="D2345" s="24" t="s">
        <v>100</v>
      </c>
      <c r="E2345" s="31">
        <v>41879</v>
      </c>
      <c r="F2345" s="30">
        <v>6593820</v>
      </c>
      <c r="G2345" s="30">
        <v>1624215</v>
      </c>
      <c r="H2345" s="26" t="s">
        <v>92</v>
      </c>
      <c r="J2345" s="22" t="str">
        <f t="shared" si="257"/>
        <v xml:space="preserve">Rösjön </v>
      </c>
      <c r="K2345" s="26" t="s">
        <v>842</v>
      </c>
      <c r="L2345" s="30">
        <v>6</v>
      </c>
      <c r="M2345" s="30">
        <v>6</v>
      </c>
      <c r="O2345" s="30">
        <v>18.2</v>
      </c>
      <c r="P2345" s="30">
        <v>8.1999999999999993</v>
      </c>
      <c r="Q2345" s="30">
        <v>87.048832271762194</v>
      </c>
      <c r="BI2345" s="27"/>
    </row>
    <row r="2346" spans="1:61" s="22" customFormat="1" x14ac:dyDescent="0.2">
      <c r="A2346" s="30">
        <v>34228</v>
      </c>
      <c r="B2346" s="23">
        <f t="shared" si="255"/>
        <v>2014</v>
      </c>
      <c r="C2346" s="23">
        <f t="shared" si="256"/>
        <v>8</v>
      </c>
      <c r="D2346" s="24" t="s">
        <v>100</v>
      </c>
      <c r="E2346" s="31">
        <v>41879</v>
      </c>
      <c r="F2346" s="30">
        <v>6593820</v>
      </c>
      <c r="G2346" s="30">
        <v>1624215</v>
      </c>
      <c r="H2346" s="26" t="s">
        <v>92</v>
      </c>
      <c r="J2346" s="22" t="str">
        <f t="shared" si="257"/>
        <v xml:space="preserve">Rösjön </v>
      </c>
      <c r="K2346" s="22" t="s">
        <v>785</v>
      </c>
      <c r="L2346" s="30">
        <v>6.6</v>
      </c>
      <c r="M2346" s="30">
        <v>6.6</v>
      </c>
      <c r="O2346" s="30">
        <v>18.2</v>
      </c>
      <c r="P2346" s="30">
        <v>8</v>
      </c>
      <c r="Q2346" s="30">
        <v>84.925690021231418</v>
      </c>
      <c r="T2346" s="30">
        <v>1.5830820717</v>
      </c>
      <c r="U2346" s="30">
        <v>9.4095999999999993</v>
      </c>
      <c r="V2346" s="22">
        <f t="shared" ref="V2346:V2347" si="264">U2346 * (1/((10^((0.0901821 + (2729.92 /(273.15 + O2346)))-AC2346)+1)))</f>
        <v>0.32236717119462288</v>
      </c>
      <c r="W2346" s="30">
        <v>2.9000000000000001E-2</v>
      </c>
      <c r="X2346" s="30">
        <v>4.5999999999999996</v>
      </c>
      <c r="Y2346" s="30">
        <v>3.3</v>
      </c>
      <c r="AB2346" s="30">
        <v>0</v>
      </c>
      <c r="AC2346" s="30">
        <v>8.01</v>
      </c>
      <c r="AI2346" s="30">
        <v>32.119999999999997</v>
      </c>
      <c r="AJ2346" s="30">
        <v>566.32000000000005</v>
      </c>
      <c r="BI2346" s="27"/>
    </row>
    <row r="2347" spans="1:61" s="22" customFormat="1" x14ac:dyDescent="0.2">
      <c r="A2347" s="30">
        <v>34229</v>
      </c>
      <c r="B2347" s="23">
        <f t="shared" si="255"/>
        <v>2014</v>
      </c>
      <c r="C2347" s="23">
        <f t="shared" si="256"/>
        <v>8</v>
      </c>
      <c r="D2347" s="24" t="s">
        <v>100</v>
      </c>
      <c r="E2347" s="31">
        <v>41879</v>
      </c>
      <c r="F2347" s="30">
        <v>6606035</v>
      </c>
      <c r="G2347" s="30">
        <v>1615620</v>
      </c>
      <c r="H2347" s="26" t="s">
        <v>90</v>
      </c>
      <c r="J2347" s="22" t="str">
        <f t="shared" si="257"/>
        <v xml:space="preserve">Oxundasjön </v>
      </c>
      <c r="K2347" s="22" t="s">
        <v>739</v>
      </c>
      <c r="L2347" s="30">
        <v>0.5</v>
      </c>
      <c r="M2347" s="30">
        <v>0.5</v>
      </c>
      <c r="N2347" s="30">
        <v>1.7</v>
      </c>
      <c r="O2347" s="30">
        <v>18.399999999999999</v>
      </c>
      <c r="P2347" s="30">
        <v>9.5</v>
      </c>
      <c r="Q2347" s="30">
        <v>101.27931769722814</v>
      </c>
      <c r="T2347" s="30">
        <v>2.4039394423</v>
      </c>
      <c r="U2347" s="30">
        <v>2.3121999999999998</v>
      </c>
      <c r="V2347" s="22">
        <f t="shared" si="264"/>
        <v>0.14527493519014434</v>
      </c>
      <c r="W2347" s="30">
        <v>0.04</v>
      </c>
      <c r="X2347" s="30">
        <v>34.85</v>
      </c>
      <c r="Y2347" s="30">
        <v>4.5</v>
      </c>
      <c r="Z2347" s="30">
        <v>11.912039999999999</v>
      </c>
      <c r="AB2347" s="30">
        <v>0</v>
      </c>
      <c r="AC2347" s="30">
        <v>8.2799999999999994</v>
      </c>
      <c r="AI2347" s="30">
        <v>90.52</v>
      </c>
      <c r="AJ2347" s="30">
        <v>773.37</v>
      </c>
      <c r="BI2347" s="27"/>
    </row>
    <row r="2348" spans="1:61" s="22" customFormat="1" x14ac:dyDescent="0.2">
      <c r="A2348" s="30">
        <v>34230</v>
      </c>
      <c r="B2348" s="23">
        <f t="shared" si="255"/>
        <v>2014</v>
      </c>
      <c r="C2348" s="23">
        <f t="shared" si="256"/>
        <v>8</v>
      </c>
      <c r="D2348" s="24" t="s">
        <v>100</v>
      </c>
      <c r="E2348" s="31">
        <v>41879</v>
      </c>
      <c r="F2348" s="30">
        <v>6606035</v>
      </c>
      <c r="G2348" s="30">
        <v>1615620</v>
      </c>
      <c r="H2348" s="26" t="s">
        <v>90</v>
      </c>
      <c r="J2348" s="22" t="str">
        <f t="shared" si="257"/>
        <v xml:space="preserve">Oxundasjön </v>
      </c>
      <c r="K2348" s="26" t="s">
        <v>781</v>
      </c>
      <c r="L2348" s="30">
        <v>1</v>
      </c>
      <c r="M2348" s="30">
        <v>1</v>
      </c>
      <c r="O2348" s="30">
        <v>18.2</v>
      </c>
      <c r="P2348" s="30">
        <v>9.4</v>
      </c>
      <c r="Q2348" s="30">
        <v>99.787685774946922</v>
      </c>
      <c r="BI2348" s="27"/>
    </row>
    <row r="2349" spans="1:61" s="22" customFormat="1" x14ac:dyDescent="0.2">
      <c r="A2349" s="30">
        <v>34231</v>
      </c>
      <c r="B2349" s="23">
        <f t="shared" si="255"/>
        <v>2014</v>
      </c>
      <c r="C2349" s="23">
        <f t="shared" si="256"/>
        <v>8</v>
      </c>
      <c r="D2349" s="24" t="s">
        <v>100</v>
      </c>
      <c r="E2349" s="31">
        <v>41879</v>
      </c>
      <c r="F2349" s="30">
        <v>6606035</v>
      </c>
      <c r="G2349" s="30">
        <v>1615620</v>
      </c>
      <c r="H2349" s="26" t="s">
        <v>90</v>
      </c>
      <c r="J2349" s="22" t="str">
        <f t="shared" si="257"/>
        <v xml:space="preserve">Oxundasjön </v>
      </c>
      <c r="K2349" s="26" t="s">
        <v>782</v>
      </c>
      <c r="L2349" s="30">
        <v>2</v>
      </c>
      <c r="M2349" s="30">
        <v>2</v>
      </c>
      <c r="O2349" s="30">
        <v>18.100000000000001</v>
      </c>
      <c r="P2349" s="30">
        <v>9.3000000000000007</v>
      </c>
      <c r="Q2349" s="30">
        <v>98.516949152542395</v>
      </c>
      <c r="BI2349" s="27"/>
    </row>
    <row r="2350" spans="1:61" s="22" customFormat="1" x14ac:dyDescent="0.2">
      <c r="A2350" s="30">
        <v>34232</v>
      </c>
      <c r="B2350" s="23">
        <f t="shared" si="255"/>
        <v>2014</v>
      </c>
      <c r="C2350" s="23">
        <f t="shared" si="256"/>
        <v>8</v>
      </c>
      <c r="D2350" s="24" t="s">
        <v>100</v>
      </c>
      <c r="E2350" s="31">
        <v>41879</v>
      </c>
      <c r="F2350" s="30">
        <v>6606035</v>
      </c>
      <c r="G2350" s="30">
        <v>1615620</v>
      </c>
      <c r="H2350" s="26" t="s">
        <v>90</v>
      </c>
      <c r="J2350" s="22" t="str">
        <f t="shared" si="257"/>
        <v xml:space="preserve">Oxundasjön </v>
      </c>
      <c r="K2350" s="26" t="s">
        <v>783</v>
      </c>
      <c r="L2350" s="30">
        <v>3</v>
      </c>
      <c r="M2350" s="30">
        <v>3</v>
      </c>
      <c r="O2350" s="30">
        <v>17.899999999999999</v>
      </c>
      <c r="P2350" s="30">
        <v>9.3000000000000007</v>
      </c>
      <c r="Q2350" s="30">
        <v>98.101265822784811</v>
      </c>
      <c r="BI2350" s="27"/>
    </row>
    <row r="2351" spans="1:61" s="22" customFormat="1" x14ac:dyDescent="0.2">
      <c r="A2351" s="30">
        <v>34233</v>
      </c>
      <c r="B2351" s="23">
        <f t="shared" si="255"/>
        <v>2014</v>
      </c>
      <c r="C2351" s="23">
        <f t="shared" si="256"/>
        <v>8</v>
      </c>
      <c r="D2351" s="24" t="s">
        <v>100</v>
      </c>
      <c r="E2351" s="31">
        <v>41879</v>
      </c>
      <c r="F2351" s="30">
        <v>6606035</v>
      </c>
      <c r="G2351" s="30">
        <v>1615620</v>
      </c>
      <c r="H2351" s="26" t="s">
        <v>90</v>
      </c>
      <c r="J2351" s="22" t="str">
        <f t="shared" si="257"/>
        <v xml:space="preserve">Oxundasjön </v>
      </c>
      <c r="K2351" s="26" t="s">
        <v>784</v>
      </c>
      <c r="L2351" s="30">
        <v>4</v>
      </c>
      <c r="M2351" s="30">
        <v>4</v>
      </c>
      <c r="O2351" s="30">
        <v>17.899999999999999</v>
      </c>
      <c r="P2351" s="30">
        <v>8.9</v>
      </c>
      <c r="Q2351" s="30">
        <v>93.881856540084385</v>
      </c>
      <c r="BI2351" s="27"/>
    </row>
    <row r="2352" spans="1:61" s="22" customFormat="1" x14ac:dyDescent="0.2">
      <c r="A2352" s="30">
        <v>34234</v>
      </c>
      <c r="B2352" s="23">
        <f t="shared" si="255"/>
        <v>2014</v>
      </c>
      <c r="C2352" s="23">
        <f t="shared" si="256"/>
        <v>8</v>
      </c>
      <c r="D2352" s="24" t="s">
        <v>100</v>
      </c>
      <c r="E2352" s="31">
        <v>41879</v>
      </c>
      <c r="F2352" s="30">
        <v>6606035</v>
      </c>
      <c r="G2352" s="30">
        <v>1615620</v>
      </c>
      <c r="H2352" s="26" t="s">
        <v>90</v>
      </c>
      <c r="J2352" s="22" t="str">
        <f t="shared" si="257"/>
        <v xml:space="preserve">Oxundasjön </v>
      </c>
      <c r="K2352" s="26" t="s">
        <v>841</v>
      </c>
      <c r="L2352" s="30">
        <v>5</v>
      </c>
      <c r="M2352" s="30">
        <v>5</v>
      </c>
      <c r="O2352" s="30">
        <v>17.7</v>
      </c>
      <c r="P2352" s="30">
        <v>8.6999999999999993</v>
      </c>
      <c r="Q2352" s="30">
        <v>91.482649842271286</v>
      </c>
      <c r="BI2352" s="27"/>
    </row>
    <row r="2353" spans="1:61" s="22" customFormat="1" x14ac:dyDescent="0.2">
      <c r="A2353" s="30">
        <v>34235</v>
      </c>
      <c r="B2353" s="23">
        <f t="shared" si="255"/>
        <v>2014</v>
      </c>
      <c r="C2353" s="23">
        <f t="shared" si="256"/>
        <v>8</v>
      </c>
      <c r="D2353" s="24" t="s">
        <v>100</v>
      </c>
      <c r="E2353" s="31">
        <v>41879</v>
      </c>
      <c r="F2353" s="30">
        <v>6606035</v>
      </c>
      <c r="G2353" s="30">
        <v>1615620</v>
      </c>
      <c r="H2353" s="26" t="s">
        <v>90</v>
      </c>
      <c r="J2353" s="22" t="str">
        <f t="shared" si="257"/>
        <v xml:space="preserve">Oxundasjön </v>
      </c>
      <c r="K2353" s="22" t="s">
        <v>785</v>
      </c>
      <c r="L2353" s="30">
        <v>5.9</v>
      </c>
      <c r="M2353" s="30">
        <v>5.9</v>
      </c>
      <c r="O2353" s="30">
        <v>17.7</v>
      </c>
      <c r="P2353" s="30">
        <v>8.6</v>
      </c>
      <c r="Q2353" s="30">
        <v>90.431125131440595</v>
      </c>
      <c r="T2353" s="30">
        <v>2.4234836654</v>
      </c>
      <c r="U2353" s="30">
        <v>1.3458999999999999</v>
      </c>
      <c r="V2353" s="22">
        <f t="shared" ref="V2353:V2354" si="265">U2353 * (1/((10^((0.0901821 + (2729.92 /(273.15 + O2353)))-AC2353)+1)))</f>
        <v>7.384438320909846E-2</v>
      </c>
      <c r="W2353" s="30">
        <v>4.2000000000000003E-2</v>
      </c>
      <c r="X2353" s="30">
        <v>35.619999999999997</v>
      </c>
      <c r="Y2353" s="30">
        <v>8</v>
      </c>
      <c r="AB2353" s="30">
        <v>3.58</v>
      </c>
      <c r="AC2353" s="30">
        <v>8.24</v>
      </c>
      <c r="AI2353" s="30">
        <v>99.02</v>
      </c>
      <c r="AJ2353" s="30">
        <v>793.17</v>
      </c>
      <c r="BI2353" s="27"/>
    </row>
    <row r="2354" spans="1:61" s="22" customFormat="1" x14ac:dyDescent="0.2">
      <c r="A2354" s="30">
        <v>34236</v>
      </c>
      <c r="B2354" s="23">
        <f t="shared" si="255"/>
        <v>2014</v>
      </c>
      <c r="C2354" s="23">
        <f t="shared" si="256"/>
        <v>8</v>
      </c>
      <c r="D2354" s="24" t="s">
        <v>100</v>
      </c>
      <c r="E2354" s="31">
        <v>41879</v>
      </c>
      <c r="F2354" s="30">
        <v>6594980</v>
      </c>
      <c r="G2354" s="30">
        <v>1622960</v>
      </c>
      <c r="H2354" s="26" t="s">
        <v>95</v>
      </c>
      <c r="J2354" s="22" t="str">
        <f t="shared" si="257"/>
        <v xml:space="preserve">Väsjön </v>
      </c>
      <c r="K2354" s="22" t="s">
        <v>739</v>
      </c>
      <c r="L2354" s="30">
        <v>0.5</v>
      </c>
      <c r="M2354" s="30">
        <v>0.5</v>
      </c>
      <c r="N2354" s="30">
        <v>2.5</v>
      </c>
      <c r="O2354" s="30">
        <v>17</v>
      </c>
      <c r="P2354" s="30">
        <v>7.7</v>
      </c>
      <c r="Q2354" s="30">
        <v>79.792746113989637</v>
      </c>
      <c r="T2354" s="30">
        <v>2.8143681275999999</v>
      </c>
      <c r="U2354" s="30">
        <v>0.84199999999999997</v>
      </c>
      <c r="V2354" s="22">
        <f t="shared" si="265"/>
        <v>2.314069978052459E-2</v>
      </c>
      <c r="W2354" s="30">
        <v>5.6000000000000001E-2</v>
      </c>
      <c r="X2354" s="30">
        <v>0.39</v>
      </c>
      <c r="Y2354" s="30">
        <v>1</v>
      </c>
      <c r="Z2354" s="30">
        <v>10.890359999999999</v>
      </c>
      <c r="AB2354" s="30">
        <v>2.34</v>
      </c>
      <c r="AC2354" s="30">
        <v>7.95</v>
      </c>
      <c r="AI2354" s="30">
        <v>20.38</v>
      </c>
      <c r="AJ2354" s="30">
        <v>697.88</v>
      </c>
      <c r="BI2354" s="27"/>
    </row>
    <row r="2355" spans="1:61" s="22" customFormat="1" x14ac:dyDescent="0.2">
      <c r="A2355" s="30">
        <v>34237</v>
      </c>
      <c r="B2355" s="23">
        <f t="shared" si="255"/>
        <v>2014</v>
      </c>
      <c r="C2355" s="23">
        <f t="shared" si="256"/>
        <v>8</v>
      </c>
      <c r="D2355" s="24" t="s">
        <v>100</v>
      </c>
      <c r="E2355" s="31">
        <v>41879</v>
      </c>
      <c r="F2355" s="30">
        <v>6594980</v>
      </c>
      <c r="G2355" s="30">
        <v>1622960</v>
      </c>
      <c r="H2355" s="26" t="s">
        <v>95</v>
      </c>
      <c r="J2355" s="22" t="str">
        <f t="shared" si="257"/>
        <v xml:space="preserve">Väsjön </v>
      </c>
      <c r="K2355" s="26" t="s">
        <v>781</v>
      </c>
      <c r="L2355" s="30">
        <v>1</v>
      </c>
      <c r="M2355" s="30">
        <v>1</v>
      </c>
      <c r="O2355" s="30">
        <v>16.899999999999999</v>
      </c>
      <c r="P2355" s="30">
        <v>7.6</v>
      </c>
      <c r="Q2355" s="30">
        <v>78.593588417786975</v>
      </c>
      <c r="BI2355" s="27"/>
    </row>
    <row r="2356" spans="1:61" s="22" customFormat="1" x14ac:dyDescent="0.2">
      <c r="A2356" s="30">
        <v>34238</v>
      </c>
      <c r="B2356" s="23">
        <f t="shared" si="255"/>
        <v>2014</v>
      </c>
      <c r="C2356" s="23">
        <f t="shared" si="256"/>
        <v>8</v>
      </c>
      <c r="D2356" s="24" t="s">
        <v>100</v>
      </c>
      <c r="E2356" s="31">
        <v>41879</v>
      </c>
      <c r="F2356" s="30">
        <v>6594980</v>
      </c>
      <c r="G2356" s="30">
        <v>1622960</v>
      </c>
      <c r="H2356" s="26" t="s">
        <v>95</v>
      </c>
      <c r="J2356" s="22" t="str">
        <f t="shared" si="257"/>
        <v xml:space="preserve">Väsjön </v>
      </c>
      <c r="K2356" s="26" t="s">
        <v>782</v>
      </c>
      <c r="L2356" s="30">
        <v>2</v>
      </c>
      <c r="M2356" s="30">
        <v>2</v>
      </c>
      <c r="O2356" s="30">
        <v>16.8</v>
      </c>
      <c r="P2356" s="30">
        <v>7.6</v>
      </c>
      <c r="Q2356" s="30">
        <v>78.431372549019613</v>
      </c>
      <c r="BI2356" s="27"/>
    </row>
    <row r="2357" spans="1:61" s="22" customFormat="1" x14ac:dyDescent="0.2">
      <c r="A2357" s="30">
        <v>34239</v>
      </c>
      <c r="B2357" s="23">
        <f t="shared" si="255"/>
        <v>2014</v>
      </c>
      <c r="C2357" s="23">
        <f t="shared" si="256"/>
        <v>8</v>
      </c>
      <c r="D2357" s="24" t="s">
        <v>100</v>
      </c>
      <c r="E2357" s="31">
        <v>41879</v>
      </c>
      <c r="F2357" s="30">
        <v>6594980</v>
      </c>
      <c r="G2357" s="30">
        <v>1622960</v>
      </c>
      <c r="H2357" s="26" t="s">
        <v>95</v>
      </c>
      <c r="J2357" s="22" t="str">
        <f t="shared" si="257"/>
        <v xml:space="preserve">Väsjön </v>
      </c>
      <c r="K2357" s="22" t="s">
        <v>785</v>
      </c>
      <c r="L2357" s="30">
        <v>2.5</v>
      </c>
      <c r="M2357" s="30">
        <v>2.5</v>
      </c>
      <c r="O2357" s="30">
        <v>16.8</v>
      </c>
      <c r="P2357" s="30">
        <v>7.6</v>
      </c>
      <c r="Q2357" s="30">
        <v>78.431372549019613</v>
      </c>
      <c r="T2357" s="30">
        <v>2.8143681275999999</v>
      </c>
      <c r="U2357" s="30">
        <v>2.7119999999999997</v>
      </c>
      <c r="V2357" s="22">
        <f t="shared" ref="V2357:V2358" si="266">U2357 * (1/((10^((0.0901821 + (2729.92 /(273.15 + O2357)))-AC2357)+1)))</f>
        <v>7.5122042645325876E-2</v>
      </c>
      <c r="W2357" s="30">
        <v>5.6000000000000001E-2</v>
      </c>
      <c r="X2357" s="30">
        <v>0</v>
      </c>
      <c r="Y2357" s="30">
        <v>1.3</v>
      </c>
      <c r="AB2357" s="30">
        <v>3.98</v>
      </c>
      <c r="AC2357" s="30">
        <v>7.96</v>
      </c>
      <c r="AI2357" s="30">
        <v>21.6</v>
      </c>
      <c r="AJ2357" s="30">
        <v>661.29</v>
      </c>
      <c r="BI2357" s="27"/>
    </row>
    <row r="2358" spans="1:61" s="22" customFormat="1" x14ac:dyDescent="0.2">
      <c r="B2358" s="23">
        <f t="shared" si="255"/>
        <v>2015</v>
      </c>
      <c r="C2358" s="23">
        <f t="shared" si="256"/>
        <v>8</v>
      </c>
      <c r="D2358" s="24" t="s">
        <v>100</v>
      </c>
      <c r="E2358" s="25" t="s">
        <v>1170</v>
      </c>
      <c r="H2358" s="22" t="s">
        <v>826</v>
      </c>
      <c r="J2358" s="22" t="str">
        <f t="shared" si="257"/>
        <v xml:space="preserve">Fysingen </v>
      </c>
      <c r="K2358" s="22" t="s">
        <v>739</v>
      </c>
      <c r="L2358" s="22">
        <v>0.5</v>
      </c>
      <c r="M2358" s="22">
        <v>0.5</v>
      </c>
      <c r="N2358" s="22">
        <v>1.3</v>
      </c>
      <c r="O2358" s="22">
        <v>20</v>
      </c>
      <c r="T2358" s="22">
        <v>2.1779999999999999</v>
      </c>
      <c r="U2358" s="22">
        <v>7</v>
      </c>
      <c r="V2358" s="22">
        <f t="shared" si="266"/>
        <v>0.26649756098534927</v>
      </c>
      <c r="W2358" s="22">
        <v>3.7999999999999999E-2</v>
      </c>
      <c r="X2358" s="22">
        <v>2</v>
      </c>
      <c r="Y2358" s="22">
        <v>3.4</v>
      </c>
      <c r="Z2358" s="22">
        <v>7</v>
      </c>
      <c r="AA2358" s="22">
        <v>48.3</v>
      </c>
      <c r="AB2358" s="22">
        <v>1.5</v>
      </c>
      <c r="AC2358" s="22">
        <v>8</v>
      </c>
      <c r="AG2358" s="22">
        <v>10</v>
      </c>
      <c r="AI2358" s="22">
        <v>17.100000000000001</v>
      </c>
      <c r="AJ2358" s="22">
        <v>617</v>
      </c>
      <c r="AK2358" s="22">
        <v>54.2</v>
      </c>
      <c r="AL2358" s="22">
        <v>5.7000000000000002E-2</v>
      </c>
      <c r="AM2358" s="22">
        <v>5.3567000000000009</v>
      </c>
      <c r="AN2358" s="22">
        <v>10.7811</v>
      </c>
      <c r="AO2358" s="22">
        <v>33.854750000000003</v>
      </c>
      <c r="AP2358" s="22">
        <v>24.775200000000002</v>
      </c>
      <c r="AQ2358" s="22">
        <v>78.898099999999985</v>
      </c>
      <c r="AR2358" s="22">
        <v>0.79</v>
      </c>
      <c r="AS2358" s="22">
        <v>86</v>
      </c>
      <c r="BI2358" s="27"/>
    </row>
    <row r="2359" spans="1:61" s="22" customFormat="1" x14ac:dyDescent="0.2">
      <c r="A2359" s="22">
        <v>44882</v>
      </c>
      <c r="B2359" s="23">
        <f t="shared" si="255"/>
        <v>2015</v>
      </c>
      <c r="C2359" s="23">
        <f t="shared" si="256"/>
        <v>8</v>
      </c>
      <c r="D2359" s="24" t="s">
        <v>100</v>
      </c>
      <c r="E2359" s="25">
        <v>42227</v>
      </c>
      <c r="F2359" s="22">
        <v>6600935</v>
      </c>
      <c r="G2359" s="22">
        <v>1626764</v>
      </c>
      <c r="H2359" s="22" t="s">
        <v>94</v>
      </c>
      <c r="I2359" s="22" t="s">
        <v>780</v>
      </c>
      <c r="J2359" s="22" t="str">
        <f t="shared" si="257"/>
        <v>Vallentunasjön Va2</v>
      </c>
      <c r="K2359" s="22" t="s">
        <v>739</v>
      </c>
      <c r="L2359" s="22">
        <v>0.5</v>
      </c>
      <c r="M2359" s="22">
        <v>0.5</v>
      </c>
      <c r="N2359" s="22">
        <v>0.8</v>
      </c>
      <c r="O2359" s="22">
        <v>21.5</v>
      </c>
      <c r="P2359" s="22">
        <v>9.5</v>
      </c>
      <c r="Q2359" s="22">
        <v>106</v>
      </c>
      <c r="BI2359" s="27"/>
    </row>
    <row r="2360" spans="1:61" s="22" customFormat="1" x14ac:dyDescent="0.2">
      <c r="A2360" s="22">
        <v>44883</v>
      </c>
      <c r="B2360" s="23">
        <f t="shared" si="255"/>
        <v>2015</v>
      </c>
      <c r="C2360" s="23">
        <f t="shared" si="256"/>
        <v>8</v>
      </c>
      <c r="D2360" s="24" t="s">
        <v>100</v>
      </c>
      <c r="E2360" s="25">
        <v>42227</v>
      </c>
      <c r="F2360" s="22">
        <v>6600935</v>
      </c>
      <c r="G2360" s="22">
        <v>1626764</v>
      </c>
      <c r="H2360" s="22" t="s">
        <v>94</v>
      </c>
      <c r="I2360" s="22" t="s">
        <v>780</v>
      </c>
      <c r="J2360" s="22" t="str">
        <f t="shared" si="257"/>
        <v>Vallentunasjön Va2</v>
      </c>
      <c r="K2360" s="22" t="s">
        <v>781</v>
      </c>
      <c r="L2360" s="22">
        <v>1</v>
      </c>
      <c r="M2360" s="22">
        <v>1</v>
      </c>
      <c r="O2360" s="22">
        <v>21.5</v>
      </c>
      <c r="P2360" s="22">
        <v>9.5</v>
      </c>
      <c r="Q2360" s="22">
        <v>106</v>
      </c>
      <c r="BI2360" s="27"/>
    </row>
    <row r="2361" spans="1:61" s="22" customFormat="1" x14ac:dyDescent="0.2">
      <c r="A2361" s="22">
        <v>44884</v>
      </c>
      <c r="B2361" s="23">
        <f t="shared" si="255"/>
        <v>2015</v>
      </c>
      <c r="C2361" s="23">
        <f t="shared" si="256"/>
        <v>8</v>
      </c>
      <c r="D2361" s="24" t="s">
        <v>100</v>
      </c>
      <c r="E2361" s="25">
        <v>42227</v>
      </c>
      <c r="F2361" s="22">
        <v>6600935</v>
      </c>
      <c r="G2361" s="22">
        <v>1626764</v>
      </c>
      <c r="H2361" s="22" t="s">
        <v>94</v>
      </c>
      <c r="I2361" s="22" t="s">
        <v>780</v>
      </c>
      <c r="J2361" s="22" t="str">
        <f t="shared" si="257"/>
        <v>Vallentunasjön Va2</v>
      </c>
      <c r="K2361" s="22" t="s">
        <v>782</v>
      </c>
      <c r="L2361" s="22">
        <v>2</v>
      </c>
      <c r="M2361" s="22">
        <v>2</v>
      </c>
      <c r="O2361" s="22">
        <v>21.5</v>
      </c>
      <c r="P2361" s="22">
        <v>9.3000000000000007</v>
      </c>
      <c r="Q2361" s="22">
        <v>104</v>
      </c>
      <c r="BI2361" s="27"/>
    </row>
    <row r="2362" spans="1:61" s="22" customFormat="1" x14ac:dyDescent="0.2">
      <c r="A2362" s="22">
        <v>44885</v>
      </c>
      <c r="B2362" s="23">
        <f t="shared" si="255"/>
        <v>2015</v>
      </c>
      <c r="C2362" s="23">
        <f t="shared" si="256"/>
        <v>8</v>
      </c>
      <c r="D2362" s="24" t="s">
        <v>100</v>
      </c>
      <c r="E2362" s="25">
        <v>42227</v>
      </c>
      <c r="F2362" s="22">
        <v>6600935</v>
      </c>
      <c r="G2362" s="22">
        <v>1626764</v>
      </c>
      <c r="H2362" s="22" t="s">
        <v>94</v>
      </c>
      <c r="I2362" s="22" t="s">
        <v>780</v>
      </c>
      <c r="J2362" s="22" t="str">
        <f t="shared" si="257"/>
        <v>Vallentunasjön Va2</v>
      </c>
      <c r="K2362" s="22" t="s">
        <v>783</v>
      </c>
      <c r="L2362" s="22">
        <v>3</v>
      </c>
      <c r="M2362" s="22">
        <v>3</v>
      </c>
      <c r="O2362" s="22">
        <v>21</v>
      </c>
      <c r="P2362" s="22">
        <v>6.3</v>
      </c>
      <c r="Q2362" s="22">
        <v>70</v>
      </c>
      <c r="BI2362" s="27"/>
    </row>
    <row r="2363" spans="1:61" s="22" customFormat="1" x14ac:dyDescent="0.2">
      <c r="A2363" s="22">
        <v>44886</v>
      </c>
      <c r="B2363" s="23">
        <f t="shared" si="255"/>
        <v>2015</v>
      </c>
      <c r="C2363" s="23">
        <f t="shared" si="256"/>
        <v>8</v>
      </c>
      <c r="D2363" s="24" t="s">
        <v>100</v>
      </c>
      <c r="E2363" s="25">
        <v>42227</v>
      </c>
      <c r="F2363" s="22">
        <v>6600935</v>
      </c>
      <c r="G2363" s="22">
        <v>1626764</v>
      </c>
      <c r="H2363" s="22" t="s">
        <v>94</v>
      </c>
      <c r="I2363" s="22" t="s">
        <v>780</v>
      </c>
      <c r="J2363" s="22" t="str">
        <f t="shared" si="257"/>
        <v>Vallentunasjön Va2</v>
      </c>
      <c r="K2363" s="22" t="s">
        <v>784</v>
      </c>
      <c r="L2363" s="22">
        <v>4</v>
      </c>
      <c r="M2363" s="22">
        <v>4</v>
      </c>
      <c r="O2363" s="22">
        <v>20.3</v>
      </c>
      <c r="P2363" s="22">
        <v>3.3</v>
      </c>
      <c r="Q2363" s="22">
        <v>36</v>
      </c>
      <c r="BI2363" s="27"/>
    </row>
    <row r="2364" spans="1:61" s="22" customFormat="1" x14ac:dyDescent="0.2">
      <c r="A2364" s="22">
        <v>44887</v>
      </c>
      <c r="B2364" s="23">
        <f t="shared" si="255"/>
        <v>2015</v>
      </c>
      <c r="C2364" s="23">
        <f t="shared" si="256"/>
        <v>8</v>
      </c>
      <c r="D2364" s="24" t="s">
        <v>100</v>
      </c>
      <c r="E2364" s="25">
        <v>42227</v>
      </c>
      <c r="F2364" s="22">
        <v>6600935</v>
      </c>
      <c r="G2364" s="22">
        <v>1626764</v>
      </c>
      <c r="H2364" s="22" t="s">
        <v>94</v>
      </c>
      <c r="I2364" s="22" t="s">
        <v>780</v>
      </c>
      <c r="J2364" s="22" t="str">
        <f t="shared" si="257"/>
        <v>Vallentunasjön Va2</v>
      </c>
      <c r="K2364" s="22" t="s">
        <v>785</v>
      </c>
      <c r="L2364" s="22">
        <v>4.4000000000000004</v>
      </c>
      <c r="M2364" s="22">
        <v>4.4000000000000004</v>
      </c>
      <c r="O2364" s="22">
        <v>20</v>
      </c>
      <c r="P2364" s="22">
        <v>1.4</v>
      </c>
      <c r="Q2364" s="22">
        <v>15</v>
      </c>
      <c r="BI2364" s="27"/>
    </row>
    <row r="2365" spans="1:61" s="22" customFormat="1" x14ac:dyDescent="0.2">
      <c r="A2365" s="22">
        <v>44888</v>
      </c>
      <c r="B2365" s="23">
        <f t="shared" si="255"/>
        <v>2015</v>
      </c>
      <c r="C2365" s="23">
        <f t="shared" si="256"/>
        <v>8</v>
      </c>
      <c r="D2365" s="24" t="s">
        <v>100</v>
      </c>
      <c r="E2365" s="25">
        <v>42227</v>
      </c>
      <c r="H2365" s="22" t="s">
        <v>94</v>
      </c>
      <c r="I2365" s="22" t="s">
        <v>786</v>
      </c>
      <c r="J2365" s="22" t="str">
        <f t="shared" si="257"/>
        <v>Vallentunasjön Blandprov</v>
      </c>
      <c r="K2365" s="22" t="s">
        <v>739</v>
      </c>
      <c r="L2365" s="22">
        <v>4</v>
      </c>
      <c r="M2365" s="22">
        <v>0</v>
      </c>
      <c r="U2365" s="22">
        <v>4.4741</v>
      </c>
      <c r="X2365" s="22">
        <v>0.33</v>
      </c>
      <c r="Z2365" s="22">
        <v>22.602599999999999</v>
      </c>
      <c r="AB2365" s="22">
        <v>0.51</v>
      </c>
      <c r="AE2365" s="22">
        <v>12.5</v>
      </c>
      <c r="AI2365" s="22">
        <v>44.9</v>
      </c>
      <c r="AJ2365" s="22">
        <v>1093.2650000000001</v>
      </c>
      <c r="BI2365" s="27"/>
    </row>
    <row r="2366" spans="1:61" s="22" customFormat="1" x14ac:dyDescent="0.2">
      <c r="A2366" s="30">
        <v>46431</v>
      </c>
      <c r="B2366" s="23">
        <f t="shared" si="255"/>
        <v>2015</v>
      </c>
      <c r="C2366" s="23">
        <f t="shared" si="256"/>
        <v>8</v>
      </c>
      <c r="D2366" s="24" t="s">
        <v>100</v>
      </c>
      <c r="E2366" s="31">
        <v>42228</v>
      </c>
      <c r="F2366" s="30">
        <v>6594899</v>
      </c>
      <c r="G2366" s="30">
        <v>1622837</v>
      </c>
      <c r="H2366" s="26" t="s">
        <v>95</v>
      </c>
      <c r="I2366" s="30">
        <v>1</v>
      </c>
      <c r="J2366" s="22" t="str">
        <f t="shared" si="257"/>
        <v>Väsjön 1</v>
      </c>
      <c r="K2366" s="22" t="s">
        <v>739</v>
      </c>
      <c r="Y2366" s="30">
        <v>0.6</v>
      </c>
      <c r="BI2366" s="27"/>
    </row>
    <row r="2367" spans="1:61" s="22" customFormat="1" x14ac:dyDescent="0.2">
      <c r="A2367" s="30">
        <v>46432</v>
      </c>
      <c r="B2367" s="23">
        <f t="shared" si="255"/>
        <v>2015</v>
      </c>
      <c r="C2367" s="23">
        <f t="shared" si="256"/>
        <v>8</v>
      </c>
      <c r="D2367" s="24" t="s">
        <v>100</v>
      </c>
      <c r="E2367" s="31">
        <v>42228</v>
      </c>
      <c r="F2367" s="30">
        <v>6594981</v>
      </c>
      <c r="G2367" s="30">
        <v>1622940</v>
      </c>
      <c r="H2367" s="26" t="s">
        <v>95</v>
      </c>
      <c r="I2367" s="30">
        <v>2</v>
      </c>
      <c r="J2367" s="22" t="str">
        <f t="shared" si="257"/>
        <v>Väsjön 2</v>
      </c>
      <c r="K2367" s="22" t="s">
        <v>739</v>
      </c>
      <c r="BI2367" s="27"/>
    </row>
    <row r="2368" spans="1:61" s="22" customFormat="1" x14ac:dyDescent="0.2">
      <c r="A2368" s="30">
        <v>46433</v>
      </c>
      <c r="B2368" s="23">
        <f t="shared" si="255"/>
        <v>2015</v>
      </c>
      <c r="C2368" s="23">
        <f t="shared" si="256"/>
        <v>8</v>
      </c>
      <c r="D2368" s="24" t="s">
        <v>100</v>
      </c>
      <c r="E2368" s="31">
        <v>42228</v>
      </c>
      <c r="F2368" s="30">
        <v>6594875</v>
      </c>
      <c r="G2368" s="30">
        <v>1623052</v>
      </c>
      <c r="H2368" s="26" t="s">
        <v>95</v>
      </c>
      <c r="I2368" s="30">
        <v>3</v>
      </c>
      <c r="J2368" s="22" t="str">
        <f t="shared" si="257"/>
        <v>Väsjön 3</v>
      </c>
      <c r="K2368" s="22" t="s">
        <v>739</v>
      </c>
      <c r="Y2368" s="30">
        <v>0.7</v>
      </c>
      <c r="BI2368" s="27"/>
    </row>
    <row r="2369" spans="1:84" s="22" customFormat="1" x14ac:dyDescent="0.2">
      <c r="A2369" s="30">
        <v>45979</v>
      </c>
      <c r="B2369" s="23">
        <f t="shared" si="255"/>
        <v>2015</v>
      </c>
      <c r="C2369" s="23">
        <f t="shared" si="256"/>
        <v>8</v>
      </c>
      <c r="D2369" s="24" t="s">
        <v>100</v>
      </c>
      <c r="E2369" s="31">
        <v>42228</v>
      </c>
      <c r="F2369" s="30">
        <v>6606035</v>
      </c>
      <c r="G2369" s="30">
        <v>1615620</v>
      </c>
      <c r="H2369" s="26" t="s">
        <v>90</v>
      </c>
      <c r="J2369" s="22" t="str">
        <f t="shared" si="257"/>
        <v xml:space="preserve">Oxundasjön </v>
      </c>
      <c r="K2369" s="22" t="s">
        <v>739</v>
      </c>
      <c r="L2369" s="30">
        <v>0.5</v>
      </c>
      <c r="M2369" s="30">
        <v>0.5</v>
      </c>
      <c r="N2369" s="30">
        <v>2.9</v>
      </c>
      <c r="O2369" s="30">
        <v>21</v>
      </c>
      <c r="P2369" s="30">
        <v>10</v>
      </c>
      <c r="Q2369" s="30">
        <v>111</v>
      </c>
      <c r="T2369" s="30">
        <v>2.5294499999999998</v>
      </c>
      <c r="U2369" s="30">
        <v>12.953099999999999</v>
      </c>
      <c r="V2369" s="22">
        <f t="shared" ref="V2369" si="267">U2369 * (1/((10^((0.0901821 + (2729.92 /(273.15 + O2369)))-AC2369)+1)))</f>
        <v>0.80122427223632819</v>
      </c>
      <c r="W2369" s="30">
        <v>5.2999999999999999E-2</v>
      </c>
      <c r="X2369" s="30">
        <v>8.77</v>
      </c>
      <c r="Y2369" s="30">
        <v>2.2999999999999998</v>
      </c>
      <c r="Z2369" s="30">
        <v>11.69586</v>
      </c>
      <c r="AB2369" s="30">
        <v>0</v>
      </c>
      <c r="AC2369" s="30">
        <v>8.19</v>
      </c>
      <c r="AI2369" s="30">
        <v>38.659999999999997</v>
      </c>
      <c r="AJ2369" s="30">
        <v>778.46500000000003</v>
      </c>
      <c r="BI2369" s="27"/>
    </row>
    <row r="2370" spans="1:84" s="22" customFormat="1" x14ac:dyDescent="0.2">
      <c r="A2370" s="30">
        <v>46253</v>
      </c>
      <c r="B2370" s="23">
        <f t="shared" ref="B2370:B2433" si="268">YEAR(E2370)</f>
        <v>2015</v>
      </c>
      <c r="C2370" s="23">
        <f t="shared" ref="C2370:C2433" si="269">MONTH(E2370)</f>
        <v>8</v>
      </c>
      <c r="D2370" s="24" t="s">
        <v>100</v>
      </c>
      <c r="E2370" s="31">
        <v>42228</v>
      </c>
      <c r="F2370" s="30">
        <v>6606035</v>
      </c>
      <c r="G2370" s="30">
        <v>1615620</v>
      </c>
      <c r="H2370" s="26" t="s">
        <v>90</v>
      </c>
      <c r="J2370" s="22" t="str">
        <f t="shared" si="257"/>
        <v xml:space="preserve">Oxundasjön </v>
      </c>
      <c r="K2370" s="26" t="s">
        <v>781</v>
      </c>
      <c r="L2370" s="30">
        <v>1</v>
      </c>
      <c r="M2370" s="30">
        <v>1</v>
      </c>
      <c r="O2370" s="30">
        <v>21</v>
      </c>
      <c r="P2370" s="30">
        <v>10</v>
      </c>
      <c r="Q2370" s="30">
        <v>111</v>
      </c>
      <c r="BI2370" s="27"/>
    </row>
    <row r="2371" spans="1:84" s="22" customFormat="1" x14ac:dyDescent="0.2">
      <c r="A2371" s="30">
        <v>46254</v>
      </c>
      <c r="B2371" s="23">
        <f t="shared" si="268"/>
        <v>2015</v>
      </c>
      <c r="C2371" s="23">
        <f t="shared" si="269"/>
        <v>8</v>
      </c>
      <c r="D2371" s="24" t="s">
        <v>100</v>
      </c>
      <c r="E2371" s="31">
        <v>42228</v>
      </c>
      <c r="F2371" s="30">
        <v>6606035</v>
      </c>
      <c r="G2371" s="30">
        <v>1615620</v>
      </c>
      <c r="H2371" s="26" t="s">
        <v>90</v>
      </c>
      <c r="J2371" s="22" t="str">
        <f t="shared" ref="J2371:J2434" si="270">CONCATENATE(H2371," ",I2371)</f>
        <v xml:space="preserve">Oxundasjön </v>
      </c>
      <c r="K2371" s="26" t="s">
        <v>782</v>
      </c>
      <c r="L2371" s="30">
        <v>2</v>
      </c>
      <c r="M2371" s="30">
        <v>2</v>
      </c>
      <c r="O2371" s="30">
        <v>20.6</v>
      </c>
      <c r="P2371" s="30">
        <v>8.1999999999999993</v>
      </c>
      <c r="Q2371" s="30">
        <v>91</v>
      </c>
      <c r="BI2371" s="27"/>
    </row>
    <row r="2372" spans="1:84" s="22" customFormat="1" x14ac:dyDescent="0.2">
      <c r="A2372" s="30">
        <v>46255</v>
      </c>
      <c r="B2372" s="23">
        <f t="shared" si="268"/>
        <v>2015</v>
      </c>
      <c r="C2372" s="23">
        <f t="shared" si="269"/>
        <v>8</v>
      </c>
      <c r="D2372" s="24" t="s">
        <v>100</v>
      </c>
      <c r="E2372" s="31">
        <v>42228</v>
      </c>
      <c r="F2372" s="30">
        <v>6606035</v>
      </c>
      <c r="G2372" s="30">
        <v>1615620</v>
      </c>
      <c r="H2372" s="26" t="s">
        <v>90</v>
      </c>
      <c r="J2372" s="22" t="str">
        <f t="shared" si="270"/>
        <v xml:space="preserve">Oxundasjön </v>
      </c>
      <c r="K2372" s="26" t="s">
        <v>783</v>
      </c>
      <c r="L2372" s="30">
        <v>3</v>
      </c>
      <c r="M2372" s="30">
        <v>3</v>
      </c>
      <c r="O2372" s="30">
        <v>19.2</v>
      </c>
      <c r="P2372" s="30">
        <v>2.1</v>
      </c>
      <c r="Q2372" s="30">
        <v>22</v>
      </c>
      <c r="BI2372" s="27"/>
    </row>
    <row r="2373" spans="1:84" s="22" customFormat="1" x14ac:dyDescent="0.2">
      <c r="A2373" s="30">
        <v>46256</v>
      </c>
      <c r="B2373" s="23">
        <f t="shared" si="268"/>
        <v>2015</v>
      </c>
      <c r="C2373" s="23">
        <f t="shared" si="269"/>
        <v>8</v>
      </c>
      <c r="D2373" s="24" t="s">
        <v>100</v>
      </c>
      <c r="E2373" s="31">
        <v>42228</v>
      </c>
      <c r="F2373" s="30">
        <v>6606035</v>
      </c>
      <c r="G2373" s="30">
        <v>1615620</v>
      </c>
      <c r="H2373" s="26" t="s">
        <v>90</v>
      </c>
      <c r="J2373" s="22" t="str">
        <f t="shared" si="270"/>
        <v xml:space="preserve">Oxundasjön </v>
      </c>
      <c r="K2373" s="26" t="s">
        <v>784</v>
      </c>
      <c r="L2373" s="30">
        <v>4</v>
      </c>
      <c r="M2373" s="30">
        <v>4</v>
      </c>
      <c r="O2373" s="30">
        <v>18.7</v>
      </c>
      <c r="P2373" s="30">
        <v>0.9</v>
      </c>
      <c r="Q2373" s="30">
        <v>9</v>
      </c>
      <c r="BI2373" s="27"/>
    </row>
    <row r="2374" spans="1:84" s="22" customFormat="1" x14ac:dyDescent="0.2">
      <c r="A2374" s="30">
        <v>46257</v>
      </c>
      <c r="B2374" s="23">
        <f t="shared" si="268"/>
        <v>2015</v>
      </c>
      <c r="C2374" s="23">
        <f t="shared" si="269"/>
        <v>8</v>
      </c>
      <c r="D2374" s="24" t="s">
        <v>100</v>
      </c>
      <c r="E2374" s="31">
        <v>42228</v>
      </c>
      <c r="F2374" s="30">
        <v>6606035</v>
      </c>
      <c r="G2374" s="30">
        <v>1615620</v>
      </c>
      <c r="H2374" s="26" t="s">
        <v>90</v>
      </c>
      <c r="J2374" s="22" t="str">
        <f t="shared" si="270"/>
        <v xml:space="preserve">Oxundasjön </v>
      </c>
      <c r="K2374" s="26" t="s">
        <v>841</v>
      </c>
      <c r="L2374" s="30">
        <v>5</v>
      </c>
      <c r="M2374" s="30">
        <v>5</v>
      </c>
      <c r="O2374" s="30">
        <v>18.3</v>
      </c>
      <c r="P2374" s="30">
        <v>0.3</v>
      </c>
      <c r="Q2374" s="30">
        <v>3</v>
      </c>
      <c r="BI2374" s="27"/>
    </row>
    <row r="2375" spans="1:84" s="22" customFormat="1" x14ac:dyDescent="0.2">
      <c r="A2375" s="30">
        <v>46258</v>
      </c>
      <c r="B2375" s="23">
        <f t="shared" si="268"/>
        <v>2015</v>
      </c>
      <c r="C2375" s="23">
        <f t="shared" si="269"/>
        <v>8</v>
      </c>
      <c r="D2375" s="24" t="s">
        <v>100</v>
      </c>
      <c r="E2375" s="31">
        <v>42228</v>
      </c>
      <c r="F2375" s="30">
        <v>6606035</v>
      </c>
      <c r="G2375" s="30">
        <v>1615620</v>
      </c>
      <c r="H2375" s="26" t="s">
        <v>90</v>
      </c>
      <c r="J2375" s="22" t="str">
        <f t="shared" si="270"/>
        <v xml:space="preserve">Oxundasjön </v>
      </c>
      <c r="K2375" s="22" t="s">
        <v>785</v>
      </c>
      <c r="L2375" s="30">
        <v>5.8</v>
      </c>
      <c r="M2375" s="30">
        <v>5.8</v>
      </c>
      <c r="O2375" s="30">
        <v>18</v>
      </c>
      <c r="P2375" s="30">
        <v>0.1</v>
      </c>
      <c r="Q2375" s="30">
        <v>1</v>
      </c>
      <c r="T2375" s="30">
        <v>2.4911249999999998</v>
      </c>
      <c r="U2375" s="30">
        <v>32.413800000000002</v>
      </c>
      <c r="V2375" s="22">
        <f t="shared" ref="V2375:V2376" si="271">U2375 * (1/((10^((0.0901821 + (2729.92 /(273.15 + O2375)))-AC2375)+1)))</f>
        <v>0.29528280972613985</v>
      </c>
      <c r="W2375" s="30">
        <v>6.4000000000000001E-2</v>
      </c>
      <c r="X2375" s="30">
        <v>67.97</v>
      </c>
      <c r="Y2375" s="30">
        <v>4</v>
      </c>
      <c r="AB2375" s="30">
        <v>0</v>
      </c>
      <c r="AC2375" s="30">
        <v>7.43</v>
      </c>
      <c r="AI2375" s="30">
        <v>100.1</v>
      </c>
      <c r="AJ2375" s="30">
        <v>737.21500000000003</v>
      </c>
      <c r="BI2375" s="27"/>
    </row>
    <row r="2376" spans="1:84" s="22" customFormat="1" x14ac:dyDescent="0.2">
      <c r="A2376" s="30">
        <v>46259</v>
      </c>
      <c r="B2376" s="23">
        <f t="shared" si="268"/>
        <v>2015</v>
      </c>
      <c r="C2376" s="23">
        <f t="shared" si="269"/>
        <v>8</v>
      </c>
      <c r="D2376" s="24" t="s">
        <v>100</v>
      </c>
      <c r="E2376" s="31">
        <v>42228</v>
      </c>
      <c r="F2376" s="30">
        <v>6599695</v>
      </c>
      <c r="G2376" s="30">
        <v>1617290</v>
      </c>
      <c r="H2376" s="26" t="s">
        <v>83</v>
      </c>
      <c r="J2376" s="22" t="str">
        <f t="shared" si="270"/>
        <v xml:space="preserve">Edssjön </v>
      </c>
      <c r="K2376" s="22" t="s">
        <v>739</v>
      </c>
      <c r="L2376" s="30">
        <v>0.5</v>
      </c>
      <c r="M2376" s="30">
        <v>0.5</v>
      </c>
      <c r="N2376" s="30">
        <v>2.8</v>
      </c>
      <c r="O2376" s="30">
        <v>20.7</v>
      </c>
      <c r="P2376" s="30">
        <v>9.3000000000000007</v>
      </c>
      <c r="Q2376" s="30">
        <v>103</v>
      </c>
      <c r="T2376" s="30">
        <v>2.5102875</v>
      </c>
      <c r="U2376" s="30">
        <v>3.4963000000000002</v>
      </c>
      <c r="V2376" s="22">
        <f t="shared" si="271"/>
        <v>0.25165363296796361</v>
      </c>
      <c r="W2376" s="30">
        <v>5.6000000000000001E-2</v>
      </c>
      <c r="X2376" s="30">
        <v>54.19</v>
      </c>
      <c r="Y2376" s="30">
        <v>2.4</v>
      </c>
      <c r="Z2376" s="30">
        <v>11.01789</v>
      </c>
      <c r="AB2376" s="30">
        <v>0</v>
      </c>
      <c r="AC2376" s="30">
        <v>8.27</v>
      </c>
      <c r="AI2376" s="30">
        <v>94</v>
      </c>
      <c r="AJ2376" s="30">
        <v>763.21500000000003</v>
      </c>
      <c r="BI2376" s="27"/>
    </row>
    <row r="2377" spans="1:84" s="22" customFormat="1" x14ac:dyDescent="0.2">
      <c r="A2377" s="30">
        <v>46260</v>
      </c>
      <c r="B2377" s="23">
        <f t="shared" si="268"/>
        <v>2015</v>
      </c>
      <c r="C2377" s="23">
        <f t="shared" si="269"/>
        <v>8</v>
      </c>
      <c r="D2377" s="24" t="s">
        <v>100</v>
      </c>
      <c r="E2377" s="31">
        <v>42228</v>
      </c>
      <c r="F2377" s="30">
        <v>6599695</v>
      </c>
      <c r="G2377" s="30">
        <v>1617290</v>
      </c>
      <c r="H2377" s="26" t="s">
        <v>83</v>
      </c>
      <c r="J2377" s="22" t="str">
        <f t="shared" si="270"/>
        <v xml:space="preserve">Edssjön </v>
      </c>
      <c r="K2377" s="26" t="s">
        <v>781</v>
      </c>
      <c r="L2377" s="30">
        <v>1</v>
      </c>
      <c r="M2377" s="30">
        <v>1</v>
      </c>
      <c r="O2377" s="30">
        <v>20.7</v>
      </c>
      <c r="P2377" s="30">
        <v>9.3000000000000007</v>
      </c>
      <c r="Q2377" s="30">
        <v>102</v>
      </c>
      <c r="BI2377" s="27"/>
    </row>
    <row r="2378" spans="1:84" s="22" customFormat="1" x14ac:dyDescent="0.2">
      <c r="A2378" s="30">
        <v>46261</v>
      </c>
      <c r="B2378" s="23">
        <f t="shared" si="268"/>
        <v>2015</v>
      </c>
      <c r="C2378" s="23">
        <f t="shared" si="269"/>
        <v>8</v>
      </c>
      <c r="D2378" s="24" t="s">
        <v>100</v>
      </c>
      <c r="E2378" s="31">
        <v>42228</v>
      </c>
      <c r="F2378" s="30">
        <v>6599695</v>
      </c>
      <c r="G2378" s="30">
        <v>1617290</v>
      </c>
      <c r="H2378" s="26" t="s">
        <v>83</v>
      </c>
      <c r="J2378" s="22" t="str">
        <f t="shared" si="270"/>
        <v xml:space="preserve">Edssjön </v>
      </c>
      <c r="K2378" s="26" t="s">
        <v>782</v>
      </c>
      <c r="L2378" s="30">
        <v>2</v>
      </c>
      <c r="M2378" s="30">
        <v>2</v>
      </c>
      <c r="O2378" s="30">
        <v>20.7</v>
      </c>
      <c r="P2378" s="30">
        <v>9.1999999999999993</v>
      </c>
      <c r="Q2378" s="30">
        <v>102</v>
      </c>
      <c r="BI2378" s="27"/>
    </row>
    <row r="2379" spans="1:84" s="22" customFormat="1" x14ac:dyDescent="0.2">
      <c r="A2379" s="30">
        <v>46262</v>
      </c>
      <c r="B2379" s="23">
        <f t="shared" si="268"/>
        <v>2015</v>
      </c>
      <c r="C2379" s="23">
        <f t="shared" si="269"/>
        <v>8</v>
      </c>
      <c r="D2379" s="24" t="s">
        <v>100</v>
      </c>
      <c r="E2379" s="31">
        <v>42228</v>
      </c>
      <c r="F2379" s="30">
        <v>6599695</v>
      </c>
      <c r="G2379" s="30">
        <v>1617290</v>
      </c>
      <c r="H2379" s="26" t="s">
        <v>83</v>
      </c>
      <c r="J2379" s="22" t="str">
        <f t="shared" si="270"/>
        <v xml:space="preserve">Edssjön </v>
      </c>
      <c r="K2379" s="26" t="s">
        <v>783</v>
      </c>
      <c r="L2379" s="30">
        <v>3</v>
      </c>
      <c r="M2379" s="30">
        <v>3</v>
      </c>
      <c r="O2379" s="30">
        <v>20.7</v>
      </c>
      <c r="P2379" s="30">
        <v>9.1999999999999993</v>
      </c>
      <c r="Q2379" s="30">
        <v>101</v>
      </c>
      <c r="BI2379" s="27"/>
    </row>
    <row r="2380" spans="1:84" s="22" customFormat="1" x14ac:dyDescent="0.2">
      <c r="A2380" s="30">
        <v>46263</v>
      </c>
      <c r="B2380" s="23">
        <f t="shared" si="268"/>
        <v>2015</v>
      </c>
      <c r="C2380" s="23">
        <f t="shared" si="269"/>
        <v>8</v>
      </c>
      <c r="D2380" s="24" t="s">
        <v>100</v>
      </c>
      <c r="E2380" s="31">
        <v>42228</v>
      </c>
      <c r="F2380" s="30">
        <v>6599695</v>
      </c>
      <c r="G2380" s="30">
        <v>1617290</v>
      </c>
      <c r="H2380" s="26" t="s">
        <v>83</v>
      </c>
      <c r="J2380" s="22" t="str">
        <f t="shared" si="270"/>
        <v xml:space="preserve">Edssjön </v>
      </c>
      <c r="K2380" s="26" t="s">
        <v>784</v>
      </c>
      <c r="L2380" s="30">
        <v>4</v>
      </c>
      <c r="M2380" s="30">
        <v>4</v>
      </c>
      <c r="O2380" s="30">
        <v>18.899999999999999</v>
      </c>
      <c r="P2380" s="30">
        <v>0.3</v>
      </c>
      <c r="Q2380" s="30">
        <v>3</v>
      </c>
      <c r="BI2380" s="27"/>
    </row>
    <row r="2381" spans="1:84" s="22" customFormat="1" x14ac:dyDescent="0.2">
      <c r="A2381" s="30">
        <v>46264</v>
      </c>
      <c r="B2381" s="23">
        <f t="shared" si="268"/>
        <v>2015</v>
      </c>
      <c r="C2381" s="23">
        <f t="shared" si="269"/>
        <v>8</v>
      </c>
      <c r="D2381" s="24" t="s">
        <v>100</v>
      </c>
      <c r="E2381" s="31">
        <v>42228</v>
      </c>
      <c r="F2381" s="30">
        <v>6599695</v>
      </c>
      <c r="G2381" s="30">
        <v>1617290</v>
      </c>
      <c r="H2381" s="26" t="s">
        <v>83</v>
      </c>
      <c r="J2381" s="22" t="str">
        <f t="shared" si="270"/>
        <v xml:space="preserve">Edssjön </v>
      </c>
      <c r="K2381" s="22" t="s">
        <v>785</v>
      </c>
      <c r="L2381" s="30">
        <v>5</v>
      </c>
      <c r="M2381" s="30">
        <v>5</v>
      </c>
      <c r="O2381" s="30">
        <v>18.100000000000001</v>
      </c>
      <c r="P2381" s="30">
        <v>0.1</v>
      </c>
      <c r="Q2381" s="30">
        <v>1</v>
      </c>
      <c r="T2381" s="30">
        <v>2.6635875000000002</v>
      </c>
      <c r="U2381" s="30">
        <v>4.5026000000000002</v>
      </c>
      <c r="V2381" s="22">
        <f t="shared" ref="V2381:V2382" si="272">U2381 * (1/((10^((0.0901821 + (2729.92 /(273.15 + O2381)))-AC2381)+1)))</f>
        <v>5.6839220115376905E-2</v>
      </c>
      <c r="W2381" s="30">
        <v>6.3E-2</v>
      </c>
      <c r="X2381" s="30">
        <v>170.94</v>
      </c>
      <c r="Y2381" s="30">
        <v>4.5</v>
      </c>
      <c r="AB2381" s="30">
        <v>0</v>
      </c>
      <c r="AC2381" s="30">
        <v>7.57</v>
      </c>
      <c r="AI2381" s="30">
        <v>204.19</v>
      </c>
      <c r="AJ2381" s="30">
        <v>777.14499999999998</v>
      </c>
      <c r="BI2381" s="27"/>
    </row>
    <row r="2382" spans="1:84" s="22" customFormat="1" x14ac:dyDescent="0.2">
      <c r="A2382" s="30">
        <v>46265</v>
      </c>
      <c r="B2382" s="23">
        <f t="shared" si="268"/>
        <v>2015</v>
      </c>
      <c r="C2382" s="23">
        <f t="shared" si="269"/>
        <v>8</v>
      </c>
      <c r="D2382" s="24" t="s">
        <v>100</v>
      </c>
      <c r="E2382" s="31">
        <v>42228</v>
      </c>
      <c r="F2382" s="30">
        <v>6594980</v>
      </c>
      <c r="G2382" s="30">
        <v>1622960</v>
      </c>
      <c r="H2382" s="26" t="s">
        <v>95</v>
      </c>
      <c r="J2382" s="22" t="str">
        <f t="shared" si="270"/>
        <v xml:space="preserve">Väsjön </v>
      </c>
      <c r="K2382" s="22" t="s">
        <v>739</v>
      </c>
      <c r="L2382" s="30">
        <v>0.5</v>
      </c>
      <c r="M2382" s="30">
        <v>0.5</v>
      </c>
      <c r="N2382" s="30">
        <v>2.5</v>
      </c>
      <c r="O2382" s="30">
        <v>21.1</v>
      </c>
      <c r="P2382" s="30">
        <v>8.5</v>
      </c>
      <c r="Q2382" s="30">
        <v>95</v>
      </c>
      <c r="T2382" s="30">
        <v>2.7593999999999999</v>
      </c>
      <c r="U2382" s="30">
        <v>2.8047</v>
      </c>
      <c r="V2382" s="22">
        <f t="shared" si="272"/>
        <v>9.8760412509241002E-2</v>
      </c>
      <c r="W2382" s="30">
        <v>6.8000000000000005E-2</v>
      </c>
      <c r="X2382" s="30">
        <v>0.6</v>
      </c>
      <c r="Y2382" s="30">
        <v>0.83</v>
      </c>
      <c r="Z2382" s="30">
        <v>3.2968799999999998</v>
      </c>
      <c r="AB2382" s="30">
        <v>0</v>
      </c>
      <c r="AC2382" s="30">
        <v>7.93</v>
      </c>
      <c r="AI2382" s="30">
        <v>14.38</v>
      </c>
      <c r="AJ2382" s="30">
        <v>647.46500000000003</v>
      </c>
      <c r="AK2382" s="30">
        <v>47.7</v>
      </c>
      <c r="AL2382" s="30">
        <v>9.2200000000000008E-3</v>
      </c>
      <c r="AM2382" s="30">
        <v>2.3199999999999901</v>
      </c>
      <c r="AN2382" s="30">
        <v>6.78</v>
      </c>
      <c r="AP2382" s="30">
        <v>33.4</v>
      </c>
      <c r="AR2382" s="30">
        <v>0.29099999999999898</v>
      </c>
      <c r="AS2382" s="30">
        <v>1.91</v>
      </c>
      <c r="AT2382" s="30">
        <v>0.76400000000000001</v>
      </c>
      <c r="AU2382" s="30">
        <v>24.3</v>
      </c>
      <c r="AV2382" s="30">
        <v>1E-3</v>
      </c>
      <c r="AW2382" s="30">
        <v>2.8299999999999902E-2</v>
      </c>
      <c r="AX2382" s="30">
        <v>3.6200000000000003E-2</v>
      </c>
      <c r="AY2382" s="30">
        <v>0.78200000000000003</v>
      </c>
      <c r="AZ2382" s="30">
        <v>1E-3</v>
      </c>
      <c r="BA2382" s="30">
        <v>21</v>
      </c>
      <c r="BB2382" s="30">
        <v>0.64700000000000002</v>
      </c>
      <c r="BC2382" s="30">
        <v>0.317</v>
      </c>
      <c r="BD2382" s="30">
        <v>10.6</v>
      </c>
      <c r="BE2382" s="30">
        <v>3.88999999999999E-2</v>
      </c>
      <c r="BF2382" s="30">
        <v>122</v>
      </c>
      <c r="BG2382" s="30">
        <v>0.25900000000000001</v>
      </c>
      <c r="BH2382" s="30">
        <v>0.73699999999999899</v>
      </c>
      <c r="BI2382" s="27"/>
      <c r="BJ2382" s="30">
        <v>1.05</v>
      </c>
      <c r="BK2382" s="30">
        <v>1E-3</v>
      </c>
      <c r="BL2382" s="30">
        <v>2.5100000000000001E-2</v>
      </c>
      <c r="BM2382" s="30">
        <v>4.7500000000000001E-2</v>
      </c>
      <c r="BN2382" s="30">
        <v>0.74199999999999899</v>
      </c>
      <c r="BO2382" s="30">
        <v>0.56299999999999895</v>
      </c>
      <c r="BP2382" s="30">
        <v>0.28199999999999897</v>
      </c>
      <c r="BQ2382" s="30">
        <v>5.0000000000000001E-3</v>
      </c>
      <c r="BR2382" s="30">
        <v>2.65</v>
      </c>
      <c r="BS2382" s="30">
        <v>47.3</v>
      </c>
      <c r="BT2382" s="30">
        <v>6.76</v>
      </c>
      <c r="BV2382" s="30">
        <v>5.3899999999999903E-3</v>
      </c>
      <c r="BW2382" s="30">
        <v>2.2999999999999901</v>
      </c>
      <c r="BX2382" s="30">
        <v>33</v>
      </c>
      <c r="BY2382" s="30">
        <v>0.27900000000000003</v>
      </c>
      <c r="BZ2382" s="30">
        <v>0.51900000000000002</v>
      </c>
      <c r="CA2382" s="30">
        <v>22.4</v>
      </c>
      <c r="CB2382" s="30">
        <v>1E-3</v>
      </c>
      <c r="CC2382" s="30">
        <v>0.63300000000000001</v>
      </c>
      <c r="CD2382" s="30">
        <v>7.05</v>
      </c>
      <c r="CE2382" s="30">
        <v>0.28100000000000003</v>
      </c>
      <c r="CF2382" s="30">
        <v>122</v>
      </c>
    </row>
    <row r="2383" spans="1:84" s="22" customFormat="1" x14ac:dyDescent="0.2">
      <c r="A2383" s="30">
        <v>46266</v>
      </c>
      <c r="B2383" s="23">
        <f t="shared" si="268"/>
        <v>2015</v>
      </c>
      <c r="C2383" s="23">
        <f t="shared" si="269"/>
        <v>8</v>
      </c>
      <c r="D2383" s="24" t="s">
        <v>100</v>
      </c>
      <c r="E2383" s="31">
        <v>42228</v>
      </c>
      <c r="F2383" s="30">
        <v>6594980</v>
      </c>
      <c r="G2383" s="30">
        <v>1622960</v>
      </c>
      <c r="H2383" s="26" t="s">
        <v>95</v>
      </c>
      <c r="J2383" s="22" t="str">
        <f t="shared" si="270"/>
        <v xml:space="preserve">Väsjön </v>
      </c>
      <c r="K2383" s="26" t="s">
        <v>781</v>
      </c>
      <c r="L2383" s="30">
        <v>1</v>
      </c>
      <c r="M2383" s="30">
        <v>1</v>
      </c>
      <c r="O2383" s="30">
        <v>20.7</v>
      </c>
      <c r="P2383" s="30">
        <v>9.1999999999999993</v>
      </c>
      <c r="Q2383" s="30">
        <v>102</v>
      </c>
      <c r="BI2383" s="27"/>
    </row>
    <row r="2384" spans="1:84" s="22" customFormat="1" x14ac:dyDescent="0.2">
      <c r="A2384" s="30">
        <v>46267</v>
      </c>
      <c r="B2384" s="23">
        <f t="shared" si="268"/>
        <v>2015</v>
      </c>
      <c r="C2384" s="23">
        <f t="shared" si="269"/>
        <v>8</v>
      </c>
      <c r="D2384" s="24" t="s">
        <v>100</v>
      </c>
      <c r="E2384" s="31">
        <v>42228</v>
      </c>
      <c r="F2384" s="30">
        <v>6594980</v>
      </c>
      <c r="G2384" s="30">
        <v>1622960</v>
      </c>
      <c r="H2384" s="26" t="s">
        <v>95</v>
      </c>
      <c r="J2384" s="22" t="str">
        <f t="shared" si="270"/>
        <v xml:space="preserve">Väsjön </v>
      </c>
      <c r="K2384" s="26" t="s">
        <v>782</v>
      </c>
      <c r="L2384" s="30">
        <v>2</v>
      </c>
      <c r="M2384" s="30">
        <v>2</v>
      </c>
      <c r="O2384" s="30">
        <v>20.5</v>
      </c>
      <c r="P2384" s="30">
        <v>9.4</v>
      </c>
      <c r="Q2384" s="30">
        <v>104</v>
      </c>
      <c r="BI2384" s="27"/>
    </row>
    <row r="2385" spans="1:61" s="22" customFormat="1" x14ac:dyDescent="0.2">
      <c r="A2385" s="30">
        <v>46268</v>
      </c>
      <c r="B2385" s="23">
        <f t="shared" si="268"/>
        <v>2015</v>
      </c>
      <c r="C2385" s="23">
        <f t="shared" si="269"/>
        <v>8</v>
      </c>
      <c r="D2385" s="24" t="s">
        <v>100</v>
      </c>
      <c r="E2385" s="31">
        <v>42228</v>
      </c>
      <c r="F2385" s="30">
        <v>6594980</v>
      </c>
      <c r="G2385" s="30">
        <v>1622960</v>
      </c>
      <c r="H2385" s="26" t="s">
        <v>95</v>
      </c>
      <c r="J2385" s="22" t="str">
        <f t="shared" si="270"/>
        <v xml:space="preserve">Väsjön </v>
      </c>
      <c r="K2385" s="22" t="s">
        <v>785</v>
      </c>
      <c r="L2385" s="30">
        <v>2.5</v>
      </c>
      <c r="M2385" s="30">
        <v>2.5</v>
      </c>
      <c r="O2385" s="30">
        <v>20.3</v>
      </c>
      <c r="P2385" s="30">
        <v>8</v>
      </c>
      <c r="Q2385" s="30">
        <v>88</v>
      </c>
      <c r="T2385" s="30">
        <v>2.7593999999999999</v>
      </c>
      <c r="U2385" s="30">
        <v>3.9117999999999999</v>
      </c>
      <c r="V2385" s="22">
        <f t="shared" ref="V2385:V2386" si="273">U2385 * (1/((10^((0.0901821 + (2729.92 /(273.15 + O2385)))-AC2385)+1)))</f>
        <v>0.15897567433789012</v>
      </c>
      <c r="W2385" s="30">
        <v>7.2999999999999995E-2</v>
      </c>
      <c r="X2385" s="30">
        <v>0.16</v>
      </c>
      <c r="Y2385" s="30">
        <v>0.95</v>
      </c>
      <c r="AB2385" s="30">
        <v>0</v>
      </c>
      <c r="AC2385" s="30">
        <v>8.02</v>
      </c>
      <c r="AI2385" s="30">
        <v>14.65</v>
      </c>
      <c r="AJ2385" s="30">
        <v>622.97500000000002</v>
      </c>
      <c r="BI2385" s="27"/>
    </row>
    <row r="2386" spans="1:61" s="22" customFormat="1" x14ac:dyDescent="0.2">
      <c r="A2386" s="30">
        <v>46269</v>
      </c>
      <c r="B2386" s="23">
        <f t="shared" si="268"/>
        <v>2015</v>
      </c>
      <c r="C2386" s="23">
        <f t="shared" si="269"/>
        <v>8</v>
      </c>
      <c r="D2386" s="24" t="s">
        <v>100</v>
      </c>
      <c r="E2386" s="31">
        <v>42228</v>
      </c>
      <c r="F2386" s="30">
        <v>6599245</v>
      </c>
      <c r="G2386" s="30">
        <v>1622345</v>
      </c>
      <c r="H2386" s="26" t="s">
        <v>833</v>
      </c>
      <c r="I2386" s="22">
        <v>1</v>
      </c>
      <c r="J2386" s="22" t="str">
        <f t="shared" si="270"/>
        <v>Norrviken 1</v>
      </c>
      <c r="K2386" s="22" t="s">
        <v>739</v>
      </c>
      <c r="L2386" s="30">
        <v>0.5</v>
      </c>
      <c r="M2386" s="30">
        <v>0.5</v>
      </c>
      <c r="N2386" s="30">
        <v>1.5</v>
      </c>
      <c r="O2386" s="30">
        <v>21.6</v>
      </c>
      <c r="P2386" s="30">
        <v>7.9</v>
      </c>
      <c r="Q2386" s="30">
        <v>89</v>
      </c>
      <c r="T2386" s="30">
        <v>2.6252624999999998</v>
      </c>
      <c r="U2386" s="30">
        <v>1.9167999999999998</v>
      </c>
      <c r="V2386" s="22">
        <f t="shared" si="273"/>
        <v>6.8360926908548933E-2</v>
      </c>
      <c r="W2386" s="30">
        <v>4.7E-2</v>
      </c>
      <c r="X2386" s="30">
        <v>10.88</v>
      </c>
      <c r="Y2386" s="30">
        <v>4.8</v>
      </c>
      <c r="Z2386" s="30">
        <v>16.0608</v>
      </c>
      <c r="AB2386" s="30">
        <v>0</v>
      </c>
      <c r="AC2386" s="30">
        <v>7.92</v>
      </c>
      <c r="AI2386" s="30">
        <v>67.67</v>
      </c>
      <c r="AJ2386" s="30">
        <v>897.77499999999998</v>
      </c>
      <c r="BI2386" s="27"/>
    </row>
    <row r="2387" spans="1:61" s="22" customFormat="1" x14ac:dyDescent="0.2">
      <c r="A2387" s="30">
        <v>46270</v>
      </c>
      <c r="B2387" s="23">
        <f t="shared" si="268"/>
        <v>2015</v>
      </c>
      <c r="C2387" s="23">
        <f t="shared" si="269"/>
        <v>8</v>
      </c>
      <c r="D2387" s="24" t="s">
        <v>100</v>
      </c>
      <c r="E2387" s="31">
        <v>42228</v>
      </c>
      <c r="F2387" s="30">
        <v>6599245</v>
      </c>
      <c r="G2387" s="30">
        <v>1622345</v>
      </c>
      <c r="H2387" s="26" t="s">
        <v>833</v>
      </c>
      <c r="I2387" s="22">
        <v>1</v>
      </c>
      <c r="J2387" s="22" t="str">
        <f t="shared" si="270"/>
        <v>Norrviken 1</v>
      </c>
      <c r="K2387" s="26" t="s">
        <v>781</v>
      </c>
      <c r="L2387" s="30">
        <v>1</v>
      </c>
      <c r="M2387" s="30">
        <v>1</v>
      </c>
      <c r="O2387" s="30">
        <v>21.6</v>
      </c>
      <c r="P2387" s="30">
        <v>7.9</v>
      </c>
      <c r="Q2387" s="30">
        <v>89</v>
      </c>
      <c r="BI2387" s="27"/>
    </row>
    <row r="2388" spans="1:61" s="22" customFormat="1" x14ac:dyDescent="0.2">
      <c r="A2388" s="30">
        <v>46271</v>
      </c>
      <c r="B2388" s="23">
        <f t="shared" si="268"/>
        <v>2015</v>
      </c>
      <c r="C2388" s="23">
        <f t="shared" si="269"/>
        <v>8</v>
      </c>
      <c r="D2388" s="24" t="s">
        <v>100</v>
      </c>
      <c r="E2388" s="31">
        <v>42228</v>
      </c>
      <c r="F2388" s="30">
        <v>6599245</v>
      </c>
      <c r="G2388" s="30">
        <v>1622345</v>
      </c>
      <c r="H2388" s="26" t="s">
        <v>833</v>
      </c>
      <c r="I2388" s="22">
        <v>1</v>
      </c>
      <c r="J2388" s="22" t="str">
        <f t="shared" si="270"/>
        <v>Norrviken 1</v>
      </c>
      <c r="K2388" s="26" t="s">
        <v>782</v>
      </c>
      <c r="L2388" s="30">
        <v>2</v>
      </c>
      <c r="M2388" s="30">
        <v>2</v>
      </c>
      <c r="O2388" s="30">
        <v>21.5</v>
      </c>
      <c r="P2388" s="30">
        <v>7.5</v>
      </c>
      <c r="Q2388" s="30">
        <v>84</v>
      </c>
      <c r="BI2388" s="27"/>
    </row>
    <row r="2389" spans="1:61" s="22" customFormat="1" x14ac:dyDescent="0.2">
      <c r="A2389" s="30">
        <v>46272</v>
      </c>
      <c r="B2389" s="23">
        <f t="shared" si="268"/>
        <v>2015</v>
      </c>
      <c r="C2389" s="23">
        <f t="shared" si="269"/>
        <v>8</v>
      </c>
      <c r="D2389" s="24" t="s">
        <v>100</v>
      </c>
      <c r="E2389" s="31">
        <v>42228</v>
      </c>
      <c r="F2389" s="30">
        <v>6599245</v>
      </c>
      <c r="G2389" s="30">
        <v>1622345</v>
      </c>
      <c r="H2389" s="26" t="s">
        <v>833</v>
      </c>
      <c r="I2389" s="22">
        <v>1</v>
      </c>
      <c r="J2389" s="22" t="str">
        <f t="shared" si="270"/>
        <v>Norrviken 1</v>
      </c>
      <c r="K2389" s="22" t="s">
        <v>785</v>
      </c>
      <c r="L2389" s="30">
        <v>2.5</v>
      </c>
      <c r="M2389" s="30">
        <v>2.5</v>
      </c>
      <c r="O2389" s="30">
        <v>21.2</v>
      </c>
      <c r="P2389" s="30">
        <v>4.5999999999999996</v>
      </c>
      <c r="Q2389" s="30">
        <v>52</v>
      </c>
      <c r="T2389" s="30">
        <v>2.5677750000000001</v>
      </c>
      <c r="U2389" s="30">
        <v>25.504999999999999</v>
      </c>
      <c r="V2389" s="22">
        <f t="shared" ref="V2389:V2390" si="274">U2389 * (1/((10^((0.0901821 + (2729.92 /(273.15 + O2389)))-AC2389)+1)))</f>
        <v>0.72367116377145402</v>
      </c>
      <c r="W2389" s="30">
        <v>5.2999999999999999E-2</v>
      </c>
      <c r="X2389" s="30">
        <v>17.98</v>
      </c>
      <c r="Y2389" s="30">
        <v>6.1</v>
      </c>
      <c r="AB2389" s="30">
        <v>1.71</v>
      </c>
      <c r="AC2389" s="30">
        <v>7.83</v>
      </c>
      <c r="AI2389" s="30">
        <v>71.77</v>
      </c>
      <c r="AJ2389" s="30">
        <v>927.98500000000001</v>
      </c>
      <c r="BI2389" s="27"/>
    </row>
    <row r="2390" spans="1:61" s="22" customFormat="1" x14ac:dyDescent="0.2">
      <c r="A2390" s="30">
        <v>46273</v>
      </c>
      <c r="B2390" s="23">
        <f t="shared" si="268"/>
        <v>2015</v>
      </c>
      <c r="C2390" s="23">
        <f t="shared" si="269"/>
        <v>8</v>
      </c>
      <c r="D2390" s="24" t="s">
        <v>100</v>
      </c>
      <c r="E2390" s="31">
        <v>42228</v>
      </c>
      <c r="F2390" s="30">
        <v>6596620</v>
      </c>
      <c r="G2390" s="30">
        <v>1620350</v>
      </c>
      <c r="H2390" s="26" t="s">
        <v>833</v>
      </c>
      <c r="I2390" s="22">
        <v>2</v>
      </c>
      <c r="J2390" s="22" t="str">
        <f t="shared" si="270"/>
        <v>Norrviken 2</v>
      </c>
      <c r="K2390" s="22" t="s">
        <v>739</v>
      </c>
      <c r="L2390" s="30">
        <v>0.5</v>
      </c>
      <c r="M2390" s="30">
        <v>0.5</v>
      </c>
      <c r="N2390" s="30">
        <v>2.7</v>
      </c>
      <c r="O2390" s="30">
        <v>21</v>
      </c>
      <c r="P2390" s="30">
        <v>9.9</v>
      </c>
      <c r="Q2390" s="30">
        <v>110</v>
      </c>
      <c r="T2390" s="30">
        <v>2.4911249999999998</v>
      </c>
      <c r="U2390" s="30">
        <v>2.7153999999999998</v>
      </c>
      <c r="V2390" s="22">
        <f t="shared" si="274"/>
        <v>0.25690904385326452</v>
      </c>
      <c r="W2390" s="30">
        <v>4.4999999999999998E-2</v>
      </c>
      <c r="X2390" s="30">
        <v>12.56</v>
      </c>
      <c r="Y2390" s="30">
        <v>2.6</v>
      </c>
      <c r="Z2390" s="30">
        <v>9.4771800000000006</v>
      </c>
      <c r="AB2390" s="30">
        <v>0</v>
      </c>
      <c r="AC2390" s="30">
        <v>8.39</v>
      </c>
      <c r="AI2390" s="30">
        <v>47.59</v>
      </c>
      <c r="AJ2390" s="30">
        <v>721.59500000000003</v>
      </c>
      <c r="BI2390" s="27"/>
    </row>
    <row r="2391" spans="1:61" s="22" customFormat="1" x14ac:dyDescent="0.2">
      <c r="A2391" s="30">
        <v>46274</v>
      </c>
      <c r="B2391" s="23">
        <f t="shared" si="268"/>
        <v>2015</v>
      </c>
      <c r="C2391" s="23">
        <f t="shared" si="269"/>
        <v>8</v>
      </c>
      <c r="D2391" s="24" t="s">
        <v>100</v>
      </c>
      <c r="E2391" s="31">
        <v>42228</v>
      </c>
      <c r="F2391" s="30">
        <v>6596620</v>
      </c>
      <c r="G2391" s="30">
        <v>1620350</v>
      </c>
      <c r="H2391" s="26" t="s">
        <v>833</v>
      </c>
      <c r="I2391" s="22">
        <v>2</v>
      </c>
      <c r="J2391" s="22" t="str">
        <f t="shared" si="270"/>
        <v>Norrviken 2</v>
      </c>
      <c r="K2391" s="26" t="s">
        <v>781</v>
      </c>
      <c r="L2391" s="30">
        <v>1</v>
      </c>
      <c r="M2391" s="30">
        <v>1</v>
      </c>
      <c r="O2391" s="30">
        <v>21</v>
      </c>
      <c r="P2391" s="30">
        <v>10</v>
      </c>
      <c r="Q2391" s="30">
        <v>111</v>
      </c>
      <c r="BI2391" s="27"/>
    </row>
    <row r="2392" spans="1:61" s="22" customFormat="1" x14ac:dyDescent="0.2">
      <c r="A2392" s="30">
        <v>46275</v>
      </c>
      <c r="B2392" s="23">
        <f t="shared" si="268"/>
        <v>2015</v>
      </c>
      <c r="C2392" s="23">
        <f t="shared" si="269"/>
        <v>8</v>
      </c>
      <c r="D2392" s="24" t="s">
        <v>100</v>
      </c>
      <c r="E2392" s="31">
        <v>42228</v>
      </c>
      <c r="F2392" s="30">
        <v>6596620</v>
      </c>
      <c r="G2392" s="30">
        <v>1620350</v>
      </c>
      <c r="H2392" s="26" t="s">
        <v>833</v>
      </c>
      <c r="I2392" s="22">
        <v>2</v>
      </c>
      <c r="J2392" s="22" t="str">
        <f t="shared" si="270"/>
        <v>Norrviken 2</v>
      </c>
      <c r="K2392" s="26" t="s">
        <v>782</v>
      </c>
      <c r="L2392" s="30">
        <v>2</v>
      </c>
      <c r="M2392" s="30">
        <v>2</v>
      </c>
      <c r="O2392" s="30">
        <v>21</v>
      </c>
      <c r="P2392" s="30">
        <v>10</v>
      </c>
      <c r="Q2392" s="30">
        <v>111</v>
      </c>
      <c r="BI2392" s="27"/>
    </row>
    <row r="2393" spans="1:61" s="22" customFormat="1" x14ac:dyDescent="0.2">
      <c r="A2393" s="30">
        <v>46276</v>
      </c>
      <c r="B2393" s="23">
        <f t="shared" si="268"/>
        <v>2015</v>
      </c>
      <c r="C2393" s="23">
        <f t="shared" si="269"/>
        <v>8</v>
      </c>
      <c r="D2393" s="24" t="s">
        <v>100</v>
      </c>
      <c r="E2393" s="31">
        <v>42228</v>
      </c>
      <c r="F2393" s="30">
        <v>6596620</v>
      </c>
      <c r="G2393" s="30">
        <v>1620350</v>
      </c>
      <c r="H2393" s="26" t="s">
        <v>833</v>
      </c>
      <c r="I2393" s="22">
        <v>2</v>
      </c>
      <c r="J2393" s="22" t="str">
        <f t="shared" si="270"/>
        <v>Norrviken 2</v>
      </c>
      <c r="K2393" s="26" t="s">
        <v>783</v>
      </c>
      <c r="L2393" s="30">
        <v>3</v>
      </c>
      <c r="M2393" s="30">
        <v>3</v>
      </c>
      <c r="O2393" s="30">
        <v>20.9</v>
      </c>
      <c r="P2393" s="30">
        <v>9.8000000000000007</v>
      </c>
      <c r="Q2393" s="30">
        <v>109</v>
      </c>
      <c r="BI2393" s="27"/>
    </row>
    <row r="2394" spans="1:61" s="22" customFormat="1" x14ac:dyDescent="0.2">
      <c r="A2394" s="30">
        <v>46277</v>
      </c>
      <c r="B2394" s="23">
        <f t="shared" si="268"/>
        <v>2015</v>
      </c>
      <c r="C2394" s="23">
        <f t="shared" si="269"/>
        <v>8</v>
      </c>
      <c r="D2394" s="24" t="s">
        <v>100</v>
      </c>
      <c r="E2394" s="31">
        <v>42228</v>
      </c>
      <c r="F2394" s="30">
        <v>6596620</v>
      </c>
      <c r="G2394" s="30">
        <v>1620350</v>
      </c>
      <c r="H2394" s="26" t="s">
        <v>833</v>
      </c>
      <c r="I2394" s="22">
        <v>2</v>
      </c>
      <c r="J2394" s="22" t="str">
        <f t="shared" si="270"/>
        <v>Norrviken 2</v>
      </c>
      <c r="K2394" s="26" t="s">
        <v>784</v>
      </c>
      <c r="L2394" s="30">
        <v>4</v>
      </c>
      <c r="M2394" s="30">
        <v>4</v>
      </c>
      <c r="O2394" s="30">
        <v>19.600000000000001</v>
      </c>
      <c r="P2394" s="30">
        <v>6</v>
      </c>
      <c r="Q2394" s="30">
        <v>65</v>
      </c>
      <c r="BI2394" s="27"/>
    </row>
    <row r="2395" spans="1:61" s="22" customFormat="1" x14ac:dyDescent="0.2">
      <c r="A2395" s="30">
        <v>46278</v>
      </c>
      <c r="B2395" s="23">
        <f t="shared" si="268"/>
        <v>2015</v>
      </c>
      <c r="C2395" s="23">
        <f t="shared" si="269"/>
        <v>8</v>
      </c>
      <c r="D2395" s="24" t="s">
        <v>100</v>
      </c>
      <c r="E2395" s="31">
        <v>42228</v>
      </c>
      <c r="F2395" s="30">
        <v>6596620</v>
      </c>
      <c r="G2395" s="30">
        <v>1620350</v>
      </c>
      <c r="H2395" s="26" t="s">
        <v>833</v>
      </c>
      <c r="I2395" s="22">
        <v>2</v>
      </c>
      <c r="J2395" s="22" t="str">
        <f t="shared" si="270"/>
        <v>Norrviken 2</v>
      </c>
      <c r="K2395" s="26" t="s">
        <v>841</v>
      </c>
      <c r="L2395" s="30">
        <v>5</v>
      </c>
      <c r="M2395" s="30">
        <v>5</v>
      </c>
      <c r="O2395" s="30">
        <v>18.899999999999999</v>
      </c>
      <c r="P2395" s="30">
        <v>4.7</v>
      </c>
      <c r="Q2395" s="30">
        <v>51</v>
      </c>
      <c r="BI2395" s="27"/>
    </row>
    <row r="2396" spans="1:61" s="22" customFormat="1" x14ac:dyDescent="0.2">
      <c r="A2396" s="30">
        <v>46279</v>
      </c>
      <c r="B2396" s="23">
        <f t="shared" si="268"/>
        <v>2015</v>
      </c>
      <c r="C2396" s="23">
        <f t="shared" si="269"/>
        <v>8</v>
      </c>
      <c r="D2396" s="24" t="s">
        <v>100</v>
      </c>
      <c r="E2396" s="31">
        <v>42228</v>
      </c>
      <c r="F2396" s="30">
        <v>6596620</v>
      </c>
      <c r="G2396" s="30">
        <v>1620350</v>
      </c>
      <c r="H2396" s="26" t="s">
        <v>833</v>
      </c>
      <c r="I2396" s="22">
        <v>2</v>
      </c>
      <c r="J2396" s="22" t="str">
        <f t="shared" si="270"/>
        <v>Norrviken 2</v>
      </c>
      <c r="K2396" s="26" t="s">
        <v>842</v>
      </c>
      <c r="L2396" s="30">
        <v>6</v>
      </c>
      <c r="M2396" s="30">
        <v>6</v>
      </c>
      <c r="O2396" s="30">
        <v>18.3</v>
      </c>
      <c r="P2396" s="30">
        <v>1.3</v>
      </c>
      <c r="Q2396" s="30">
        <v>14</v>
      </c>
      <c r="BI2396" s="27"/>
    </row>
    <row r="2397" spans="1:61" s="22" customFormat="1" x14ac:dyDescent="0.2">
      <c r="A2397" s="30">
        <v>46280</v>
      </c>
      <c r="B2397" s="23">
        <f t="shared" si="268"/>
        <v>2015</v>
      </c>
      <c r="C2397" s="23">
        <f t="shared" si="269"/>
        <v>8</v>
      </c>
      <c r="D2397" s="24" t="s">
        <v>100</v>
      </c>
      <c r="E2397" s="31">
        <v>42228</v>
      </c>
      <c r="F2397" s="30">
        <v>6596620</v>
      </c>
      <c r="G2397" s="30">
        <v>1620350</v>
      </c>
      <c r="H2397" s="26" t="s">
        <v>833</v>
      </c>
      <c r="I2397" s="22">
        <v>2</v>
      </c>
      <c r="J2397" s="22" t="str">
        <f t="shared" si="270"/>
        <v>Norrviken 2</v>
      </c>
      <c r="K2397" s="26" t="s">
        <v>843</v>
      </c>
      <c r="L2397" s="30">
        <v>7</v>
      </c>
      <c r="M2397" s="30">
        <v>7</v>
      </c>
      <c r="O2397" s="30">
        <v>17.7</v>
      </c>
      <c r="P2397" s="30">
        <v>0.1</v>
      </c>
      <c r="Q2397" s="30">
        <v>1</v>
      </c>
      <c r="BI2397" s="27"/>
    </row>
    <row r="2398" spans="1:61" s="22" customFormat="1" x14ac:dyDescent="0.2">
      <c r="A2398" s="30">
        <v>46281</v>
      </c>
      <c r="B2398" s="23">
        <f t="shared" si="268"/>
        <v>2015</v>
      </c>
      <c r="C2398" s="23">
        <f t="shared" si="269"/>
        <v>8</v>
      </c>
      <c r="D2398" s="24" t="s">
        <v>100</v>
      </c>
      <c r="E2398" s="31">
        <v>42228</v>
      </c>
      <c r="F2398" s="30">
        <v>6596620</v>
      </c>
      <c r="G2398" s="30">
        <v>1620350</v>
      </c>
      <c r="H2398" s="26" t="s">
        <v>833</v>
      </c>
      <c r="I2398" s="22">
        <v>2</v>
      </c>
      <c r="J2398" s="22" t="str">
        <f t="shared" si="270"/>
        <v>Norrviken 2</v>
      </c>
      <c r="K2398" s="26" t="s">
        <v>844</v>
      </c>
      <c r="L2398" s="30">
        <v>8</v>
      </c>
      <c r="M2398" s="30">
        <v>8</v>
      </c>
      <c r="O2398" s="30">
        <v>16.5</v>
      </c>
      <c r="P2398" s="30">
        <v>0.1</v>
      </c>
      <c r="Q2398" s="30">
        <v>1</v>
      </c>
      <c r="BI2398" s="27"/>
    </row>
    <row r="2399" spans="1:61" s="22" customFormat="1" x14ac:dyDescent="0.2">
      <c r="A2399" s="30">
        <v>46282</v>
      </c>
      <c r="B2399" s="23">
        <f t="shared" si="268"/>
        <v>2015</v>
      </c>
      <c r="C2399" s="23">
        <f t="shared" si="269"/>
        <v>8</v>
      </c>
      <c r="D2399" s="24" t="s">
        <v>100</v>
      </c>
      <c r="E2399" s="31">
        <v>42228</v>
      </c>
      <c r="F2399" s="30">
        <v>6596620</v>
      </c>
      <c r="G2399" s="30">
        <v>1620350</v>
      </c>
      <c r="H2399" s="26" t="s">
        <v>833</v>
      </c>
      <c r="I2399" s="22">
        <v>2</v>
      </c>
      <c r="J2399" s="22" t="str">
        <f t="shared" si="270"/>
        <v>Norrviken 2</v>
      </c>
      <c r="K2399" s="22" t="s">
        <v>785</v>
      </c>
      <c r="L2399" s="30">
        <v>9</v>
      </c>
      <c r="M2399" s="30">
        <v>9</v>
      </c>
      <c r="O2399" s="30">
        <v>14.4</v>
      </c>
      <c r="P2399" s="30">
        <v>0.1</v>
      </c>
      <c r="Q2399" s="30">
        <v>1</v>
      </c>
      <c r="T2399" s="30">
        <v>2.7210749999999999</v>
      </c>
      <c r="U2399" s="30">
        <v>374.52499999999998</v>
      </c>
      <c r="V2399" s="22">
        <f t="shared" ref="V2399:V2400" si="275">U2399 * (1/((10^((0.0901821 + (2729.92 /(273.15 + O2399)))-AC2399)+1)))</f>
        <v>2.9253000851235442</v>
      </c>
      <c r="W2399" s="30">
        <v>5.3999999999999999E-2</v>
      </c>
      <c r="X2399" s="30">
        <v>284.26</v>
      </c>
      <c r="Y2399" s="30">
        <v>8.3000000000000007</v>
      </c>
      <c r="AB2399" s="30">
        <v>0</v>
      </c>
      <c r="AC2399" s="30">
        <v>7.48</v>
      </c>
      <c r="AI2399" s="30">
        <v>313.48</v>
      </c>
      <c r="AJ2399" s="30">
        <v>1094.325</v>
      </c>
      <c r="BI2399" s="27"/>
    </row>
    <row r="2400" spans="1:61" s="22" customFormat="1" x14ac:dyDescent="0.2">
      <c r="A2400" s="30">
        <v>46283</v>
      </c>
      <c r="B2400" s="23">
        <f t="shared" si="268"/>
        <v>2015</v>
      </c>
      <c r="C2400" s="23">
        <f t="shared" si="269"/>
        <v>8</v>
      </c>
      <c r="D2400" s="24" t="s">
        <v>100</v>
      </c>
      <c r="E2400" s="31">
        <v>42228</v>
      </c>
      <c r="F2400" s="30">
        <v>6594885</v>
      </c>
      <c r="G2400" s="30">
        <v>1620750</v>
      </c>
      <c r="H2400" s="26" t="s">
        <v>833</v>
      </c>
      <c r="I2400" s="22">
        <v>3</v>
      </c>
      <c r="J2400" s="22" t="str">
        <f t="shared" si="270"/>
        <v>Norrviken 3</v>
      </c>
      <c r="K2400" s="22" t="s">
        <v>739</v>
      </c>
      <c r="L2400" s="30">
        <v>0.5</v>
      </c>
      <c r="M2400" s="30">
        <v>0.5</v>
      </c>
      <c r="N2400" s="30">
        <v>3.4</v>
      </c>
      <c r="O2400" s="30">
        <v>21</v>
      </c>
      <c r="P2400" s="30">
        <v>11.1</v>
      </c>
      <c r="Q2400" s="30">
        <v>123</v>
      </c>
      <c r="T2400" s="30">
        <v>2.5102875</v>
      </c>
      <c r="U2400" s="30">
        <v>2.8029000000000002</v>
      </c>
      <c r="V2400" s="22">
        <f t="shared" si="275"/>
        <v>0.38277881311469836</v>
      </c>
      <c r="W2400" s="30">
        <v>4.7E-2</v>
      </c>
      <c r="X2400" s="30">
        <v>12.7</v>
      </c>
      <c r="Y2400" s="30">
        <v>2.2000000000000002</v>
      </c>
      <c r="Z2400" s="30">
        <v>12.26853</v>
      </c>
      <c r="AB2400" s="30">
        <v>0</v>
      </c>
      <c r="AC2400" s="30">
        <v>8.57</v>
      </c>
      <c r="AI2400" s="30">
        <v>49.62</v>
      </c>
      <c r="AJ2400" s="30">
        <v>715.80499999999995</v>
      </c>
      <c r="BI2400" s="27"/>
    </row>
    <row r="2401" spans="1:84" s="22" customFormat="1" x14ac:dyDescent="0.2">
      <c r="A2401" s="30">
        <v>46284</v>
      </c>
      <c r="B2401" s="23">
        <f t="shared" si="268"/>
        <v>2015</v>
      </c>
      <c r="C2401" s="23">
        <f t="shared" si="269"/>
        <v>8</v>
      </c>
      <c r="D2401" s="24" t="s">
        <v>100</v>
      </c>
      <c r="E2401" s="31">
        <v>42228</v>
      </c>
      <c r="F2401" s="30">
        <v>6594885</v>
      </c>
      <c r="G2401" s="30">
        <v>1620750</v>
      </c>
      <c r="H2401" s="26" t="s">
        <v>833</v>
      </c>
      <c r="I2401" s="22">
        <v>3</v>
      </c>
      <c r="J2401" s="22" t="str">
        <f t="shared" si="270"/>
        <v>Norrviken 3</v>
      </c>
      <c r="K2401" s="26" t="s">
        <v>781</v>
      </c>
      <c r="L2401" s="30">
        <v>1</v>
      </c>
      <c r="M2401" s="30">
        <v>1</v>
      </c>
      <c r="O2401" s="30">
        <v>21</v>
      </c>
      <c r="P2401" s="30">
        <v>11.2</v>
      </c>
      <c r="Q2401" s="30">
        <v>124</v>
      </c>
      <c r="BI2401" s="27"/>
    </row>
    <row r="2402" spans="1:84" s="22" customFormat="1" x14ac:dyDescent="0.2">
      <c r="A2402" s="30">
        <v>46285</v>
      </c>
      <c r="B2402" s="23">
        <f t="shared" si="268"/>
        <v>2015</v>
      </c>
      <c r="C2402" s="23">
        <f t="shared" si="269"/>
        <v>8</v>
      </c>
      <c r="D2402" s="24" t="s">
        <v>100</v>
      </c>
      <c r="E2402" s="31">
        <v>42228</v>
      </c>
      <c r="F2402" s="30">
        <v>6594885</v>
      </c>
      <c r="G2402" s="30">
        <v>1620750</v>
      </c>
      <c r="H2402" s="26" t="s">
        <v>833</v>
      </c>
      <c r="I2402" s="22">
        <v>3</v>
      </c>
      <c r="J2402" s="22" t="str">
        <f t="shared" si="270"/>
        <v>Norrviken 3</v>
      </c>
      <c r="K2402" s="26" t="s">
        <v>782</v>
      </c>
      <c r="L2402" s="30">
        <v>2</v>
      </c>
      <c r="M2402" s="30">
        <v>2</v>
      </c>
      <c r="O2402" s="30">
        <v>20.6</v>
      </c>
      <c r="P2402" s="30">
        <v>11.3</v>
      </c>
      <c r="Q2402" s="30">
        <v>124</v>
      </c>
      <c r="BI2402" s="27"/>
    </row>
    <row r="2403" spans="1:84" s="22" customFormat="1" x14ac:dyDescent="0.2">
      <c r="A2403" s="30">
        <v>46286</v>
      </c>
      <c r="B2403" s="23">
        <f t="shared" si="268"/>
        <v>2015</v>
      </c>
      <c r="C2403" s="23">
        <f t="shared" si="269"/>
        <v>8</v>
      </c>
      <c r="D2403" s="24" t="s">
        <v>100</v>
      </c>
      <c r="E2403" s="31">
        <v>42228</v>
      </c>
      <c r="F2403" s="30">
        <v>6594885</v>
      </c>
      <c r="G2403" s="30">
        <v>1620750</v>
      </c>
      <c r="H2403" s="26" t="s">
        <v>833</v>
      </c>
      <c r="I2403" s="22">
        <v>3</v>
      </c>
      <c r="J2403" s="22" t="str">
        <f t="shared" si="270"/>
        <v>Norrviken 3</v>
      </c>
      <c r="K2403" s="26" t="s">
        <v>783</v>
      </c>
      <c r="L2403" s="30">
        <v>3</v>
      </c>
      <c r="M2403" s="30">
        <v>3</v>
      </c>
      <c r="O2403" s="30">
        <v>20.2</v>
      </c>
      <c r="P2403" s="30">
        <v>10.7</v>
      </c>
      <c r="Q2403" s="30">
        <v>117</v>
      </c>
      <c r="BI2403" s="27"/>
    </row>
    <row r="2404" spans="1:84" s="22" customFormat="1" x14ac:dyDescent="0.2">
      <c r="A2404" s="30">
        <v>46287</v>
      </c>
      <c r="B2404" s="23">
        <f t="shared" si="268"/>
        <v>2015</v>
      </c>
      <c r="C2404" s="23">
        <f t="shared" si="269"/>
        <v>8</v>
      </c>
      <c r="D2404" s="24" t="s">
        <v>100</v>
      </c>
      <c r="E2404" s="31">
        <v>42228</v>
      </c>
      <c r="F2404" s="30">
        <v>6594885</v>
      </c>
      <c r="G2404" s="30">
        <v>1620750</v>
      </c>
      <c r="H2404" s="26" t="s">
        <v>833</v>
      </c>
      <c r="I2404" s="22">
        <v>3</v>
      </c>
      <c r="J2404" s="22" t="str">
        <f t="shared" si="270"/>
        <v>Norrviken 3</v>
      </c>
      <c r="K2404" s="26" t="s">
        <v>784</v>
      </c>
      <c r="L2404" s="30">
        <v>4</v>
      </c>
      <c r="M2404" s="30">
        <v>4</v>
      </c>
      <c r="O2404" s="30">
        <v>19.7</v>
      </c>
      <c r="P2404" s="30">
        <v>7.1</v>
      </c>
      <c r="Q2404" s="30">
        <v>77</v>
      </c>
      <c r="BI2404" s="27"/>
    </row>
    <row r="2405" spans="1:84" s="22" customFormat="1" x14ac:dyDescent="0.2">
      <c r="A2405" s="30">
        <v>46288</v>
      </c>
      <c r="B2405" s="23">
        <f t="shared" si="268"/>
        <v>2015</v>
      </c>
      <c r="C2405" s="23">
        <f t="shared" si="269"/>
        <v>8</v>
      </c>
      <c r="D2405" s="24" t="s">
        <v>100</v>
      </c>
      <c r="E2405" s="31">
        <v>42228</v>
      </c>
      <c r="F2405" s="30">
        <v>6594885</v>
      </c>
      <c r="G2405" s="30">
        <v>1620750</v>
      </c>
      <c r="H2405" s="26" t="s">
        <v>833</v>
      </c>
      <c r="I2405" s="22">
        <v>3</v>
      </c>
      <c r="J2405" s="22" t="str">
        <f t="shared" si="270"/>
        <v>Norrviken 3</v>
      </c>
      <c r="K2405" s="26" t="s">
        <v>841</v>
      </c>
      <c r="L2405" s="30">
        <v>5</v>
      </c>
      <c r="M2405" s="30">
        <v>5</v>
      </c>
      <c r="O2405" s="30">
        <v>19.2</v>
      </c>
      <c r="P2405" s="30">
        <v>5.6</v>
      </c>
      <c r="Q2405" s="30">
        <v>60</v>
      </c>
      <c r="BI2405" s="27"/>
    </row>
    <row r="2406" spans="1:84" s="22" customFormat="1" x14ac:dyDescent="0.2">
      <c r="A2406" s="30">
        <v>46289</v>
      </c>
      <c r="B2406" s="23">
        <f t="shared" si="268"/>
        <v>2015</v>
      </c>
      <c r="C2406" s="23">
        <f t="shared" si="269"/>
        <v>8</v>
      </c>
      <c r="D2406" s="24" t="s">
        <v>100</v>
      </c>
      <c r="E2406" s="31">
        <v>42228</v>
      </c>
      <c r="F2406" s="30">
        <v>6594885</v>
      </c>
      <c r="G2406" s="30">
        <v>1620750</v>
      </c>
      <c r="H2406" s="26" t="s">
        <v>833</v>
      </c>
      <c r="I2406" s="22">
        <v>3</v>
      </c>
      <c r="J2406" s="22" t="str">
        <f t="shared" si="270"/>
        <v>Norrviken 3</v>
      </c>
      <c r="K2406" s="26" t="s">
        <v>842</v>
      </c>
      <c r="L2406" s="30">
        <v>6</v>
      </c>
      <c r="M2406" s="30">
        <v>6</v>
      </c>
      <c r="O2406" s="30">
        <v>18.5</v>
      </c>
      <c r="P2406" s="30">
        <v>2.5</v>
      </c>
      <c r="Q2406" s="30">
        <v>27</v>
      </c>
      <c r="BI2406" s="27"/>
    </row>
    <row r="2407" spans="1:84" s="22" customFormat="1" x14ac:dyDescent="0.2">
      <c r="A2407" s="30">
        <v>46290</v>
      </c>
      <c r="B2407" s="23">
        <f t="shared" si="268"/>
        <v>2015</v>
      </c>
      <c r="C2407" s="23">
        <f t="shared" si="269"/>
        <v>8</v>
      </c>
      <c r="D2407" s="24" t="s">
        <v>100</v>
      </c>
      <c r="E2407" s="31">
        <v>42228</v>
      </c>
      <c r="F2407" s="30">
        <v>6594885</v>
      </c>
      <c r="G2407" s="30">
        <v>1620750</v>
      </c>
      <c r="H2407" s="26" t="s">
        <v>833</v>
      </c>
      <c r="I2407" s="22">
        <v>3</v>
      </c>
      <c r="J2407" s="22" t="str">
        <f t="shared" si="270"/>
        <v>Norrviken 3</v>
      </c>
      <c r="K2407" s="26" t="s">
        <v>843</v>
      </c>
      <c r="L2407" s="30">
        <v>7</v>
      </c>
      <c r="M2407" s="30">
        <v>7</v>
      </c>
      <c r="O2407" s="30">
        <v>17.5</v>
      </c>
      <c r="P2407" s="30">
        <v>0.1</v>
      </c>
      <c r="Q2407" s="30">
        <v>1</v>
      </c>
      <c r="BI2407" s="27"/>
    </row>
    <row r="2408" spans="1:84" s="22" customFormat="1" x14ac:dyDescent="0.2">
      <c r="A2408" s="30">
        <v>46291</v>
      </c>
      <c r="B2408" s="23">
        <f t="shared" si="268"/>
        <v>2015</v>
      </c>
      <c r="C2408" s="23">
        <f t="shared" si="269"/>
        <v>8</v>
      </c>
      <c r="D2408" s="24" t="s">
        <v>100</v>
      </c>
      <c r="E2408" s="31">
        <v>42228</v>
      </c>
      <c r="F2408" s="30">
        <v>6594885</v>
      </c>
      <c r="G2408" s="30">
        <v>1620750</v>
      </c>
      <c r="H2408" s="26" t="s">
        <v>833</v>
      </c>
      <c r="I2408" s="22">
        <v>3</v>
      </c>
      <c r="J2408" s="22" t="str">
        <f t="shared" si="270"/>
        <v>Norrviken 3</v>
      </c>
      <c r="K2408" s="26" t="s">
        <v>844</v>
      </c>
      <c r="L2408" s="30">
        <v>8</v>
      </c>
      <c r="M2408" s="30">
        <v>8</v>
      </c>
      <c r="O2408" s="30">
        <v>15.8</v>
      </c>
      <c r="P2408" s="30">
        <v>0.1</v>
      </c>
      <c r="Q2408" s="30">
        <v>1</v>
      </c>
      <c r="BI2408" s="27"/>
    </row>
    <row r="2409" spans="1:84" s="22" customFormat="1" x14ac:dyDescent="0.2">
      <c r="A2409" s="30">
        <v>46292</v>
      </c>
      <c r="B2409" s="23">
        <f t="shared" si="268"/>
        <v>2015</v>
      </c>
      <c r="C2409" s="23">
        <f t="shared" si="269"/>
        <v>8</v>
      </c>
      <c r="D2409" s="24" t="s">
        <v>100</v>
      </c>
      <c r="E2409" s="31">
        <v>42228</v>
      </c>
      <c r="F2409" s="30">
        <v>6594885</v>
      </c>
      <c r="G2409" s="30">
        <v>1620750</v>
      </c>
      <c r="H2409" s="26" t="s">
        <v>833</v>
      </c>
      <c r="I2409" s="22">
        <v>3</v>
      </c>
      <c r="J2409" s="22" t="str">
        <f t="shared" si="270"/>
        <v>Norrviken 3</v>
      </c>
      <c r="K2409" s="26" t="s">
        <v>845</v>
      </c>
      <c r="L2409" s="30">
        <v>9</v>
      </c>
      <c r="M2409" s="30">
        <v>9</v>
      </c>
      <c r="O2409" s="30">
        <v>14.4</v>
      </c>
      <c r="P2409" s="30">
        <v>0.1</v>
      </c>
      <c r="Q2409" s="30">
        <v>1</v>
      </c>
      <c r="BI2409" s="27"/>
    </row>
    <row r="2410" spans="1:84" s="22" customFormat="1" x14ac:dyDescent="0.2">
      <c r="A2410" s="30">
        <v>46293</v>
      </c>
      <c r="B2410" s="23">
        <f t="shared" si="268"/>
        <v>2015</v>
      </c>
      <c r="C2410" s="23">
        <f t="shared" si="269"/>
        <v>8</v>
      </c>
      <c r="D2410" s="24" t="s">
        <v>100</v>
      </c>
      <c r="E2410" s="31">
        <v>42228</v>
      </c>
      <c r="F2410" s="30">
        <v>6594885</v>
      </c>
      <c r="G2410" s="30">
        <v>1620750</v>
      </c>
      <c r="H2410" s="26" t="s">
        <v>833</v>
      </c>
      <c r="I2410" s="22">
        <v>3</v>
      </c>
      <c r="J2410" s="22" t="str">
        <f t="shared" si="270"/>
        <v>Norrviken 3</v>
      </c>
      <c r="K2410" s="26" t="s">
        <v>846</v>
      </c>
      <c r="L2410" s="30">
        <v>10</v>
      </c>
      <c r="M2410" s="30">
        <v>10</v>
      </c>
      <c r="O2410" s="30">
        <v>13</v>
      </c>
      <c r="P2410" s="30">
        <v>0.1</v>
      </c>
      <c r="Q2410" s="30">
        <v>1</v>
      </c>
      <c r="BI2410" s="27"/>
    </row>
    <row r="2411" spans="1:84" s="22" customFormat="1" x14ac:dyDescent="0.2">
      <c r="A2411" s="30">
        <v>46294</v>
      </c>
      <c r="B2411" s="23">
        <f t="shared" si="268"/>
        <v>2015</v>
      </c>
      <c r="C2411" s="23">
        <f t="shared" si="269"/>
        <v>8</v>
      </c>
      <c r="D2411" s="24" t="s">
        <v>100</v>
      </c>
      <c r="E2411" s="31">
        <v>42228</v>
      </c>
      <c r="F2411" s="30">
        <v>6594885</v>
      </c>
      <c r="G2411" s="30">
        <v>1620750</v>
      </c>
      <c r="H2411" s="26" t="s">
        <v>833</v>
      </c>
      <c r="I2411" s="22">
        <v>3</v>
      </c>
      <c r="J2411" s="22" t="str">
        <f t="shared" si="270"/>
        <v>Norrviken 3</v>
      </c>
      <c r="K2411" s="26" t="s">
        <v>847</v>
      </c>
      <c r="L2411" s="30">
        <v>11</v>
      </c>
      <c r="M2411" s="30">
        <v>11</v>
      </c>
      <c r="O2411" s="30">
        <v>12.1</v>
      </c>
      <c r="P2411" s="30">
        <v>0.1</v>
      </c>
      <c r="Q2411" s="30">
        <v>1</v>
      </c>
      <c r="BI2411" s="27"/>
    </row>
    <row r="2412" spans="1:84" s="22" customFormat="1" x14ac:dyDescent="0.2">
      <c r="A2412" s="30">
        <v>46295</v>
      </c>
      <c r="B2412" s="23">
        <f t="shared" si="268"/>
        <v>2015</v>
      </c>
      <c r="C2412" s="23">
        <f t="shared" si="269"/>
        <v>8</v>
      </c>
      <c r="D2412" s="24" t="s">
        <v>100</v>
      </c>
      <c r="E2412" s="31">
        <v>42228</v>
      </c>
      <c r="F2412" s="30">
        <v>6594885</v>
      </c>
      <c r="G2412" s="30">
        <v>1620750</v>
      </c>
      <c r="H2412" s="26" t="s">
        <v>833</v>
      </c>
      <c r="I2412" s="22">
        <v>3</v>
      </c>
      <c r="J2412" s="22" t="str">
        <f t="shared" si="270"/>
        <v>Norrviken 3</v>
      </c>
      <c r="K2412" s="22" t="s">
        <v>785</v>
      </c>
      <c r="L2412" s="30">
        <v>11.5</v>
      </c>
      <c r="M2412" s="30">
        <v>11.5</v>
      </c>
      <c r="O2412" s="30">
        <v>11.9</v>
      </c>
      <c r="P2412" s="30">
        <v>0.1</v>
      </c>
      <c r="Q2412" s="30">
        <v>1</v>
      </c>
      <c r="T2412" s="30">
        <v>2.951025</v>
      </c>
      <c r="U2412" s="30">
        <v>1653.0812000000001</v>
      </c>
      <c r="V2412" s="22">
        <f t="shared" ref="V2412:V2413" si="276">U2412 * (1/((10^((0.0901821 + (2729.92 /(273.15 + O2412)))-AC2412)+1)))</f>
        <v>11.431726828397696</v>
      </c>
      <c r="W2412" s="30">
        <v>7.3999999999999996E-2</v>
      </c>
      <c r="X2412" s="30">
        <v>698.94</v>
      </c>
      <c r="Y2412" s="30">
        <v>16</v>
      </c>
      <c r="AB2412" s="30">
        <v>0</v>
      </c>
      <c r="AC2412" s="30">
        <v>7.51</v>
      </c>
      <c r="AI2412" s="30">
        <v>798.7</v>
      </c>
      <c r="AJ2412" s="30">
        <v>2120.8249999999998</v>
      </c>
      <c r="BI2412" s="27"/>
    </row>
    <row r="2413" spans="1:84" s="22" customFormat="1" x14ac:dyDescent="0.2">
      <c r="A2413" s="30">
        <v>46296</v>
      </c>
      <c r="B2413" s="23">
        <f t="shared" si="268"/>
        <v>2015</v>
      </c>
      <c r="C2413" s="23">
        <f t="shared" si="269"/>
        <v>8</v>
      </c>
      <c r="D2413" s="24" t="s">
        <v>100</v>
      </c>
      <c r="E2413" s="31">
        <v>42228</v>
      </c>
      <c r="F2413" s="30">
        <v>6597300</v>
      </c>
      <c r="G2413" s="30">
        <v>1619975</v>
      </c>
      <c r="H2413" s="26" t="s">
        <v>833</v>
      </c>
      <c r="I2413" s="22">
        <v>4</v>
      </c>
      <c r="J2413" s="22" t="str">
        <f t="shared" si="270"/>
        <v>Norrviken 4</v>
      </c>
      <c r="K2413" s="22" t="s">
        <v>739</v>
      </c>
      <c r="L2413" s="30">
        <v>0.5</v>
      </c>
      <c r="M2413" s="30">
        <v>0.5</v>
      </c>
      <c r="N2413" s="30">
        <v>2</v>
      </c>
      <c r="O2413" s="30">
        <v>20.9</v>
      </c>
      <c r="P2413" s="30">
        <v>9.6</v>
      </c>
      <c r="Q2413" s="30">
        <v>107</v>
      </c>
      <c r="T2413" s="30">
        <v>2.2995000000000001</v>
      </c>
      <c r="U2413" s="30">
        <v>3.7663000000000002</v>
      </c>
      <c r="V2413" s="22">
        <f t="shared" si="276"/>
        <v>0.34668266139753251</v>
      </c>
      <c r="W2413" s="30">
        <v>4.4999999999999998E-2</v>
      </c>
      <c r="X2413" s="30">
        <v>17.3</v>
      </c>
      <c r="Y2413" s="30">
        <v>4</v>
      </c>
      <c r="Z2413" s="30">
        <v>11.63007</v>
      </c>
      <c r="AB2413" s="30">
        <v>0</v>
      </c>
      <c r="AC2413" s="30">
        <v>8.3800000000000008</v>
      </c>
      <c r="AI2413" s="30">
        <v>55.12</v>
      </c>
      <c r="AJ2413" s="30">
        <v>780.44500000000005</v>
      </c>
      <c r="BI2413" s="27"/>
    </row>
    <row r="2414" spans="1:84" s="22" customFormat="1" x14ac:dyDescent="0.2">
      <c r="A2414" s="30">
        <v>46297</v>
      </c>
      <c r="B2414" s="23">
        <f t="shared" si="268"/>
        <v>2015</v>
      </c>
      <c r="C2414" s="23">
        <f t="shared" si="269"/>
        <v>8</v>
      </c>
      <c r="D2414" s="24" t="s">
        <v>100</v>
      </c>
      <c r="E2414" s="31">
        <v>42228</v>
      </c>
      <c r="F2414" s="30">
        <v>6597300</v>
      </c>
      <c r="G2414" s="30">
        <v>1619975</v>
      </c>
      <c r="H2414" s="26" t="s">
        <v>833</v>
      </c>
      <c r="I2414" s="22">
        <v>4</v>
      </c>
      <c r="J2414" s="22" t="str">
        <f t="shared" si="270"/>
        <v>Norrviken 4</v>
      </c>
      <c r="K2414" s="26" t="s">
        <v>781</v>
      </c>
      <c r="L2414" s="30">
        <v>1</v>
      </c>
      <c r="M2414" s="30">
        <v>1</v>
      </c>
      <c r="O2414" s="30">
        <v>20.9</v>
      </c>
      <c r="P2414" s="30">
        <v>9.6</v>
      </c>
      <c r="Q2414" s="30">
        <v>106</v>
      </c>
      <c r="BI2414" s="27"/>
    </row>
    <row r="2415" spans="1:84" s="22" customFormat="1" x14ac:dyDescent="0.2">
      <c r="A2415" s="30">
        <v>46298</v>
      </c>
      <c r="B2415" s="23">
        <f t="shared" si="268"/>
        <v>2015</v>
      </c>
      <c r="C2415" s="23">
        <f t="shared" si="269"/>
        <v>8</v>
      </c>
      <c r="D2415" s="24" t="s">
        <v>100</v>
      </c>
      <c r="E2415" s="31">
        <v>42228</v>
      </c>
      <c r="F2415" s="30">
        <v>6597300</v>
      </c>
      <c r="G2415" s="30">
        <v>1619975</v>
      </c>
      <c r="H2415" s="26" t="s">
        <v>833</v>
      </c>
      <c r="I2415" s="22">
        <v>4</v>
      </c>
      <c r="J2415" s="22" t="str">
        <f t="shared" si="270"/>
        <v>Norrviken 4</v>
      </c>
      <c r="K2415" s="22" t="s">
        <v>785</v>
      </c>
      <c r="L2415" s="30">
        <v>2</v>
      </c>
      <c r="M2415" s="30">
        <v>2</v>
      </c>
      <c r="O2415" s="30">
        <v>20.7</v>
      </c>
      <c r="P2415" s="30">
        <v>8.4</v>
      </c>
      <c r="Q2415" s="30">
        <v>93</v>
      </c>
      <c r="T2415" s="30">
        <v>2.4144749999999999</v>
      </c>
      <c r="U2415" s="30">
        <v>4.1195000000000004</v>
      </c>
      <c r="V2415" s="22">
        <f t="shared" ref="V2415:V2416" si="277">U2415 * (1/((10^((0.0901821 + (2729.92 /(273.15 + O2415)))-AC2415)+1)))</f>
        <v>0.35136780439310844</v>
      </c>
      <c r="W2415" s="30">
        <v>4.4999999999999998E-2</v>
      </c>
      <c r="X2415" s="30">
        <v>15.32</v>
      </c>
      <c r="Y2415" s="30">
        <v>4.2</v>
      </c>
      <c r="AB2415" s="30">
        <v>0</v>
      </c>
      <c r="AC2415" s="30">
        <v>8.35</v>
      </c>
      <c r="AI2415" s="30">
        <v>53.91</v>
      </c>
      <c r="AJ2415" s="30">
        <v>764.82500000000005</v>
      </c>
      <c r="BI2415" s="27"/>
    </row>
    <row r="2416" spans="1:84" s="22" customFormat="1" x14ac:dyDescent="0.2">
      <c r="A2416" s="30">
        <v>46300</v>
      </c>
      <c r="B2416" s="23">
        <f t="shared" si="268"/>
        <v>2015</v>
      </c>
      <c r="C2416" s="23">
        <f t="shared" si="269"/>
        <v>8</v>
      </c>
      <c r="D2416" s="24" t="s">
        <v>100</v>
      </c>
      <c r="E2416" s="31">
        <v>42228</v>
      </c>
      <c r="F2416" s="30">
        <v>6593820</v>
      </c>
      <c r="G2416" s="30">
        <v>1624215</v>
      </c>
      <c r="H2416" s="26" t="s">
        <v>92</v>
      </c>
      <c r="J2416" s="22" t="str">
        <f t="shared" si="270"/>
        <v xml:space="preserve">Rösjön </v>
      </c>
      <c r="K2416" s="22" t="s">
        <v>739</v>
      </c>
      <c r="L2416" s="30">
        <v>0.5</v>
      </c>
      <c r="M2416" s="30">
        <v>0.5</v>
      </c>
      <c r="N2416" s="30">
        <v>5.6</v>
      </c>
      <c r="O2416" s="30">
        <v>21.5</v>
      </c>
      <c r="P2416" s="30">
        <v>9.9</v>
      </c>
      <c r="Q2416" s="30">
        <v>111</v>
      </c>
      <c r="T2416" s="30">
        <v>1.5904875000000001</v>
      </c>
      <c r="U2416" s="30">
        <v>2.9009</v>
      </c>
      <c r="V2416" s="22">
        <f t="shared" si="277"/>
        <v>0.19380416470500611</v>
      </c>
      <c r="W2416" s="30">
        <v>2.9000000000000001E-2</v>
      </c>
      <c r="X2416" s="30">
        <v>0.79</v>
      </c>
      <c r="Y2416" s="30">
        <v>0.86</v>
      </c>
      <c r="Z2416" s="30">
        <v>4.2137099999999998</v>
      </c>
      <c r="AB2416" s="30">
        <v>0</v>
      </c>
      <c r="AC2416" s="30">
        <v>8.2100000000000009</v>
      </c>
      <c r="AI2416" s="30">
        <v>15.07</v>
      </c>
      <c r="AJ2416" s="30">
        <v>514.69500000000005</v>
      </c>
      <c r="AK2416" s="30">
        <v>27.5</v>
      </c>
      <c r="AL2416" s="30">
        <v>1.8800000000000001E-2</v>
      </c>
      <c r="AM2416" s="30">
        <v>1.92</v>
      </c>
      <c r="AN2416" s="30">
        <v>4.04</v>
      </c>
      <c r="AP2416" s="30">
        <v>14.5</v>
      </c>
      <c r="AR2416" s="30">
        <v>0.63500000000000001</v>
      </c>
      <c r="AS2416" s="30">
        <v>6.72</v>
      </c>
      <c r="AT2416" s="30">
        <v>0.84399999999999897</v>
      </c>
      <c r="AU2416" s="30">
        <v>13.8</v>
      </c>
      <c r="AV2416" s="30">
        <v>1E-3</v>
      </c>
      <c r="AW2416" s="30">
        <v>1.3100000000000001E-2</v>
      </c>
      <c r="AX2416" s="30">
        <v>3.4000000000000002E-2</v>
      </c>
      <c r="AY2416" s="30">
        <v>1.33</v>
      </c>
      <c r="AZ2416" s="30">
        <v>4.9500000000000004E-3</v>
      </c>
      <c r="BA2416" s="30">
        <v>6.51</v>
      </c>
      <c r="BB2416" s="30">
        <v>0.56499999999999895</v>
      </c>
      <c r="BC2416" s="30">
        <v>0.42899999999999899</v>
      </c>
      <c r="BD2416" s="30">
        <v>10.1</v>
      </c>
      <c r="BE2416" s="30">
        <v>5.1799999999999902E-2</v>
      </c>
      <c r="BF2416" s="30">
        <v>73.599999999999895</v>
      </c>
      <c r="BG2416" s="30">
        <v>0.247</v>
      </c>
      <c r="BH2416" s="30">
        <v>2.02</v>
      </c>
      <c r="BI2416" s="27"/>
      <c r="BJ2416" s="30">
        <v>2.8</v>
      </c>
      <c r="BK2416" s="30">
        <v>1E-3</v>
      </c>
      <c r="BL2416" s="30">
        <v>1.54E-2</v>
      </c>
      <c r="BM2416" s="30">
        <v>2.7799999999999901E-2</v>
      </c>
      <c r="BN2416" s="30">
        <v>1.24</v>
      </c>
      <c r="BO2416" s="30">
        <v>0.50800000000000001</v>
      </c>
      <c r="BP2416" s="30">
        <v>0.39200000000000002</v>
      </c>
      <c r="BQ2416" s="30">
        <v>1.9E-2</v>
      </c>
      <c r="BR2416" s="30">
        <v>3.11</v>
      </c>
      <c r="BS2416" s="30">
        <v>27.1</v>
      </c>
      <c r="BT2416" s="30">
        <v>4.01</v>
      </c>
      <c r="BV2416" s="30">
        <v>9.0299999999999894E-3</v>
      </c>
      <c r="BW2416" s="30">
        <v>1.86</v>
      </c>
      <c r="BX2416" s="30">
        <v>14.3</v>
      </c>
      <c r="BY2416" s="30">
        <v>0.621</v>
      </c>
      <c r="BZ2416" s="30">
        <v>0.85499999999999898</v>
      </c>
      <c r="CA2416" s="30">
        <v>14.1</v>
      </c>
      <c r="CB2416" s="30">
        <v>1E-3</v>
      </c>
      <c r="CC2416" s="30">
        <v>0.58599999999999897</v>
      </c>
      <c r="CD2416" s="30">
        <v>7.12</v>
      </c>
      <c r="CE2416" s="30">
        <v>0.23499999999999899</v>
      </c>
      <c r="CF2416" s="30">
        <v>73</v>
      </c>
    </row>
    <row r="2417" spans="1:61" s="22" customFormat="1" x14ac:dyDescent="0.2">
      <c r="A2417" s="30">
        <v>46301</v>
      </c>
      <c r="B2417" s="23">
        <f t="shared" si="268"/>
        <v>2015</v>
      </c>
      <c r="C2417" s="23">
        <f t="shared" si="269"/>
        <v>8</v>
      </c>
      <c r="D2417" s="24" t="s">
        <v>100</v>
      </c>
      <c r="E2417" s="31">
        <v>42228</v>
      </c>
      <c r="F2417" s="30">
        <v>6593820</v>
      </c>
      <c r="G2417" s="30">
        <v>1624215</v>
      </c>
      <c r="H2417" s="26" t="s">
        <v>92</v>
      </c>
      <c r="J2417" s="22" t="str">
        <f t="shared" si="270"/>
        <v xml:space="preserve">Rösjön </v>
      </c>
      <c r="K2417" s="26" t="s">
        <v>781</v>
      </c>
      <c r="L2417" s="30">
        <v>1</v>
      </c>
      <c r="M2417" s="30">
        <v>1</v>
      </c>
      <c r="O2417" s="30">
        <v>21.4</v>
      </c>
      <c r="P2417" s="30">
        <v>9.8000000000000007</v>
      </c>
      <c r="Q2417" s="30">
        <v>110</v>
      </c>
      <c r="BI2417" s="27"/>
    </row>
    <row r="2418" spans="1:61" s="22" customFormat="1" x14ac:dyDescent="0.2">
      <c r="A2418" s="30">
        <v>46302</v>
      </c>
      <c r="B2418" s="23">
        <f t="shared" si="268"/>
        <v>2015</v>
      </c>
      <c r="C2418" s="23">
        <f t="shared" si="269"/>
        <v>8</v>
      </c>
      <c r="D2418" s="24" t="s">
        <v>100</v>
      </c>
      <c r="E2418" s="31">
        <v>42228</v>
      </c>
      <c r="F2418" s="30">
        <v>6593820</v>
      </c>
      <c r="G2418" s="30">
        <v>1624215</v>
      </c>
      <c r="H2418" s="26" t="s">
        <v>92</v>
      </c>
      <c r="J2418" s="22" t="str">
        <f t="shared" si="270"/>
        <v xml:space="preserve">Rösjön </v>
      </c>
      <c r="K2418" s="26" t="s">
        <v>782</v>
      </c>
      <c r="L2418" s="30">
        <v>2</v>
      </c>
      <c r="M2418" s="30">
        <v>2</v>
      </c>
      <c r="O2418" s="30">
        <v>21.2</v>
      </c>
      <c r="P2418" s="30">
        <v>9.8000000000000007</v>
      </c>
      <c r="Q2418" s="30">
        <v>110</v>
      </c>
      <c r="BI2418" s="27"/>
    </row>
    <row r="2419" spans="1:61" s="22" customFormat="1" x14ac:dyDescent="0.2">
      <c r="A2419" s="30">
        <v>46303</v>
      </c>
      <c r="B2419" s="23">
        <f t="shared" si="268"/>
        <v>2015</v>
      </c>
      <c r="C2419" s="23">
        <f t="shared" si="269"/>
        <v>8</v>
      </c>
      <c r="D2419" s="24" t="s">
        <v>100</v>
      </c>
      <c r="E2419" s="31">
        <v>42228</v>
      </c>
      <c r="F2419" s="30">
        <v>6593820</v>
      </c>
      <c r="G2419" s="30">
        <v>1624215</v>
      </c>
      <c r="H2419" s="26" t="s">
        <v>92</v>
      </c>
      <c r="J2419" s="22" t="str">
        <f t="shared" si="270"/>
        <v xml:space="preserve">Rösjön </v>
      </c>
      <c r="K2419" s="26" t="s">
        <v>783</v>
      </c>
      <c r="L2419" s="30">
        <v>3</v>
      </c>
      <c r="M2419" s="30">
        <v>3</v>
      </c>
      <c r="O2419" s="30">
        <v>21</v>
      </c>
      <c r="P2419" s="30">
        <v>9.6</v>
      </c>
      <c r="Q2419" s="30">
        <v>107</v>
      </c>
      <c r="BI2419" s="27"/>
    </row>
    <row r="2420" spans="1:61" s="22" customFormat="1" x14ac:dyDescent="0.2">
      <c r="A2420" s="30">
        <v>46304</v>
      </c>
      <c r="B2420" s="23">
        <f t="shared" si="268"/>
        <v>2015</v>
      </c>
      <c r="C2420" s="23">
        <f t="shared" si="269"/>
        <v>8</v>
      </c>
      <c r="D2420" s="24" t="s">
        <v>100</v>
      </c>
      <c r="E2420" s="31">
        <v>42228</v>
      </c>
      <c r="F2420" s="30">
        <v>6593820</v>
      </c>
      <c r="G2420" s="30">
        <v>1624215</v>
      </c>
      <c r="H2420" s="26" t="s">
        <v>92</v>
      </c>
      <c r="J2420" s="22" t="str">
        <f t="shared" si="270"/>
        <v xml:space="preserve">Rösjön </v>
      </c>
      <c r="K2420" s="26" t="s">
        <v>784</v>
      </c>
      <c r="L2420" s="30">
        <v>4</v>
      </c>
      <c r="M2420" s="30">
        <v>4</v>
      </c>
      <c r="O2420" s="30">
        <v>20.3</v>
      </c>
      <c r="P2420" s="30">
        <v>8</v>
      </c>
      <c r="Q2420" s="30">
        <v>88</v>
      </c>
      <c r="BI2420" s="27"/>
    </row>
    <row r="2421" spans="1:61" s="22" customFormat="1" x14ac:dyDescent="0.2">
      <c r="A2421" s="30">
        <v>46305</v>
      </c>
      <c r="B2421" s="23">
        <f t="shared" si="268"/>
        <v>2015</v>
      </c>
      <c r="C2421" s="23">
        <f t="shared" si="269"/>
        <v>8</v>
      </c>
      <c r="D2421" s="24" t="s">
        <v>100</v>
      </c>
      <c r="E2421" s="31">
        <v>42228</v>
      </c>
      <c r="F2421" s="30">
        <v>6593820</v>
      </c>
      <c r="G2421" s="30">
        <v>1624215</v>
      </c>
      <c r="H2421" s="26" t="s">
        <v>92</v>
      </c>
      <c r="J2421" s="22" t="str">
        <f t="shared" si="270"/>
        <v xml:space="preserve">Rösjön </v>
      </c>
      <c r="K2421" s="26" t="s">
        <v>841</v>
      </c>
      <c r="L2421" s="30">
        <v>5</v>
      </c>
      <c r="M2421" s="30">
        <v>5</v>
      </c>
      <c r="O2421" s="30">
        <v>19.600000000000001</v>
      </c>
      <c r="P2421" s="30">
        <v>4.5999999999999996</v>
      </c>
      <c r="Q2421" s="30">
        <v>50</v>
      </c>
      <c r="BI2421" s="27"/>
    </row>
    <row r="2422" spans="1:61" s="22" customFormat="1" x14ac:dyDescent="0.2">
      <c r="A2422" s="30">
        <v>46306</v>
      </c>
      <c r="B2422" s="23">
        <f t="shared" si="268"/>
        <v>2015</v>
      </c>
      <c r="C2422" s="23">
        <f t="shared" si="269"/>
        <v>8</v>
      </c>
      <c r="D2422" s="24" t="s">
        <v>100</v>
      </c>
      <c r="E2422" s="31">
        <v>42228</v>
      </c>
      <c r="F2422" s="30">
        <v>6593820</v>
      </c>
      <c r="G2422" s="30">
        <v>1624215</v>
      </c>
      <c r="H2422" s="26" t="s">
        <v>92</v>
      </c>
      <c r="J2422" s="22" t="str">
        <f t="shared" si="270"/>
        <v xml:space="preserve">Rösjön </v>
      </c>
      <c r="K2422" s="26" t="s">
        <v>842</v>
      </c>
      <c r="L2422" s="30">
        <v>6</v>
      </c>
      <c r="M2422" s="30">
        <v>6</v>
      </c>
      <c r="O2422" s="30">
        <v>18.8</v>
      </c>
      <c r="P2422" s="30">
        <v>0.7</v>
      </c>
      <c r="Q2422" s="30">
        <v>8</v>
      </c>
      <c r="BI2422" s="27"/>
    </row>
    <row r="2423" spans="1:61" s="22" customFormat="1" x14ac:dyDescent="0.2">
      <c r="A2423" s="30">
        <v>46307</v>
      </c>
      <c r="B2423" s="23">
        <f t="shared" si="268"/>
        <v>2015</v>
      </c>
      <c r="C2423" s="23">
        <f t="shared" si="269"/>
        <v>8</v>
      </c>
      <c r="D2423" s="24" t="s">
        <v>100</v>
      </c>
      <c r="E2423" s="31">
        <v>42228</v>
      </c>
      <c r="F2423" s="30">
        <v>6593820</v>
      </c>
      <c r="G2423" s="30">
        <v>1624215</v>
      </c>
      <c r="H2423" s="26" t="s">
        <v>92</v>
      </c>
      <c r="J2423" s="22" t="str">
        <f t="shared" si="270"/>
        <v xml:space="preserve">Rösjön </v>
      </c>
      <c r="K2423" s="22" t="s">
        <v>785</v>
      </c>
      <c r="L2423" s="30">
        <v>6.7</v>
      </c>
      <c r="M2423" s="30">
        <v>6.7</v>
      </c>
      <c r="O2423" s="30">
        <v>18.600000000000001</v>
      </c>
      <c r="P2423" s="30">
        <v>0.1</v>
      </c>
      <c r="Q2423" s="30">
        <v>1</v>
      </c>
      <c r="T2423" s="30">
        <v>1.5904875000000001</v>
      </c>
      <c r="U2423" s="30">
        <v>18.157900000000001</v>
      </c>
      <c r="V2423" s="22">
        <f t="shared" ref="V2423:V2424" si="278">U2423 * (1/((10^((0.0901821 + (2729.92 /(273.15 + O2423)))-AC2423)+1)))</f>
        <v>0.11198107468328525</v>
      </c>
      <c r="W2423" s="30">
        <v>4.3999999999999997E-2</v>
      </c>
      <c r="X2423" s="30">
        <v>6.73</v>
      </c>
      <c r="Y2423" s="30">
        <v>3.2</v>
      </c>
      <c r="AB2423" s="30">
        <v>0</v>
      </c>
      <c r="AC2423" s="30">
        <v>7.24</v>
      </c>
      <c r="AI2423" s="30">
        <v>35.53</v>
      </c>
      <c r="AJ2423" s="30">
        <v>529.54499999999996</v>
      </c>
      <c r="BI2423" s="27"/>
    </row>
    <row r="2424" spans="1:61" s="22" customFormat="1" x14ac:dyDescent="0.2">
      <c r="A2424" s="30">
        <v>46330</v>
      </c>
      <c r="B2424" s="23">
        <f t="shared" si="268"/>
        <v>2015</v>
      </c>
      <c r="C2424" s="23">
        <f t="shared" si="269"/>
        <v>8</v>
      </c>
      <c r="D2424" s="24" t="s">
        <v>100</v>
      </c>
      <c r="E2424" s="31">
        <v>42229</v>
      </c>
      <c r="F2424" s="30">
        <v>6597555</v>
      </c>
      <c r="G2424" s="30">
        <v>1629125</v>
      </c>
      <c r="H2424" s="26" t="s">
        <v>85</v>
      </c>
      <c r="J2424" s="22" t="str">
        <f t="shared" si="270"/>
        <v xml:space="preserve">Gullsjön </v>
      </c>
      <c r="K2424" s="22" t="s">
        <v>739</v>
      </c>
      <c r="L2424" s="30">
        <v>0.5</v>
      </c>
      <c r="M2424" s="30">
        <v>0.5</v>
      </c>
      <c r="N2424" s="30">
        <v>2</v>
      </c>
      <c r="O2424" s="30">
        <v>19.100000000000001</v>
      </c>
      <c r="P2424" s="30">
        <v>5.0999999999999996</v>
      </c>
      <c r="Q2424" s="30">
        <v>55</v>
      </c>
      <c r="T2424" s="30">
        <v>1.4812988235</v>
      </c>
      <c r="U2424" s="30">
        <v>7.9955999999999996</v>
      </c>
      <c r="V2424" s="22">
        <f t="shared" si="278"/>
        <v>3.465285437702452E-2</v>
      </c>
      <c r="W2424" s="30">
        <v>0.13700000000000001</v>
      </c>
      <c r="X2424" s="30">
        <v>0.77</v>
      </c>
      <c r="Y2424" s="30">
        <v>0.7</v>
      </c>
      <c r="Z2424" s="30">
        <v>3.0213899999999998</v>
      </c>
      <c r="AA2424" s="30">
        <v>37.299999999999997</v>
      </c>
      <c r="AB2424" s="30">
        <v>0.71</v>
      </c>
      <c r="AC2424" s="30">
        <v>7.07</v>
      </c>
      <c r="AI2424" s="30">
        <v>16.25</v>
      </c>
      <c r="AJ2424" s="30">
        <v>649.69500000000005</v>
      </c>
      <c r="AO2424" s="30">
        <v>62.9</v>
      </c>
      <c r="BI2424" s="27"/>
    </row>
    <row r="2425" spans="1:61" s="22" customFormat="1" x14ac:dyDescent="0.2">
      <c r="A2425" s="30">
        <v>46331</v>
      </c>
      <c r="B2425" s="23">
        <f t="shared" si="268"/>
        <v>2015</v>
      </c>
      <c r="C2425" s="23">
        <f t="shared" si="269"/>
        <v>8</v>
      </c>
      <c r="D2425" s="24" t="s">
        <v>100</v>
      </c>
      <c r="E2425" s="31">
        <v>42229</v>
      </c>
      <c r="F2425" s="30">
        <v>6597555</v>
      </c>
      <c r="G2425" s="30">
        <v>1629125</v>
      </c>
      <c r="H2425" s="26" t="s">
        <v>85</v>
      </c>
      <c r="J2425" s="22" t="str">
        <f t="shared" si="270"/>
        <v xml:space="preserve">Gullsjön </v>
      </c>
      <c r="K2425" s="26" t="s">
        <v>781</v>
      </c>
      <c r="L2425" s="30">
        <v>1</v>
      </c>
      <c r="M2425" s="30">
        <v>1</v>
      </c>
      <c r="O2425" s="30">
        <v>19.100000000000001</v>
      </c>
      <c r="P2425" s="30">
        <v>5</v>
      </c>
      <c r="Q2425" s="30">
        <v>53</v>
      </c>
      <c r="BI2425" s="27"/>
    </row>
    <row r="2426" spans="1:61" s="22" customFormat="1" x14ac:dyDescent="0.2">
      <c r="A2426" s="30">
        <v>46332</v>
      </c>
      <c r="B2426" s="23">
        <f t="shared" si="268"/>
        <v>2015</v>
      </c>
      <c r="C2426" s="23">
        <f t="shared" si="269"/>
        <v>8</v>
      </c>
      <c r="D2426" s="24" t="s">
        <v>100</v>
      </c>
      <c r="E2426" s="31">
        <v>42229</v>
      </c>
      <c r="F2426" s="30">
        <v>6597555</v>
      </c>
      <c r="G2426" s="30">
        <v>1629125</v>
      </c>
      <c r="H2426" s="26" t="s">
        <v>85</v>
      </c>
      <c r="J2426" s="22" t="str">
        <f t="shared" si="270"/>
        <v xml:space="preserve">Gullsjön </v>
      </c>
      <c r="K2426" s="22" t="s">
        <v>785</v>
      </c>
      <c r="L2426" s="30">
        <v>2</v>
      </c>
      <c r="M2426" s="30">
        <v>2</v>
      </c>
      <c r="O2426" s="30">
        <v>16.7</v>
      </c>
      <c r="P2426" s="30">
        <v>0.1</v>
      </c>
      <c r="Q2426" s="30">
        <v>1</v>
      </c>
      <c r="T2426" s="30">
        <v>1.5582494117999999</v>
      </c>
      <c r="U2426" s="30">
        <v>0</v>
      </c>
      <c r="V2426" s="22">
        <f t="shared" ref="V2426:V2427" si="279">U2426 * (1/((10^((0.0901821 + (2729.92 /(273.15 + O2426)))-AC2426)+1)))</f>
        <v>0</v>
      </c>
      <c r="W2426" s="30">
        <v>0.13300000000000001</v>
      </c>
      <c r="X2426" s="30">
        <v>0.28999999999999998</v>
      </c>
      <c r="Y2426" s="30">
        <v>1.4</v>
      </c>
      <c r="AA2426" s="30">
        <v>37.6</v>
      </c>
      <c r="AB2426" s="30">
        <v>0</v>
      </c>
      <c r="AC2426" s="30">
        <v>6.86</v>
      </c>
      <c r="AI2426" s="30">
        <v>20.57</v>
      </c>
      <c r="AJ2426" s="30">
        <v>663.375</v>
      </c>
      <c r="AO2426" s="30">
        <v>62.8</v>
      </c>
      <c r="BI2426" s="27"/>
    </row>
    <row r="2427" spans="1:61" s="22" customFormat="1" x14ac:dyDescent="0.2">
      <c r="A2427" s="30">
        <v>46333</v>
      </c>
      <c r="B2427" s="23">
        <f t="shared" si="268"/>
        <v>2015</v>
      </c>
      <c r="C2427" s="23">
        <f t="shared" si="269"/>
        <v>8</v>
      </c>
      <c r="D2427" s="24" t="s">
        <v>100</v>
      </c>
      <c r="E2427" s="31">
        <v>42229</v>
      </c>
      <c r="F2427" s="30">
        <v>6595400</v>
      </c>
      <c r="G2427" s="30">
        <v>1624045</v>
      </c>
      <c r="H2427" s="26" t="s">
        <v>84</v>
      </c>
      <c r="J2427" s="22" t="str">
        <f t="shared" si="270"/>
        <v xml:space="preserve">Fjäturen </v>
      </c>
      <c r="K2427" s="22" t="s">
        <v>739</v>
      </c>
      <c r="L2427" s="30">
        <v>0.5</v>
      </c>
      <c r="M2427" s="30">
        <v>0.5</v>
      </c>
      <c r="N2427" s="30">
        <v>3.9</v>
      </c>
      <c r="O2427" s="30">
        <v>20.9</v>
      </c>
      <c r="P2427" s="30">
        <v>8.6</v>
      </c>
      <c r="Q2427" s="30">
        <v>94</v>
      </c>
      <c r="T2427" s="30">
        <v>1.943002353</v>
      </c>
      <c r="U2427" s="30">
        <v>11.1707</v>
      </c>
      <c r="V2427" s="22">
        <f t="shared" si="279"/>
        <v>0.39658494215500611</v>
      </c>
      <c r="W2427" s="30">
        <v>0.06</v>
      </c>
      <c r="X2427" s="30">
        <v>0.69</v>
      </c>
      <c r="Y2427" s="30">
        <v>1.6</v>
      </c>
      <c r="Z2427" s="30">
        <v>3.8169900000000001</v>
      </c>
      <c r="AB2427" s="30">
        <v>1.05</v>
      </c>
      <c r="AC2427" s="30">
        <v>7.9399999999999995</v>
      </c>
      <c r="AI2427" s="30">
        <v>17.940000000000001</v>
      </c>
      <c r="AJ2427" s="30">
        <v>604.05499999999995</v>
      </c>
      <c r="BI2427" s="27"/>
    </row>
    <row r="2428" spans="1:61" s="22" customFormat="1" x14ac:dyDescent="0.2">
      <c r="A2428" s="30">
        <v>46334</v>
      </c>
      <c r="B2428" s="23">
        <f t="shared" si="268"/>
        <v>2015</v>
      </c>
      <c r="C2428" s="23">
        <f t="shared" si="269"/>
        <v>8</v>
      </c>
      <c r="D2428" s="24" t="s">
        <v>100</v>
      </c>
      <c r="E2428" s="31">
        <v>42229</v>
      </c>
      <c r="F2428" s="30">
        <v>6595400</v>
      </c>
      <c r="G2428" s="30">
        <v>1624045</v>
      </c>
      <c r="H2428" s="26" t="s">
        <v>84</v>
      </c>
      <c r="J2428" s="22" t="str">
        <f t="shared" si="270"/>
        <v xml:space="preserve">Fjäturen </v>
      </c>
      <c r="K2428" s="26" t="s">
        <v>781</v>
      </c>
      <c r="L2428" s="30">
        <v>1</v>
      </c>
      <c r="M2428" s="30">
        <v>1</v>
      </c>
      <c r="O2428" s="30">
        <v>20.9</v>
      </c>
      <c r="P2428" s="30">
        <v>8.6</v>
      </c>
      <c r="Q2428" s="30">
        <v>94</v>
      </c>
      <c r="BI2428" s="27"/>
    </row>
    <row r="2429" spans="1:61" s="22" customFormat="1" x14ac:dyDescent="0.2">
      <c r="A2429" s="30">
        <v>46335</v>
      </c>
      <c r="B2429" s="23">
        <f t="shared" si="268"/>
        <v>2015</v>
      </c>
      <c r="C2429" s="23">
        <f t="shared" si="269"/>
        <v>8</v>
      </c>
      <c r="D2429" s="24" t="s">
        <v>100</v>
      </c>
      <c r="E2429" s="31">
        <v>42229</v>
      </c>
      <c r="F2429" s="30">
        <v>6595400</v>
      </c>
      <c r="G2429" s="30">
        <v>1624045</v>
      </c>
      <c r="H2429" s="26" t="s">
        <v>84</v>
      </c>
      <c r="J2429" s="22" t="str">
        <f t="shared" si="270"/>
        <v xml:space="preserve">Fjäturen </v>
      </c>
      <c r="K2429" s="26" t="s">
        <v>782</v>
      </c>
      <c r="L2429" s="30">
        <v>2</v>
      </c>
      <c r="M2429" s="30">
        <v>2</v>
      </c>
      <c r="O2429" s="30">
        <v>20.9</v>
      </c>
      <c r="P2429" s="30">
        <v>8.6</v>
      </c>
      <c r="Q2429" s="30">
        <v>94</v>
      </c>
      <c r="BI2429" s="27"/>
    </row>
    <row r="2430" spans="1:61" s="22" customFormat="1" x14ac:dyDescent="0.2">
      <c r="A2430" s="30">
        <v>46336</v>
      </c>
      <c r="B2430" s="23">
        <f t="shared" si="268"/>
        <v>2015</v>
      </c>
      <c r="C2430" s="23">
        <f t="shared" si="269"/>
        <v>8</v>
      </c>
      <c r="D2430" s="24" t="s">
        <v>100</v>
      </c>
      <c r="E2430" s="31">
        <v>42229</v>
      </c>
      <c r="F2430" s="30">
        <v>6595400</v>
      </c>
      <c r="G2430" s="30">
        <v>1624045</v>
      </c>
      <c r="H2430" s="26" t="s">
        <v>84</v>
      </c>
      <c r="J2430" s="22" t="str">
        <f t="shared" si="270"/>
        <v xml:space="preserve">Fjäturen </v>
      </c>
      <c r="K2430" s="26" t="s">
        <v>783</v>
      </c>
      <c r="L2430" s="30">
        <v>3</v>
      </c>
      <c r="M2430" s="30">
        <v>3</v>
      </c>
      <c r="O2430" s="30">
        <v>20.8</v>
      </c>
      <c r="P2430" s="30">
        <v>8.6</v>
      </c>
      <c r="Q2430" s="30">
        <v>94</v>
      </c>
      <c r="BI2430" s="27"/>
    </row>
    <row r="2431" spans="1:61" s="22" customFormat="1" x14ac:dyDescent="0.2">
      <c r="A2431" s="30">
        <v>46337</v>
      </c>
      <c r="B2431" s="23">
        <f t="shared" si="268"/>
        <v>2015</v>
      </c>
      <c r="C2431" s="23">
        <f t="shared" si="269"/>
        <v>8</v>
      </c>
      <c r="D2431" s="24" t="s">
        <v>100</v>
      </c>
      <c r="E2431" s="31">
        <v>42229</v>
      </c>
      <c r="F2431" s="30">
        <v>6595400</v>
      </c>
      <c r="G2431" s="30">
        <v>1624045</v>
      </c>
      <c r="H2431" s="26" t="s">
        <v>84</v>
      </c>
      <c r="J2431" s="22" t="str">
        <f t="shared" si="270"/>
        <v xml:space="preserve">Fjäturen </v>
      </c>
      <c r="K2431" s="26" t="s">
        <v>784</v>
      </c>
      <c r="L2431" s="30">
        <v>4</v>
      </c>
      <c r="M2431" s="30">
        <v>4</v>
      </c>
      <c r="O2431" s="30">
        <v>20.399999999999999</v>
      </c>
      <c r="P2431" s="30">
        <v>7.7</v>
      </c>
      <c r="Q2431" s="30">
        <v>84</v>
      </c>
      <c r="BI2431" s="27"/>
    </row>
    <row r="2432" spans="1:61" s="22" customFormat="1" x14ac:dyDescent="0.2">
      <c r="A2432" s="30">
        <v>46338</v>
      </c>
      <c r="B2432" s="23">
        <f t="shared" si="268"/>
        <v>2015</v>
      </c>
      <c r="C2432" s="23">
        <f t="shared" si="269"/>
        <v>8</v>
      </c>
      <c r="D2432" s="24" t="s">
        <v>100</v>
      </c>
      <c r="E2432" s="31">
        <v>42229</v>
      </c>
      <c r="F2432" s="30">
        <v>6595400</v>
      </c>
      <c r="G2432" s="30">
        <v>1624045</v>
      </c>
      <c r="H2432" s="26" t="s">
        <v>84</v>
      </c>
      <c r="J2432" s="22" t="str">
        <f t="shared" si="270"/>
        <v xml:space="preserve">Fjäturen </v>
      </c>
      <c r="K2432" s="26" t="s">
        <v>841</v>
      </c>
      <c r="L2432" s="30">
        <v>5</v>
      </c>
      <c r="M2432" s="30">
        <v>5</v>
      </c>
      <c r="O2432" s="30">
        <v>17.399999999999999</v>
      </c>
      <c r="P2432" s="30">
        <v>0.1</v>
      </c>
      <c r="Q2432" s="30">
        <v>1</v>
      </c>
      <c r="BI2432" s="27"/>
    </row>
    <row r="2433" spans="1:61" s="22" customFormat="1" x14ac:dyDescent="0.2">
      <c r="A2433" s="30">
        <v>46339</v>
      </c>
      <c r="B2433" s="23">
        <f t="shared" si="268"/>
        <v>2015</v>
      </c>
      <c r="C2433" s="23">
        <f t="shared" si="269"/>
        <v>8</v>
      </c>
      <c r="D2433" s="24" t="s">
        <v>100</v>
      </c>
      <c r="E2433" s="31">
        <v>42229</v>
      </c>
      <c r="F2433" s="30">
        <v>6595400</v>
      </c>
      <c r="G2433" s="30">
        <v>1624045</v>
      </c>
      <c r="H2433" s="26" t="s">
        <v>84</v>
      </c>
      <c r="J2433" s="22" t="str">
        <f t="shared" si="270"/>
        <v xml:space="preserve">Fjäturen </v>
      </c>
      <c r="K2433" s="26" t="s">
        <v>842</v>
      </c>
      <c r="L2433" s="30">
        <v>6</v>
      </c>
      <c r="M2433" s="30">
        <v>6</v>
      </c>
      <c r="O2433" s="30">
        <v>16.7</v>
      </c>
      <c r="P2433" s="30">
        <v>0.1</v>
      </c>
      <c r="Q2433" s="30">
        <v>1</v>
      </c>
      <c r="BI2433" s="27"/>
    </row>
    <row r="2434" spans="1:61" s="22" customFormat="1" x14ac:dyDescent="0.2">
      <c r="A2434" s="30">
        <v>46340</v>
      </c>
      <c r="B2434" s="23">
        <f t="shared" ref="B2434:B2497" si="280">YEAR(E2434)</f>
        <v>2015</v>
      </c>
      <c r="C2434" s="23">
        <f t="shared" ref="C2434:C2497" si="281">MONTH(E2434)</f>
        <v>8</v>
      </c>
      <c r="D2434" s="24" t="s">
        <v>100</v>
      </c>
      <c r="E2434" s="31">
        <v>42229</v>
      </c>
      <c r="F2434" s="30">
        <v>6595400</v>
      </c>
      <c r="G2434" s="30">
        <v>1624045</v>
      </c>
      <c r="H2434" s="26" t="s">
        <v>84</v>
      </c>
      <c r="J2434" s="22" t="str">
        <f t="shared" si="270"/>
        <v xml:space="preserve">Fjäturen </v>
      </c>
      <c r="K2434" s="26" t="s">
        <v>843</v>
      </c>
      <c r="L2434" s="30">
        <v>7</v>
      </c>
      <c r="M2434" s="30">
        <v>7</v>
      </c>
      <c r="O2434" s="30">
        <v>13.2</v>
      </c>
      <c r="P2434" s="30">
        <v>0.1</v>
      </c>
      <c r="Q2434" s="30">
        <v>1</v>
      </c>
      <c r="BI2434" s="27"/>
    </row>
    <row r="2435" spans="1:61" s="22" customFormat="1" x14ac:dyDescent="0.2">
      <c r="A2435" s="30">
        <v>46341</v>
      </c>
      <c r="B2435" s="23">
        <f t="shared" si="280"/>
        <v>2015</v>
      </c>
      <c r="C2435" s="23">
        <f t="shared" si="281"/>
        <v>8</v>
      </c>
      <c r="D2435" s="24" t="s">
        <v>100</v>
      </c>
      <c r="E2435" s="31">
        <v>42229</v>
      </c>
      <c r="F2435" s="30">
        <v>6595400</v>
      </c>
      <c r="G2435" s="30">
        <v>1624045</v>
      </c>
      <c r="H2435" s="26" t="s">
        <v>84</v>
      </c>
      <c r="J2435" s="22" t="str">
        <f t="shared" ref="J2435:J2498" si="282">CONCATENATE(H2435," ",I2435)</f>
        <v xml:space="preserve">Fjäturen </v>
      </c>
      <c r="K2435" s="26" t="s">
        <v>844</v>
      </c>
      <c r="L2435" s="30">
        <v>8</v>
      </c>
      <c r="M2435" s="30">
        <v>8</v>
      </c>
      <c r="O2435" s="30">
        <v>11.7</v>
      </c>
      <c r="P2435" s="30">
        <v>0.1</v>
      </c>
      <c r="Q2435" s="30">
        <v>1</v>
      </c>
      <c r="BI2435" s="27"/>
    </row>
    <row r="2436" spans="1:61" s="22" customFormat="1" x14ac:dyDescent="0.2">
      <c r="A2436" s="30">
        <v>46342</v>
      </c>
      <c r="B2436" s="23">
        <f t="shared" si="280"/>
        <v>2015</v>
      </c>
      <c r="C2436" s="23">
        <f t="shared" si="281"/>
        <v>8</v>
      </c>
      <c r="D2436" s="24" t="s">
        <v>100</v>
      </c>
      <c r="E2436" s="31">
        <v>42229</v>
      </c>
      <c r="F2436" s="30">
        <v>6595400</v>
      </c>
      <c r="G2436" s="30">
        <v>1624045</v>
      </c>
      <c r="H2436" s="26" t="s">
        <v>84</v>
      </c>
      <c r="J2436" s="22" t="str">
        <f t="shared" si="282"/>
        <v xml:space="preserve">Fjäturen </v>
      </c>
      <c r="K2436" s="22" t="s">
        <v>785</v>
      </c>
      <c r="L2436" s="30">
        <v>8.6999999999999993</v>
      </c>
      <c r="M2436" s="30">
        <v>8.6999999999999993</v>
      </c>
      <c r="O2436" s="30">
        <v>11.4</v>
      </c>
      <c r="P2436" s="30">
        <v>0.1</v>
      </c>
      <c r="Q2436" s="30">
        <v>1</v>
      </c>
      <c r="T2436" s="30">
        <v>2.5970823530000002</v>
      </c>
      <c r="U2436" s="30">
        <v>1813.1011000000001</v>
      </c>
      <c r="V2436" s="22">
        <f t="shared" ref="V2436:V2437" si="283">U2436 * (1/((10^((0.0901821 + (2729.92 /(273.15 + O2436)))-AC2436)+1)))</f>
        <v>10.279120304746293</v>
      </c>
      <c r="W2436" s="30">
        <v>0.17699999999999999</v>
      </c>
      <c r="X2436" s="30">
        <v>785.89</v>
      </c>
      <c r="Y2436" s="30">
        <v>14.4</v>
      </c>
      <c r="AB2436" s="30">
        <v>0</v>
      </c>
      <c r="AC2436" s="30">
        <v>7.44</v>
      </c>
      <c r="AI2436" s="30">
        <v>825.54</v>
      </c>
      <c r="AJ2436" s="30">
        <v>2252.13</v>
      </c>
      <c r="BI2436" s="27"/>
    </row>
    <row r="2437" spans="1:61" s="22" customFormat="1" x14ac:dyDescent="0.2">
      <c r="A2437" s="30">
        <v>46343</v>
      </c>
      <c r="B2437" s="23">
        <f t="shared" si="280"/>
        <v>2015</v>
      </c>
      <c r="C2437" s="23">
        <f t="shared" si="281"/>
        <v>8</v>
      </c>
      <c r="D2437" s="24" t="s">
        <v>100</v>
      </c>
      <c r="E2437" s="31">
        <v>42229</v>
      </c>
      <c r="F2437" s="30">
        <v>6593820</v>
      </c>
      <c r="G2437" s="30">
        <v>1619360</v>
      </c>
      <c r="H2437" s="26" t="s">
        <v>91</v>
      </c>
      <c r="J2437" s="22" t="str">
        <f t="shared" si="282"/>
        <v xml:space="preserve">Ravalen </v>
      </c>
      <c r="K2437" s="22" t="s">
        <v>739</v>
      </c>
      <c r="L2437" s="30">
        <v>0.5</v>
      </c>
      <c r="M2437" s="30">
        <v>0.5</v>
      </c>
      <c r="N2437" s="30">
        <v>1.4</v>
      </c>
      <c r="O2437" s="30">
        <v>21</v>
      </c>
      <c r="P2437" s="30">
        <v>9.6999999999999993</v>
      </c>
      <c r="Q2437" s="30">
        <v>108</v>
      </c>
      <c r="T2437" s="30">
        <v>1.3851105881999999</v>
      </c>
      <c r="U2437" s="30">
        <v>9.0549999999999997</v>
      </c>
      <c r="V2437" s="22">
        <f t="shared" si="283"/>
        <v>1.7490020671756106</v>
      </c>
      <c r="W2437" s="30">
        <v>6.4000000000000001E-2</v>
      </c>
      <c r="X2437" s="30">
        <v>1.1100000000000001</v>
      </c>
      <c r="Y2437" s="30">
        <v>1.2</v>
      </c>
      <c r="Z2437" s="30">
        <v>1.78461</v>
      </c>
      <c r="AB2437" s="30">
        <v>0.04</v>
      </c>
      <c r="AC2437" s="30">
        <v>8.75</v>
      </c>
      <c r="AI2437" s="30">
        <v>19.79</v>
      </c>
      <c r="AJ2437" s="30">
        <v>767.53499999999997</v>
      </c>
      <c r="BI2437" s="27"/>
    </row>
    <row r="2438" spans="1:61" s="22" customFormat="1" x14ac:dyDescent="0.2">
      <c r="A2438" s="30">
        <v>46344</v>
      </c>
      <c r="B2438" s="23">
        <f t="shared" si="280"/>
        <v>2015</v>
      </c>
      <c r="C2438" s="23">
        <f t="shared" si="281"/>
        <v>8</v>
      </c>
      <c r="D2438" s="24" t="s">
        <v>100</v>
      </c>
      <c r="E2438" s="31">
        <v>42229</v>
      </c>
      <c r="F2438" s="30">
        <v>6593820</v>
      </c>
      <c r="G2438" s="30">
        <v>1619360</v>
      </c>
      <c r="H2438" s="26" t="s">
        <v>91</v>
      </c>
      <c r="J2438" s="22" t="str">
        <f t="shared" si="282"/>
        <v xml:space="preserve">Ravalen </v>
      </c>
      <c r="K2438" s="26" t="s">
        <v>781</v>
      </c>
      <c r="L2438" s="30">
        <v>1</v>
      </c>
      <c r="M2438" s="30">
        <v>1</v>
      </c>
      <c r="O2438" s="30">
        <v>21</v>
      </c>
      <c r="P2438" s="30">
        <v>9.6999999999999993</v>
      </c>
      <c r="Q2438" s="30">
        <v>107</v>
      </c>
      <c r="BI2438" s="27"/>
    </row>
    <row r="2439" spans="1:61" s="22" customFormat="1" x14ac:dyDescent="0.2">
      <c r="A2439" s="30">
        <v>46345</v>
      </c>
      <c r="B2439" s="23">
        <f t="shared" si="280"/>
        <v>2015</v>
      </c>
      <c r="C2439" s="23">
        <f t="shared" si="281"/>
        <v>8</v>
      </c>
      <c r="D2439" s="24" t="s">
        <v>100</v>
      </c>
      <c r="E2439" s="31">
        <v>42229</v>
      </c>
      <c r="F2439" s="30">
        <v>6593820</v>
      </c>
      <c r="G2439" s="30">
        <v>1619360</v>
      </c>
      <c r="H2439" s="26" t="s">
        <v>91</v>
      </c>
      <c r="J2439" s="22" t="str">
        <f t="shared" si="282"/>
        <v xml:space="preserve">Ravalen </v>
      </c>
      <c r="K2439" s="22" t="s">
        <v>785</v>
      </c>
      <c r="L2439" s="30">
        <v>1.4</v>
      </c>
      <c r="M2439" s="30">
        <v>1.4</v>
      </c>
      <c r="O2439" s="30">
        <v>21</v>
      </c>
      <c r="P2439" s="30">
        <v>9.6999999999999993</v>
      </c>
      <c r="Q2439" s="30">
        <v>107</v>
      </c>
      <c r="T2439" s="30">
        <v>1.3466352940999999</v>
      </c>
      <c r="U2439" s="30">
        <v>6.4649999999999999</v>
      </c>
      <c r="V2439" s="22">
        <f t="shared" ref="V2439:V2440" si="284">U2439 * (1/((10^((0.0901821 + (2729.92 /(273.15 + O2439)))-AC2439)+1)))</f>
        <v>1.295790786195109</v>
      </c>
      <c r="W2439" s="30">
        <v>6.4000000000000001E-2</v>
      </c>
      <c r="X2439" s="30">
        <v>1.6600000000000001</v>
      </c>
      <c r="Y2439" s="30">
        <v>0.7</v>
      </c>
      <c r="AB2439" s="30">
        <v>0</v>
      </c>
      <c r="AC2439" s="30">
        <v>8.77</v>
      </c>
      <c r="AI2439" s="30">
        <v>18.72</v>
      </c>
      <c r="AJ2439" s="30">
        <v>758.66499999999996</v>
      </c>
      <c r="BI2439" s="27"/>
    </row>
    <row r="2440" spans="1:61" s="22" customFormat="1" x14ac:dyDescent="0.2">
      <c r="A2440" s="30">
        <v>46346</v>
      </c>
      <c r="B2440" s="23">
        <f t="shared" si="280"/>
        <v>2015</v>
      </c>
      <c r="C2440" s="23">
        <f t="shared" si="281"/>
        <v>8</v>
      </c>
      <c r="D2440" s="24" t="s">
        <v>100</v>
      </c>
      <c r="E2440" s="31">
        <v>42229</v>
      </c>
      <c r="F2440" s="30">
        <v>6594420</v>
      </c>
      <c r="G2440" s="30">
        <v>1615795</v>
      </c>
      <c r="H2440" s="26" t="s">
        <v>96</v>
      </c>
      <c r="J2440" s="22" t="str">
        <f t="shared" si="282"/>
        <v xml:space="preserve">Översjön </v>
      </c>
      <c r="K2440" s="22" t="s">
        <v>739</v>
      </c>
      <c r="L2440" s="30">
        <v>0.5</v>
      </c>
      <c r="M2440" s="30">
        <v>0.5</v>
      </c>
      <c r="N2440" s="30">
        <v>2.9</v>
      </c>
      <c r="O2440" s="30">
        <v>21</v>
      </c>
      <c r="P2440" s="30">
        <v>7.5</v>
      </c>
      <c r="Q2440" s="30">
        <v>83</v>
      </c>
      <c r="T2440" s="30">
        <v>1.8660517646999999</v>
      </c>
      <c r="U2440" s="30">
        <v>8.4459</v>
      </c>
      <c r="V2440" s="22">
        <f t="shared" si="284"/>
        <v>0.22593359884918573</v>
      </c>
      <c r="W2440" s="30">
        <v>5.7000000000000002E-2</v>
      </c>
      <c r="X2440" s="30">
        <v>0.77</v>
      </c>
      <c r="Y2440" s="30">
        <v>1.8</v>
      </c>
      <c r="Z2440" s="30">
        <v>5.4665099999999995</v>
      </c>
      <c r="AB2440" s="30">
        <v>0</v>
      </c>
      <c r="AC2440" s="30">
        <v>7.8100000000000005</v>
      </c>
      <c r="AI2440" s="30">
        <v>19.48</v>
      </c>
      <c r="AJ2440" s="30">
        <v>793.13499999999999</v>
      </c>
      <c r="BI2440" s="27"/>
    </row>
    <row r="2441" spans="1:61" s="22" customFormat="1" x14ac:dyDescent="0.2">
      <c r="A2441" s="30">
        <v>46347</v>
      </c>
      <c r="B2441" s="23">
        <f t="shared" si="280"/>
        <v>2015</v>
      </c>
      <c r="C2441" s="23">
        <f t="shared" si="281"/>
        <v>8</v>
      </c>
      <c r="D2441" s="24" t="s">
        <v>100</v>
      </c>
      <c r="E2441" s="31">
        <v>42229</v>
      </c>
      <c r="F2441" s="30">
        <v>6594420</v>
      </c>
      <c r="G2441" s="30">
        <v>1615795</v>
      </c>
      <c r="H2441" s="26" t="s">
        <v>96</v>
      </c>
      <c r="J2441" s="22" t="str">
        <f t="shared" si="282"/>
        <v xml:space="preserve">Översjön </v>
      </c>
      <c r="K2441" s="26" t="s">
        <v>781</v>
      </c>
      <c r="L2441" s="30">
        <v>1</v>
      </c>
      <c r="M2441" s="30">
        <v>1</v>
      </c>
      <c r="O2441" s="30">
        <v>21</v>
      </c>
      <c r="P2441" s="30">
        <v>7.5</v>
      </c>
      <c r="Q2441" s="30">
        <v>83</v>
      </c>
      <c r="BI2441" s="27"/>
    </row>
    <row r="2442" spans="1:61" s="22" customFormat="1" x14ac:dyDescent="0.2">
      <c r="A2442" s="30">
        <v>46348</v>
      </c>
      <c r="B2442" s="23">
        <f t="shared" si="280"/>
        <v>2015</v>
      </c>
      <c r="C2442" s="23">
        <f t="shared" si="281"/>
        <v>8</v>
      </c>
      <c r="D2442" s="24" t="s">
        <v>100</v>
      </c>
      <c r="E2442" s="31">
        <v>42229</v>
      </c>
      <c r="F2442" s="30">
        <v>6594420</v>
      </c>
      <c r="G2442" s="30">
        <v>1615795</v>
      </c>
      <c r="H2442" s="26" t="s">
        <v>96</v>
      </c>
      <c r="J2442" s="22" t="str">
        <f t="shared" si="282"/>
        <v xml:space="preserve">Översjön </v>
      </c>
      <c r="K2442" s="26" t="s">
        <v>782</v>
      </c>
      <c r="L2442" s="30">
        <v>2</v>
      </c>
      <c r="M2442" s="30">
        <v>2</v>
      </c>
      <c r="O2442" s="30">
        <v>20.8</v>
      </c>
      <c r="P2442" s="30">
        <v>7.6</v>
      </c>
      <c r="Q2442" s="30">
        <v>83</v>
      </c>
      <c r="BI2442" s="27"/>
    </row>
    <row r="2443" spans="1:61" s="22" customFormat="1" x14ac:dyDescent="0.2">
      <c r="A2443" s="30">
        <v>46349</v>
      </c>
      <c r="B2443" s="23">
        <f t="shared" si="280"/>
        <v>2015</v>
      </c>
      <c r="C2443" s="23">
        <f t="shared" si="281"/>
        <v>8</v>
      </c>
      <c r="D2443" s="24" t="s">
        <v>100</v>
      </c>
      <c r="E2443" s="31">
        <v>42229</v>
      </c>
      <c r="F2443" s="30">
        <v>6594420</v>
      </c>
      <c r="G2443" s="30">
        <v>1615795</v>
      </c>
      <c r="H2443" s="26" t="s">
        <v>96</v>
      </c>
      <c r="J2443" s="22" t="str">
        <f t="shared" si="282"/>
        <v xml:space="preserve">Översjön </v>
      </c>
      <c r="K2443" s="26" t="s">
        <v>783</v>
      </c>
      <c r="L2443" s="30">
        <v>3</v>
      </c>
      <c r="M2443" s="30">
        <v>3</v>
      </c>
      <c r="O2443" s="30">
        <v>20.5</v>
      </c>
      <c r="P2443" s="30">
        <v>6.9</v>
      </c>
      <c r="Q2443" s="30">
        <v>76</v>
      </c>
      <c r="BI2443" s="27"/>
    </row>
    <row r="2444" spans="1:61" s="22" customFormat="1" x14ac:dyDescent="0.2">
      <c r="A2444" s="30">
        <v>46350</v>
      </c>
      <c r="B2444" s="23">
        <f t="shared" si="280"/>
        <v>2015</v>
      </c>
      <c r="C2444" s="23">
        <f t="shared" si="281"/>
        <v>8</v>
      </c>
      <c r="D2444" s="24" t="s">
        <v>100</v>
      </c>
      <c r="E2444" s="31">
        <v>42229</v>
      </c>
      <c r="F2444" s="30">
        <v>6594420</v>
      </c>
      <c r="G2444" s="30">
        <v>1615795</v>
      </c>
      <c r="H2444" s="26" t="s">
        <v>96</v>
      </c>
      <c r="J2444" s="22" t="str">
        <f t="shared" si="282"/>
        <v xml:space="preserve">Översjön </v>
      </c>
      <c r="K2444" s="22" t="s">
        <v>785</v>
      </c>
      <c r="L2444" s="30">
        <v>3.8</v>
      </c>
      <c r="M2444" s="30">
        <v>3.8</v>
      </c>
      <c r="O2444" s="30">
        <v>20.3</v>
      </c>
      <c r="P2444" s="30">
        <v>6.1</v>
      </c>
      <c r="Q2444" s="30">
        <v>66</v>
      </c>
      <c r="T2444" s="30">
        <v>1.8468141177000001</v>
      </c>
      <c r="U2444" s="30">
        <v>8.8048000000000002</v>
      </c>
      <c r="V2444" s="22">
        <f t="shared" ref="V2444:V2445" si="285">U2444 * (1/((10^((0.0901821 + (2729.92 /(273.15 + O2444)))-AC2444)+1)))</f>
        <v>0.20486492699135186</v>
      </c>
      <c r="W2444" s="30">
        <v>5.8000000000000003E-2</v>
      </c>
      <c r="X2444" s="30">
        <v>0.65</v>
      </c>
      <c r="Y2444" s="30">
        <v>2.5</v>
      </c>
      <c r="AB2444" s="30">
        <v>0</v>
      </c>
      <c r="AC2444" s="30">
        <v>7.77</v>
      </c>
      <c r="AI2444" s="30">
        <v>26.62</v>
      </c>
      <c r="AJ2444" s="30">
        <v>820.33500000000004</v>
      </c>
      <c r="BI2444" s="27"/>
    </row>
    <row r="2445" spans="1:61" s="22" customFormat="1" x14ac:dyDescent="0.2">
      <c r="B2445" s="23">
        <f t="shared" si="280"/>
        <v>2015</v>
      </c>
      <c r="C2445" s="23">
        <f t="shared" si="281"/>
        <v>8</v>
      </c>
      <c r="D2445" s="24" t="s">
        <v>100</v>
      </c>
      <c r="E2445" s="25" t="s">
        <v>1171</v>
      </c>
      <c r="F2445" s="22">
        <v>6606238</v>
      </c>
      <c r="G2445" s="22">
        <v>661152</v>
      </c>
      <c r="H2445" s="26" t="s">
        <v>738</v>
      </c>
      <c r="J2445" s="22" t="str">
        <f t="shared" si="282"/>
        <v xml:space="preserve">Oxundaån </v>
      </c>
      <c r="K2445" s="22" t="s">
        <v>739</v>
      </c>
      <c r="L2445" s="22">
        <v>0.2</v>
      </c>
      <c r="M2445" s="22">
        <v>0.2</v>
      </c>
      <c r="O2445" s="22">
        <v>20.399999999999999</v>
      </c>
      <c r="R2445" s="22">
        <v>44.3</v>
      </c>
      <c r="T2445" s="22">
        <v>2.4660000000000002</v>
      </c>
      <c r="U2445" s="22">
        <v>61</v>
      </c>
      <c r="V2445" s="22">
        <f t="shared" si="285"/>
        <v>1.5638398259197601</v>
      </c>
      <c r="W2445" s="22">
        <v>4.3999999999999997E-2</v>
      </c>
      <c r="X2445" s="22">
        <v>37</v>
      </c>
      <c r="Y2445" s="22">
        <v>3.8</v>
      </c>
      <c r="Z2445" s="22">
        <v>6.9</v>
      </c>
      <c r="AB2445" s="22">
        <v>7</v>
      </c>
      <c r="AC2445" s="22">
        <v>7.81</v>
      </c>
      <c r="AG2445" s="22">
        <v>10.199999999999999</v>
      </c>
      <c r="AI2445" s="22">
        <v>66.400000000000006</v>
      </c>
      <c r="AJ2445" s="22">
        <v>722</v>
      </c>
      <c r="AK2445" s="22">
        <v>50.4</v>
      </c>
      <c r="AM2445" s="22">
        <v>4.7702</v>
      </c>
      <c r="AN2445" s="22">
        <v>8.4337</v>
      </c>
      <c r="AO2445" s="22">
        <v>35.130950000000006</v>
      </c>
      <c r="AP2445" s="22">
        <v>24.087000000000003</v>
      </c>
      <c r="AQ2445" s="22">
        <v>42.908650000000002</v>
      </c>
      <c r="AR2445" s="22">
        <v>0.51</v>
      </c>
      <c r="BI2445" s="27"/>
    </row>
    <row r="2446" spans="1:61" s="22" customFormat="1" x14ac:dyDescent="0.2">
      <c r="A2446" s="30">
        <v>46351</v>
      </c>
      <c r="B2446" s="23">
        <f t="shared" si="280"/>
        <v>2015</v>
      </c>
      <c r="C2446" s="23">
        <f t="shared" si="281"/>
        <v>8</v>
      </c>
      <c r="D2446" s="24" t="s">
        <v>100</v>
      </c>
      <c r="E2446" s="31">
        <v>42234</v>
      </c>
      <c r="F2446" s="30">
        <v>6595515</v>
      </c>
      <c r="G2446" s="30">
        <v>1624630</v>
      </c>
      <c r="H2446" s="26" t="s">
        <v>86</v>
      </c>
      <c r="J2446" s="22" t="str">
        <f t="shared" si="282"/>
        <v xml:space="preserve">Käringsjön </v>
      </c>
      <c r="K2446" s="22" t="s">
        <v>739</v>
      </c>
      <c r="L2446" s="30">
        <v>0.5</v>
      </c>
      <c r="M2446" s="30">
        <v>1</v>
      </c>
      <c r="N2446" s="30">
        <v>1.6</v>
      </c>
      <c r="O2446" s="30">
        <v>22.7</v>
      </c>
      <c r="P2446" s="30">
        <v>6.9</v>
      </c>
      <c r="Q2446" s="30">
        <v>81</v>
      </c>
      <c r="T2446" s="22">
        <v>0.42322823529999998</v>
      </c>
      <c r="U2446" s="22">
        <v>7.21</v>
      </c>
      <c r="V2446" s="22">
        <v>2.3929335805974204E-2</v>
      </c>
      <c r="W2446" s="22">
        <v>0.48399999999999999</v>
      </c>
      <c r="X2446" s="22">
        <v>0.41</v>
      </c>
      <c r="Y2446" s="22">
        <v>1.1000000000000001</v>
      </c>
      <c r="Z2446" s="22">
        <v>7.1124299999999998</v>
      </c>
      <c r="AB2446" s="22">
        <v>1.23</v>
      </c>
      <c r="AC2446" s="22">
        <v>6.84</v>
      </c>
      <c r="AI2446" s="22">
        <v>18.79</v>
      </c>
      <c r="AJ2446" s="22">
        <v>1007.52</v>
      </c>
      <c r="BI2446" s="29"/>
    </row>
    <row r="2447" spans="1:61" s="22" customFormat="1" x14ac:dyDescent="0.2">
      <c r="A2447" s="30">
        <v>46352</v>
      </c>
      <c r="B2447" s="23">
        <f t="shared" si="280"/>
        <v>2015</v>
      </c>
      <c r="C2447" s="23">
        <f t="shared" si="281"/>
        <v>8</v>
      </c>
      <c r="D2447" s="24" t="s">
        <v>100</v>
      </c>
      <c r="E2447" s="31">
        <v>42234</v>
      </c>
      <c r="F2447" s="30">
        <v>6595515</v>
      </c>
      <c r="G2447" s="30">
        <v>1624630</v>
      </c>
      <c r="H2447" s="26" t="s">
        <v>86</v>
      </c>
      <c r="J2447" s="22" t="str">
        <f t="shared" si="282"/>
        <v xml:space="preserve">Käringsjön </v>
      </c>
      <c r="K2447" s="26" t="s">
        <v>781</v>
      </c>
      <c r="L2447" s="30">
        <v>1</v>
      </c>
      <c r="M2447" s="30">
        <v>1</v>
      </c>
      <c r="O2447" s="30">
        <v>22.7</v>
      </c>
      <c r="P2447" s="30">
        <v>6.8</v>
      </c>
      <c r="Q2447" s="30">
        <v>80</v>
      </c>
      <c r="BI2447" s="29"/>
    </row>
    <row r="2448" spans="1:61" s="22" customFormat="1" x14ac:dyDescent="0.2">
      <c r="A2448" s="30">
        <v>46353</v>
      </c>
      <c r="B2448" s="23">
        <f t="shared" si="280"/>
        <v>2015</v>
      </c>
      <c r="C2448" s="23">
        <f t="shared" si="281"/>
        <v>8</v>
      </c>
      <c r="D2448" s="24" t="s">
        <v>100</v>
      </c>
      <c r="E2448" s="31">
        <v>42234</v>
      </c>
      <c r="F2448" s="30">
        <v>6595515</v>
      </c>
      <c r="G2448" s="30">
        <v>1624630</v>
      </c>
      <c r="H2448" s="26" t="s">
        <v>86</v>
      </c>
      <c r="J2448" s="22" t="str">
        <f t="shared" si="282"/>
        <v xml:space="preserve">Käringsjön </v>
      </c>
      <c r="K2448" s="26" t="s">
        <v>782</v>
      </c>
      <c r="L2448" s="30">
        <v>2</v>
      </c>
      <c r="M2448" s="30">
        <v>2</v>
      </c>
      <c r="O2448" s="30">
        <v>19.5</v>
      </c>
      <c r="P2448" s="30">
        <v>5.5</v>
      </c>
      <c r="Q2448" s="30">
        <v>60</v>
      </c>
      <c r="BI2448" s="29"/>
    </row>
    <row r="2449" spans="1:61" s="22" customFormat="1" x14ac:dyDescent="0.2">
      <c r="A2449" s="30">
        <v>46354</v>
      </c>
      <c r="B2449" s="23">
        <f t="shared" si="280"/>
        <v>2015</v>
      </c>
      <c r="C2449" s="23">
        <f t="shared" si="281"/>
        <v>8</v>
      </c>
      <c r="D2449" s="24" t="s">
        <v>100</v>
      </c>
      <c r="E2449" s="31">
        <v>42234</v>
      </c>
      <c r="F2449" s="30">
        <v>6595515</v>
      </c>
      <c r="G2449" s="30">
        <v>1624630</v>
      </c>
      <c r="H2449" s="26" t="s">
        <v>86</v>
      </c>
      <c r="J2449" s="22" t="str">
        <f t="shared" si="282"/>
        <v xml:space="preserve">Käringsjön </v>
      </c>
      <c r="K2449" s="26" t="s">
        <v>783</v>
      </c>
      <c r="L2449" s="30">
        <v>3</v>
      </c>
      <c r="M2449" s="30">
        <v>3</v>
      </c>
      <c r="O2449" s="30">
        <v>16.600000000000001</v>
      </c>
      <c r="P2449" s="30">
        <v>2.9</v>
      </c>
      <c r="Q2449" s="30">
        <v>29</v>
      </c>
      <c r="BI2449" s="29"/>
    </row>
    <row r="2450" spans="1:61" s="22" customFormat="1" x14ac:dyDescent="0.2">
      <c r="A2450" s="30">
        <v>46355</v>
      </c>
      <c r="B2450" s="23">
        <f t="shared" si="280"/>
        <v>2015</v>
      </c>
      <c r="C2450" s="23">
        <f t="shared" si="281"/>
        <v>8</v>
      </c>
      <c r="D2450" s="24" t="s">
        <v>100</v>
      </c>
      <c r="E2450" s="31">
        <v>42234</v>
      </c>
      <c r="F2450" s="30">
        <v>6595515</v>
      </c>
      <c r="G2450" s="30">
        <v>1624630</v>
      </c>
      <c r="H2450" s="26" t="s">
        <v>86</v>
      </c>
      <c r="J2450" s="22" t="str">
        <f t="shared" si="282"/>
        <v xml:space="preserve">Käringsjön </v>
      </c>
      <c r="K2450" s="22" t="s">
        <v>785</v>
      </c>
      <c r="L2450" s="30">
        <v>3.5</v>
      </c>
      <c r="M2450" s="30">
        <v>3.5</v>
      </c>
      <c r="O2450" s="30">
        <v>15</v>
      </c>
      <c r="P2450" s="30">
        <v>2.1</v>
      </c>
      <c r="Q2450" s="30">
        <v>21</v>
      </c>
      <c r="T2450" s="22">
        <v>0.71820549020000002</v>
      </c>
      <c r="U2450" s="22">
        <v>118.10639999999999</v>
      </c>
      <c r="V2450" s="22">
        <v>0.15051610516014824</v>
      </c>
      <c r="W2450" s="22">
        <v>0.67200000000000004</v>
      </c>
      <c r="X2450" s="22">
        <v>39.479999999999997</v>
      </c>
      <c r="Y2450" s="22">
        <v>6.3</v>
      </c>
      <c r="AB2450" s="22">
        <v>2.04</v>
      </c>
      <c r="AC2450" s="22">
        <v>6.67</v>
      </c>
      <c r="AI2450" s="22">
        <v>64.599999999999994</v>
      </c>
      <c r="AJ2450" s="22">
        <v>1220.79</v>
      </c>
      <c r="BI2450" s="29"/>
    </row>
    <row r="2451" spans="1:61" s="22" customFormat="1" x14ac:dyDescent="0.2">
      <c r="A2451" s="30">
        <v>46356</v>
      </c>
      <c r="B2451" s="23">
        <f t="shared" si="280"/>
        <v>2015</v>
      </c>
      <c r="C2451" s="23">
        <f t="shared" si="281"/>
        <v>8</v>
      </c>
      <c r="D2451" s="24" t="s">
        <v>100</v>
      </c>
      <c r="E2451" s="31">
        <v>42234</v>
      </c>
      <c r="F2451" s="30">
        <v>6595470</v>
      </c>
      <c r="G2451" s="30">
        <v>1622370</v>
      </c>
      <c r="H2451" s="26" t="s">
        <v>834</v>
      </c>
      <c r="J2451" s="22" t="str">
        <f t="shared" si="282"/>
        <v xml:space="preserve">Snuggan </v>
      </c>
      <c r="K2451" s="22" t="s">
        <v>739</v>
      </c>
      <c r="L2451" s="30">
        <v>0.5</v>
      </c>
      <c r="M2451" s="30">
        <v>0.5</v>
      </c>
      <c r="N2451" s="30">
        <v>1.3</v>
      </c>
      <c r="O2451" s="30">
        <v>22</v>
      </c>
      <c r="P2451" s="30">
        <v>8.9</v>
      </c>
      <c r="Q2451" s="30">
        <v>101</v>
      </c>
      <c r="BI2451" s="27"/>
    </row>
    <row r="2452" spans="1:61" s="22" customFormat="1" x14ac:dyDescent="0.2">
      <c r="A2452" s="30">
        <v>46357</v>
      </c>
      <c r="B2452" s="23">
        <f t="shared" si="280"/>
        <v>2015</v>
      </c>
      <c r="C2452" s="23">
        <f t="shared" si="281"/>
        <v>8</v>
      </c>
      <c r="D2452" s="24" t="s">
        <v>100</v>
      </c>
      <c r="E2452" s="31">
        <v>42234</v>
      </c>
      <c r="F2452" s="30">
        <v>6595470</v>
      </c>
      <c r="G2452" s="30">
        <v>1622370</v>
      </c>
      <c r="H2452" s="26" t="s">
        <v>834</v>
      </c>
      <c r="J2452" s="22" t="str">
        <f t="shared" si="282"/>
        <v xml:space="preserve">Snuggan </v>
      </c>
      <c r="K2452" s="26" t="s">
        <v>781</v>
      </c>
      <c r="L2452" s="30">
        <v>1</v>
      </c>
      <c r="M2452" s="30">
        <v>1</v>
      </c>
      <c r="O2452" s="30">
        <v>20.6</v>
      </c>
      <c r="P2452" s="30">
        <v>8.9</v>
      </c>
      <c r="Q2452" s="30">
        <v>98</v>
      </c>
      <c r="BI2452" s="27"/>
    </row>
    <row r="2453" spans="1:61" s="22" customFormat="1" x14ac:dyDescent="0.2">
      <c r="A2453" s="30">
        <v>46358</v>
      </c>
      <c r="B2453" s="23">
        <f t="shared" si="280"/>
        <v>2015</v>
      </c>
      <c r="C2453" s="23">
        <f t="shared" si="281"/>
        <v>8</v>
      </c>
      <c r="D2453" s="24" t="s">
        <v>100</v>
      </c>
      <c r="E2453" s="31">
        <v>42234</v>
      </c>
      <c r="F2453" s="30">
        <v>6595470</v>
      </c>
      <c r="G2453" s="30">
        <v>1622370</v>
      </c>
      <c r="H2453" s="26" t="s">
        <v>834</v>
      </c>
      <c r="J2453" s="22" t="str">
        <f t="shared" si="282"/>
        <v xml:space="preserve">Snuggan </v>
      </c>
      <c r="K2453" s="26" t="s">
        <v>782</v>
      </c>
      <c r="L2453" s="30">
        <v>2</v>
      </c>
      <c r="M2453" s="30">
        <v>2</v>
      </c>
      <c r="O2453" s="30">
        <v>20.3</v>
      </c>
      <c r="P2453" s="30">
        <v>6.9</v>
      </c>
      <c r="Q2453" s="30">
        <v>74</v>
      </c>
      <c r="BI2453" s="27"/>
    </row>
    <row r="2454" spans="1:61" s="22" customFormat="1" x14ac:dyDescent="0.2">
      <c r="A2454" s="30">
        <v>46359</v>
      </c>
      <c r="B2454" s="23">
        <f t="shared" si="280"/>
        <v>2015</v>
      </c>
      <c r="C2454" s="23">
        <f t="shared" si="281"/>
        <v>8</v>
      </c>
      <c r="D2454" s="24" t="s">
        <v>100</v>
      </c>
      <c r="E2454" s="31">
        <v>42234</v>
      </c>
      <c r="F2454" s="30">
        <v>6595470</v>
      </c>
      <c r="G2454" s="30">
        <v>1622370</v>
      </c>
      <c r="H2454" s="26" t="s">
        <v>834</v>
      </c>
      <c r="J2454" s="22" t="str">
        <f t="shared" si="282"/>
        <v xml:space="preserve">Snuggan </v>
      </c>
      <c r="K2454" s="22" t="s">
        <v>785</v>
      </c>
      <c r="L2454" s="30">
        <v>2.5</v>
      </c>
      <c r="M2454" s="30">
        <v>2.5</v>
      </c>
      <c r="O2454" s="30">
        <v>19.600000000000001</v>
      </c>
      <c r="P2454" s="30">
        <v>5.8</v>
      </c>
      <c r="Q2454" s="30">
        <v>63</v>
      </c>
      <c r="BI2454" s="27"/>
    </row>
    <row r="2455" spans="1:61" s="22" customFormat="1" x14ac:dyDescent="0.2">
      <c r="A2455" s="30">
        <v>46379</v>
      </c>
      <c r="B2455" s="23">
        <f t="shared" si="280"/>
        <v>2015</v>
      </c>
      <c r="C2455" s="23">
        <f t="shared" si="281"/>
        <v>8</v>
      </c>
      <c r="D2455" s="24" t="s">
        <v>100</v>
      </c>
      <c r="E2455" s="31">
        <v>42235</v>
      </c>
      <c r="F2455" s="30">
        <v>6594430</v>
      </c>
      <c r="G2455" s="30">
        <v>1625370</v>
      </c>
      <c r="H2455" s="26" t="s">
        <v>87</v>
      </c>
      <c r="J2455" s="22" t="str">
        <f t="shared" si="282"/>
        <v xml:space="preserve">Mörtsjön </v>
      </c>
      <c r="K2455" s="22" t="s">
        <v>739</v>
      </c>
      <c r="L2455" s="30">
        <v>0.5</v>
      </c>
      <c r="M2455" s="30">
        <v>0.5</v>
      </c>
      <c r="N2455" s="30">
        <v>2</v>
      </c>
      <c r="O2455" s="30">
        <v>20.3</v>
      </c>
      <c r="P2455" s="30">
        <v>8</v>
      </c>
      <c r="Q2455" s="30">
        <v>87</v>
      </c>
      <c r="T2455" s="30">
        <v>1.96224</v>
      </c>
      <c r="U2455" s="30">
        <v>0</v>
      </c>
      <c r="V2455" s="22">
        <f t="shared" ref="V2455" si="286">U2455 * (1/((10^((0.0901821 + (2729.92 /(273.15 + O2455)))-AC2455)+1)))</f>
        <v>0</v>
      </c>
      <c r="W2455" s="30">
        <v>0.128</v>
      </c>
      <c r="X2455" s="30">
        <v>1.55</v>
      </c>
      <c r="Y2455" s="30">
        <v>2</v>
      </c>
      <c r="Z2455" s="30">
        <v>12.026475</v>
      </c>
      <c r="AB2455" s="30">
        <v>2.85</v>
      </c>
      <c r="AC2455" s="30">
        <v>7.7</v>
      </c>
      <c r="AI2455" s="30">
        <v>24.6</v>
      </c>
      <c r="AJ2455" s="30">
        <v>735.14</v>
      </c>
      <c r="BI2455" s="27"/>
    </row>
    <row r="2456" spans="1:61" s="22" customFormat="1" x14ac:dyDescent="0.2">
      <c r="A2456" s="30">
        <v>46380</v>
      </c>
      <c r="B2456" s="23">
        <f t="shared" si="280"/>
        <v>2015</v>
      </c>
      <c r="C2456" s="23">
        <f t="shared" si="281"/>
        <v>8</v>
      </c>
      <c r="D2456" s="24" t="s">
        <v>100</v>
      </c>
      <c r="E2456" s="31">
        <v>42235</v>
      </c>
      <c r="F2456" s="30">
        <v>6594430</v>
      </c>
      <c r="G2456" s="30">
        <v>1625370</v>
      </c>
      <c r="H2456" s="26" t="s">
        <v>87</v>
      </c>
      <c r="J2456" s="22" t="str">
        <f t="shared" si="282"/>
        <v xml:space="preserve">Mörtsjön </v>
      </c>
      <c r="K2456" s="26" t="s">
        <v>781</v>
      </c>
      <c r="L2456" s="30">
        <v>1</v>
      </c>
      <c r="M2456" s="30">
        <v>1</v>
      </c>
      <c r="O2456" s="30">
        <v>20</v>
      </c>
      <c r="P2456" s="30">
        <v>8</v>
      </c>
      <c r="Q2456" s="30">
        <v>87</v>
      </c>
      <c r="BI2456" s="27"/>
    </row>
    <row r="2457" spans="1:61" s="22" customFormat="1" x14ac:dyDescent="0.2">
      <c r="A2457" s="30">
        <v>46381</v>
      </c>
      <c r="B2457" s="23">
        <f t="shared" si="280"/>
        <v>2015</v>
      </c>
      <c r="C2457" s="23">
        <f t="shared" si="281"/>
        <v>8</v>
      </c>
      <c r="D2457" s="24" t="s">
        <v>100</v>
      </c>
      <c r="E2457" s="31">
        <v>42235</v>
      </c>
      <c r="F2457" s="30">
        <v>6594430</v>
      </c>
      <c r="G2457" s="30">
        <v>1625370</v>
      </c>
      <c r="H2457" s="26" t="s">
        <v>87</v>
      </c>
      <c r="J2457" s="22" t="str">
        <f t="shared" si="282"/>
        <v xml:space="preserve">Mörtsjön </v>
      </c>
      <c r="K2457" s="26" t="s">
        <v>782</v>
      </c>
      <c r="L2457" s="30">
        <v>2</v>
      </c>
      <c r="M2457" s="30">
        <v>2</v>
      </c>
      <c r="O2457" s="30">
        <v>19.7</v>
      </c>
      <c r="P2457" s="30">
        <v>7</v>
      </c>
      <c r="Q2457" s="30">
        <v>75</v>
      </c>
      <c r="BI2457" s="27"/>
    </row>
    <row r="2458" spans="1:61" s="22" customFormat="1" x14ac:dyDescent="0.2">
      <c r="A2458" s="30">
        <v>46382</v>
      </c>
      <c r="B2458" s="23">
        <f t="shared" si="280"/>
        <v>2015</v>
      </c>
      <c r="C2458" s="23">
        <f t="shared" si="281"/>
        <v>8</v>
      </c>
      <c r="D2458" s="24" t="s">
        <v>100</v>
      </c>
      <c r="E2458" s="31">
        <v>42235</v>
      </c>
      <c r="F2458" s="30">
        <v>6594430</v>
      </c>
      <c r="G2458" s="30">
        <v>1625370</v>
      </c>
      <c r="H2458" s="26" t="s">
        <v>87</v>
      </c>
      <c r="J2458" s="22" t="str">
        <f t="shared" si="282"/>
        <v xml:space="preserve">Mörtsjön </v>
      </c>
      <c r="K2458" s="26" t="s">
        <v>783</v>
      </c>
      <c r="L2458" s="30">
        <v>3</v>
      </c>
      <c r="M2458" s="30">
        <v>3</v>
      </c>
      <c r="O2458" s="30">
        <v>17</v>
      </c>
      <c r="P2458" s="30">
        <v>0.1</v>
      </c>
      <c r="Q2458" s="30">
        <v>1</v>
      </c>
      <c r="BI2458" s="27"/>
    </row>
    <row r="2459" spans="1:61" s="22" customFormat="1" x14ac:dyDescent="0.2">
      <c r="A2459" s="30">
        <v>46383</v>
      </c>
      <c r="B2459" s="23">
        <f t="shared" si="280"/>
        <v>2015</v>
      </c>
      <c r="C2459" s="23">
        <f t="shared" si="281"/>
        <v>8</v>
      </c>
      <c r="D2459" s="24" t="s">
        <v>100</v>
      </c>
      <c r="E2459" s="31">
        <v>42235</v>
      </c>
      <c r="F2459" s="30">
        <v>6594430</v>
      </c>
      <c r="G2459" s="30">
        <v>1625370</v>
      </c>
      <c r="H2459" s="26" t="s">
        <v>87</v>
      </c>
      <c r="J2459" s="22" t="str">
        <f t="shared" si="282"/>
        <v xml:space="preserve">Mörtsjön </v>
      </c>
      <c r="K2459" s="22" t="s">
        <v>785</v>
      </c>
      <c r="L2459" s="30">
        <v>3.8</v>
      </c>
      <c r="M2459" s="30">
        <v>3.8</v>
      </c>
      <c r="O2459" s="30">
        <v>13.3</v>
      </c>
      <c r="P2459" s="30">
        <v>0.1</v>
      </c>
      <c r="Q2459" s="30">
        <v>1</v>
      </c>
      <c r="T2459" s="30">
        <v>2.4239435293999998</v>
      </c>
      <c r="U2459" s="30">
        <v>365.00409999999999</v>
      </c>
      <c r="V2459" s="22">
        <f t="shared" ref="V2459" si="287">U2459 * (1/((10^((0.0901821 + (2729.92 /(273.15 + O2459)))-AC2459)+1)))</f>
        <v>0.83357159915302803</v>
      </c>
      <c r="W2459" s="30">
        <v>0.2</v>
      </c>
      <c r="X2459" s="30">
        <v>3.84</v>
      </c>
      <c r="Y2459" s="30">
        <v>11.6</v>
      </c>
      <c r="AB2459" s="30">
        <v>7.16</v>
      </c>
      <c r="AC2459" s="30">
        <v>6.98</v>
      </c>
      <c r="AI2459" s="30">
        <v>108.18</v>
      </c>
      <c r="AJ2459" s="30">
        <v>1711.51</v>
      </c>
      <c r="BI2459" s="27"/>
    </row>
    <row r="2460" spans="1:61" s="22" customFormat="1" x14ac:dyDescent="0.2">
      <c r="A2460" s="22">
        <v>45299</v>
      </c>
      <c r="B2460" s="23">
        <f t="shared" si="280"/>
        <v>2015</v>
      </c>
      <c r="C2460" s="23">
        <f t="shared" si="281"/>
        <v>8</v>
      </c>
      <c r="D2460" s="24" t="s">
        <v>100</v>
      </c>
      <c r="E2460" s="25">
        <v>42236</v>
      </c>
      <c r="F2460" s="22">
        <v>6600935</v>
      </c>
      <c r="G2460" s="22">
        <v>1626764</v>
      </c>
      <c r="H2460" s="22" t="s">
        <v>94</v>
      </c>
      <c r="I2460" s="22" t="s">
        <v>780</v>
      </c>
      <c r="J2460" s="22" t="str">
        <f t="shared" si="282"/>
        <v>Vallentunasjön Va2</v>
      </c>
      <c r="K2460" s="22" t="s">
        <v>739</v>
      </c>
      <c r="L2460" s="22">
        <v>0.5</v>
      </c>
      <c r="M2460" s="22">
        <v>0.5</v>
      </c>
      <c r="N2460" s="22">
        <v>0.8</v>
      </c>
      <c r="O2460" s="22">
        <v>20.9</v>
      </c>
      <c r="P2460" s="22">
        <v>9.1999999999999993</v>
      </c>
      <c r="Q2460" s="22">
        <v>101</v>
      </c>
      <c r="BI2460" s="27"/>
    </row>
    <row r="2461" spans="1:61" s="22" customFormat="1" x14ac:dyDescent="0.2">
      <c r="A2461" s="22">
        <v>45300</v>
      </c>
      <c r="B2461" s="23">
        <f t="shared" si="280"/>
        <v>2015</v>
      </c>
      <c r="C2461" s="23">
        <f t="shared" si="281"/>
        <v>8</v>
      </c>
      <c r="D2461" s="24" t="s">
        <v>100</v>
      </c>
      <c r="E2461" s="25">
        <v>42236</v>
      </c>
      <c r="F2461" s="22">
        <v>6600935</v>
      </c>
      <c r="G2461" s="22">
        <v>1626764</v>
      </c>
      <c r="H2461" s="22" t="s">
        <v>94</v>
      </c>
      <c r="I2461" s="22" t="s">
        <v>780</v>
      </c>
      <c r="J2461" s="22" t="str">
        <f t="shared" si="282"/>
        <v>Vallentunasjön Va2</v>
      </c>
      <c r="K2461" s="22" t="s">
        <v>781</v>
      </c>
      <c r="L2461" s="22">
        <v>1</v>
      </c>
      <c r="M2461" s="22">
        <v>1</v>
      </c>
      <c r="O2461" s="22">
        <v>20.8</v>
      </c>
      <c r="P2461" s="22">
        <v>9.1999999999999993</v>
      </c>
      <c r="Q2461" s="22">
        <v>100</v>
      </c>
      <c r="BI2461" s="27"/>
    </row>
    <row r="2462" spans="1:61" s="22" customFormat="1" x14ac:dyDescent="0.2">
      <c r="A2462" s="22">
        <v>45301</v>
      </c>
      <c r="B2462" s="23">
        <f t="shared" si="280"/>
        <v>2015</v>
      </c>
      <c r="C2462" s="23">
        <f t="shared" si="281"/>
        <v>8</v>
      </c>
      <c r="D2462" s="24" t="s">
        <v>100</v>
      </c>
      <c r="E2462" s="25">
        <v>42236</v>
      </c>
      <c r="F2462" s="22">
        <v>6600935</v>
      </c>
      <c r="G2462" s="22">
        <v>1626764</v>
      </c>
      <c r="H2462" s="22" t="s">
        <v>94</v>
      </c>
      <c r="I2462" s="22" t="s">
        <v>780</v>
      </c>
      <c r="J2462" s="22" t="str">
        <f t="shared" si="282"/>
        <v>Vallentunasjön Va2</v>
      </c>
      <c r="K2462" s="22" t="s">
        <v>782</v>
      </c>
      <c r="L2462" s="22">
        <v>2</v>
      </c>
      <c r="M2462" s="22">
        <v>2</v>
      </c>
      <c r="O2462" s="22">
        <v>20.5</v>
      </c>
      <c r="P2462" s="22">
        <v>8.5</v>
      </c>
      <c r="Q2462" s="22">
        <v>92</v>
      </c>
      <c r="BI2462" s="27"/>
    </row>
    <row r="2463" spans="1:61" s="22" customFormat="1" x14ac:dyDescent="0.2">
      <c r="A2463" s="22">
        <v>45302</v>
      </c>
      <c r="B2463" s="23">
        <f t="shared" si="280"/>
        <v>2015</v>
      </c>
      <c r="C2463" s="23">
        <f t="shared" si="281"/>
        <v>8</v>
      </c>
      <c r="D2463" s="24" t="s">
        <v>100</v>
      </c>
      <c r="E2463" s="25">
        <v>42236</v>
      </c>
      <c r="F2463" s="22">
        <v>6600935</v>
      </c>
      <c r="G2463" s="22">
        <v>1626764</v>
      </c>
      <c r="H2463" s="22" t="s">
        <v>94</v>
      </c>
      <c r="I2463" s="22" t="s">
        <v>780</v>
      </c>
      <c r="J2463" s="22" t="str">
        <f t="shared" si="282"/>
        <v>Vallentunasjön Va2</v>
      </c>
      <c r="K2463" s="22" t="s">
        <v>783</v>
      </c>
      <c r="L2463" s="22">
        <v>3</v>
      </c>
      <c r="M2463" s="22">
        <v>3</v>
      </c>
      <c r="O2463" s="22">
        <v>20.399999999999999</v>
      </c>
      <c r="P2463" s="22">
        <v>8.1</v>
      </c>
      <c r="Q2463" s="22">
        <v>88</v>
      </c>
      <c r="BI2463" s="27"/>
    </row>
    <row r="2464" spans="1:61" s="22" customFormat="1" x14ac:dyDescent="0.2">
      <c r="A2464" s="22">
        <v>45303</v>
      </c>
      <c r="B2464" s="23">
        <f t="shared" si="280"/>
        <v>2015</v>
      </c>
      <c r="C2464" s="23">
        <f t="shared" si="281"/>
        <v>8</v>
      </c>
      <c r="D2464" s="24" t="s">
        <v>100</v>
      </c>
      <c r="E2464" s="25">
        <v>42236</v>
      </c>
      <c r="F2464" s="22">
        <v>6600935</v>
      </c>
      <c r="G2464" s="22">
        <v>1626764</v>
      </c>
      <c r="H2464" s="22" t="s">
        <v>94</v>
      </c>
      <c r="I2464" s="22" t="s">
        <v>780</v>
      </c>
      <c r="J2464" s="22" t="str">
        <f t="shared" si="282"/>
        <v>Vallentunasjön Va2</v>
      </c>
      <c r="K2464" s="22" t="s">
        <v>784</v>
      </c>
      <c r="L2464" s="22">
        <v>4</v>
      </c>
      <c r="M2464" s="22">
        <v>4</v>
      </c>
      <c r="O2464" s="22">
        <v>20.2</v>
      </c>
      <c r="P2464" s="22">
        <v>4.7</v>
      </c>
      <c r="Q2464" s="22">
        <v>51</v>
      </c>
      <c r="BI2464" s="27"/>
    </row>
    <row r="2465" spans="1:106" s="22" customFormat="1" x14ac:dyDescent="0.2">
      <c r="A2465" s="22">
        <v>45304</v>
      </c>
      <c r="B2465" s="23">
        <f t="shared" si="280"/>
        <v>2015</v>
      </c>
      <c r="C2465" s="23">
        <f t="shared" si="281"/>
        <v>8</v>
      </c>
      <c r="D2465" s="24" t="s">
        <v>100</v>
      </c>
      <c r="E2465" s="25">
        <v>42236</v>
      </c>
      <c r="F2465" s="22">
        <v>6600935</v>
      </c>
      <c r="G2465" s="22">
        <v>1626764</v>
      </c>
      <c r="H2465" s="22" t="s">
        <v>94</v>
      </c>
      <c r="I2465" s="22" t="s">
        <v>780</v>
      </c>
      <c r="J2465" s="22" t="str">
        <f t="shared" si="282"/>
        <v>Vallentunasjön Va2</v>
      </c>
      <c r="K2465" s="22" t="s">
        <v>785</v>
      </c>
      <c r="L2465" s="22">
        <v>4.3</v>
      </c>
      <c r="M2465" s="22">
        <v>4.3</v>
      </c>
      <c r="O2465" s="22">
        <v>20.100000000000001</v>
      </c>
      <c r="P2465" s="22">
        <v>4.0999999999999996</v>
      </c>
      <c r="Q2465" s="22">
        <v>45</v>
      </c>
      <c r="BI2465" s="27"/>
    </row>
    <row r="2466" spans="1:106" s="22" customFormat="1" x14ac:dyDescent="0.2">
      <c r="A2466" s="22">
        <v>45305</v>
      </c>
      <c r="B2466" s="23">
        <f t="shared" si="280"/>
        <v>2015</v>
      </c>
      <c r="C2466" s="23">
        <f t="shared" si="281"/>
        <v>8</v>
      </c>
      <c r="D2466" s="24" t="s">
        <v>100</v>
      </c>
      <c r="E2466" s="25">
        <v>42236</v>
      </c>
      <c r="H2466" s="22" t="s">
        <v>94</v>
      </c>
      <c r="I2466" s="22" t="s">
        <v>786</v>
      </c>
      <c r="J2466" s="22" t="str">
        <f t="shared" si="282"/>
        <v>Vallentunasjön Blandprov</v>
      </c>
      <c r="K2466" s="22" t="s">
        <v>739</v>
      </c>
      <c r="L2466" s="22">
        <v>4</v>
      </c>
      <c r="M2466" s="22">
        <v>0</v>
      </c>
      <c r="U2466" s="22">
        <v>5.7445000000000004</v>
      </c>
      <c r="X2466" s="22">
        <v>0</v>
      </c>
      <c r="Z2466" s="22">
        <v>28.183949999999999</v>
      </c>
      <c r="AB2466" s="22">
        <v>4.8600000000000003</v>
      </c>
      <c r="AE2466" s="22">
        <v>16.5</v>
      </c>
      <c r="AI2466" s="22">
        <v>55.38</v>
      </c>
      <c r="AJ2466" s="22">
        <v>1135.24</v>
      </c>
      <c r="BI2466" s="27"/>
    </row>
    <row r="2467" spans="1:106" s="22" customFormat="1" x14ac:dyDescent="0.2">
      <c r="A2467" s="30">
        <v>52899</v>
      </c>
      <c r="B2467" s="23">
        <f t="shared" si="280"/>
        <v>2016</v>
      </c>
      <c r="C2467" s="23">
        <f t="shared" si="281"/>
        <v>8</v>
      </c>
      <c r="D2467" s="24" t="s">
        <v>100</v>
      </c>
      <c r="E2467" s="31">
        <v>42583</v>
      </c>
      <c r="F2467" s="30">
        <v>6606035</v>
      </c>
      <c r="G2467" s="30">
        <v>1615620</v>
      </c>
      <c r="H2467" s="26" t="s">
        <v>90</v>
      </c>
      <c r="J2467" s="22" t="str">
        <f t="shared" si="282"/>
        <v xml:space="preserve">Oxundasjön </v>
      </c>
      <c r="K2467" s="22" t="s">
        <v>739</v>
      </c>
      <c r="L2467" s="30">
        <v>0.5</v>
      </c>
      <c r="M2467" s="30">
        <v>0.5</v>
      </c>
      <c r="N2467" s="30">
        <v>1.9</v>
      </c>
      <c r="O2467" s="30">
        <v>22.7</v>
      </c>
      <c r="P2467" s="30">
        <v>7.9</v>
      </c>
      <c r="Q2467" s="30">
        <v>95</v>
      </c>
      <c r="T2467" s="30">
        <v>2.7145612647999999</v>
      </c>
      <c r="U2467" s="30">
        <v>6.3280000000000003</v>
      </c>
      <c r="V2467" s="22">
        <f t="shared" ref="V2467" si="288">U2467 * (1/((10^((0.0901821 + (2729.92 /(273.15 + O2467)))-AC2467)+1)))</f>
        <v>0.38582018966567116</v>
      </c>
      <c r="W2467" s="30">
        <v>5.0999999999999997E-2</v>
      </c>
      <c r="X2467" s="30">
        <v>33.6</v>
      </c>
      <c r="Y2467" s="30">
        <v>4</v>
      </c>
      <c r="Z2467" s="30">
        <v>11.883599999999999</v>
      </c>
      <c r="AB2467" s="30">
        <v>1.9300000000000002</v>
      </c>
      <c r="AC2467" s="30">
        <v>8.1300000000000008</v>
      </c>
      <c r="AI2467" s="30">
        <v>71.94</v>
      </c>
      <c r="AJ2467" s="30">
        <v>725.15</v>
      </c>
      <c r="BI2467" s="27"/>
    </row>
    <row r="2468" spans="1:106" s="22" customFormat="1" x14ac:dyDescent="0.2">
      <c r="A2468" s="30">
        <v>52900</v>
      </c>
      <c r="B2468" s="23">
        <f t="shared" si="280"/>
        <v>2016</v>
      </c>
      <c r="C2468" s="23">
        <f t="shared" si="281"/>
        <v>8</v>
      </c>
      <c r="D2468" s="24" t="s">
        <v>100</v>
      </c>
      <c r="E2468" s="31">
        <v>42583</v>
      </c>
      <c r="F2468" s="30">
        <v>6606035</v>
      </c>
      <c r="G2468" s="30">
        <v>1615620</v>
      </c>
      <c r="H2468" s="26" t="s">
        <v>90</v>
      </c>
      <c r="J2468" s="22" t="str">
        <f t="shared" si="282"/>
        <v xml:space="preserve">Oxundasjön </v>
      </c>
      <c r="K2468" s="26" t="s">
        <v>781</v>
      </c>
      <c r="L2468" s="30">
        <v>1</v>
      </c>
      <c r="M2468" s="30">
        <v>1</v>
      </c>
      <c r="O2468" s="30">
        <v>22.6</v>
      </c>
      <c r="P2468" s="30">
        <v>8</v>
      </c>
      <c r="Q2468" s="30">
        <v>96</v>
      </c>
      <c r="BI2468" s="27"/>
    </row>
    <row r="2469" spans="1:106" s="22" customFormat="1" x14ac:dyDescent="0.2">
      <c r="A2469" s="30">
        <v>52901</v>
      </c>
      <c r="B2469" s="23">
        <f t="shared" si="280"/>
        <v>2016</v>
      </c>
      <c r="C2469" s="23">
        <f t="shared" si="281"/>
        <v>8</v>
      </c>
      <c r="D2469" s="24" t="s">
        <v>100</v>
      </c>
      <c r="E2469" s="31">
        <v>42583</v>
      </c>
      <c r="F2469" s="30">
        <v>6606035</v>
      </c>
      <c r="G2469" s="30">
        <v>1615620</v>
      </c>
      <c r="H2469" s="26" t="s">
        <v>90</v>
      </c>
      <c r="J2469" s="22" t="str">
        <f t="shared" si="282"/>
        <v xml:space="preserve">Oxundasjön </v>
      </c>
      <c r="K2469" s="26" t="s">
        <v>782</v>
      </c>
      <c r="L2469" s="30">
        <v>2</v>
      </c>
      <c r="M2469" s="30">
        <v>2</v>
      </c>
      <c r="O2469" s="30">
        <v>22.5</v>
      </c>
      <c r="P2469" s="30">
        <v>7.9</v>
      </c>
      <c r="Q2469" s="30">
        <v>95</v>
      </c>
      <c r="BI2469" s="27"/>
    </row>
    <row r="2470" spans="1:106" s="22" customFormat="1" x14ac:dyDescent="0.2">
      <c r="A2470" s="30">
        <v>52902</v>
      </c>
      <c r="B2470" s="23">
        <f t="shared" si="280"/>
        <v>2016</v>
      </c>
      <c r="C2470" s="23">
        <f t="shared" si="281"/>
        <v>8</v>
      </c>
      <c r="D2470" s="24" t="s">
        <v>100</v>
      </c>
      <c r="E2470" s="31">
        <v>42583</v>
      </c>
      <c r="F2470" s="30">
        <v>6606035</v>
      </c>
      <c r="G2470" s="30">
        <v>1615620</v>
      </c>
      <c r="H2470" s="26" t="s">
        <v>90</v>
      </c>
      <c r="J2470" s="22" t="str">
        <f t="shared" si="282"/>
        <v xml:space="preserve">Oxundasjön </v>
      </c>
      <c r="K2470" s="26" t="s">
        <v>783</v>
      </c>
      <c r="L2470" s="30">
        <v>3</v>
      </c>
      <c r="M2470" s="30">
        <v>3</v>
      </c>
      <c r="O2470" s="30">
        <v>22.5</v>
      </c>
      <c r="P2470" s="30">
        <v>7.9</v>
      </c>
      <c r="Q2470" s="30">
        <v>94</v>
      </c>
      <c r="BI2470" s="27"/>
    </row>
    <row r="2471" spans="1:106" s="22" customFormat="1" x14ac:dyDescent="0.2">
      <c r="A2471" s="30">
        <v>52903</v>
      </c>
      <c r="B2471" s="23">
        <f t="shared" si="280"/>
        <v>2016</v>
      </c>
      <c r="C2471" s="23">
        <f t="shared" si="281"/>
        <v>8</v>
      </c>
      <c r="D2471" s="24" t="s">
        <v>100</v>
      </c>
      <c r="E2471" s="31">
        <v>42583</v>
      </c>
      <c r="F2471" s="30">
        <v>6606035</v>
      </c>
      <c r="G2471" s="30">
        <v>1615620</v>
      </c>
      <c r="H2471" s="26" t="s">
        <v>90</v>
      </c>
      <c r="J2471" s="22" t="str">
        <f t="shared" si="282"/>
        <v xml:space="preserve">Oxundasjön </v>
      </c>
      <c r="K2471" s="26" t="s">
        <v>784</v>
      </c>
      <c r="L2471" s="30">
        <v>4</v>
      </c>
      <c r="M2471" s="30">
        <v>4</v>
      </c>
      <c r="O2471" s="30">
        <v>22.4</v>
      </c>
      <c r="P2471" s="30">
        <v>7.6</v>
      </c>
      <c r="Q2471" s="30">
        <v>91</v>
      </c>
      <c r="BI2471" s="27"/>
    </row>
    <row r="2472" spans="1:106" s="22" customFormat="1" x14ac:dyDescent="0.2">
      <c r="A2472" s="30">
        <v>52904</v>
      </c>
      <c r="B2472" s="23">
        <f t="shared" si="280"/>
        <v>2016</v>
      </c>
      <c r="C2472" s="23">
        <f t="shared" si="281"/>
        <v>8</v>
      </c>
      <c r="D2472" s="24" t="s">
        <v>100</v>
      </c>
      <c r="E2472" s="31">
        <v>42583</v>
      </c>
      <c r="F2472" s="30">
        <v>6606035</v>
      </c>
      <c r="G2472" s="30">
        <v>1615620</v>
      </c>
      <c r="H2472" s="26" t="s">
        <v>90</v>
      </c>
      <c r="J2472" s="22" t="str">
        <f t="shared" si="282"/>
        <v xml:space="preserve">Oxundasjön </v>
      </c>
      <c r="K2472" s="26" t="s">
        <v>841</v>
      </c>
      <c r="L2472" s="30">
        <v>5</v>
      </c>
      <c r="M2472" s="30">
        <v>5</v>
      </c>
      <c r="O2472" s="30">
        <v>19.5</v>
      </c>
      <c r="P2472" s="30">
        <v>0.2</v>
      </c>
      <c r="Q2472" s="30">
        <v>1</v>
      </c>
      <c r="BI2472" s="27"/>
    </row>
    <row r="2473" spans="1:106" s="22" customFormat="1" x14ac:dyDescent="0.2">
      <c r="A2473" s="30">
        <v>52905</v>
      </c>
      <c r="B2473" s="23">
        <f t="shared" si="280"/>
        <v>2016</v>
      </c>
      <c r="C2473" s="23">
        <f t="shared" si="281"/>
        <v>8</v>
      </c>
      <c r="D2473" s="24" t="s">
        <v>100</v>
      </c>
      <c r="E2473" s="31">
        <v>42583</v>
      </c>
      <c r="F2473" s="30">
        <v>6606035</v>
      </c>
      <c r="G2473" s="30">
        <v>1615620</v>
      </c>
      <c r="H2473" s="26" t="s">
        <v>90</v>
      </c>
      <c r="J2473" s="22" t="str">
        <f t="shared" si="282"/>
        <v xml:space="preserve">Oxundasjön </v>
      </c>
      <c r="K2473" s="22" t="s">
        <v>785</v>
      </c>
      <c r="O2473" s="30">
        <v>19.3</v>
      </c>
      <c r="P2473" s="30">
        <v>0.2</v>
      </c>
      <c r="Q2473" s="30">
        <v>1</v>
      </c>
      <c r="T2473" s="30">
        <v>2.6757818181999999</v>
      </c>
      <c r="U2473" s="30">
        <v>23.380600000000001</v>
      </c>
      <c r="V2473" s="22">
        <f t="shared" ref="V2473" si="289">U2473 * (1/((10^((0.0901821 + (2729.92 /(273.15 + O2473)))-AC2473)+1)))</f>
        <v>0.79257551782238922</v>
      </c>
      <c r="W2473" s="30">
        <v>4.7E-2</v>
      </c>
      <c r="X2473" s="30">
        <v>60.31</v>
      </c>
      <c r="Y2473" s="30">
        <v>5.5</v>
      </c>
      <c r="AB2473" s="30">
        <v>3.05</v>
      </c>
      <c r="AC2473" s="30">
        <v>7.97</v>
      </c>
      <c r="AI2473" s="30">
        <v>101.9</v>
      </c>
      <c r="AJ2473" s="30">
        <v>713.18</v>
      </c>
      <c r="BI2473" s="27"/>
    </row>
    <row r="2474" spans="1:106" s="22" customFormat="1" x14ac:dyDescent="0.2">
      <c r="A2474" s="30">
        <v>52906</v>
      </c>
      <c r="B2474" s="23">
        <f t="shared" si="280"/>
        <v>2016</v>
      </c>
      <c r="C2474" s="23">
        <f t="shared" si="281"/>
        <v>8</v>
      </c>
      <c r="D2474" s="24" t="s">
        <v>100</v>
      </c>
      <c r="E2474" s="31">
        <v>42583</v>
      </c>
      <c r="F2474" s="30">
        <v>6606035</v>
      </c>
      <c r="G2474" s="30">
        <v>1615620</v>
      </c>
      <c r="H2474" s="26" t="s">
        <v>90</v>
      </c>
      <c r="J2474" s="22" t="str">
        <f t="shared" si="282"/>
        <v xml:space="preserve">Oxundasjön </v>
      </c>
      <c r="K2474" s="26" t="s">
        <v>1172</v>
      </c>
      <c r="L2474" s="30">
        <v>2</v>
      </c>
      <c r="M2474" s="30">
        <v>0</v>
      </c>
      <c r="V2474" s="30">
        <v>0</v>
      </c>
      <c r="AC2474" s="30">
        <v>7.3</v>
      </c>
      <c r="AH2474" s="30">
        <v>9.81</v>
      </c>
      <c r="BI2474" s="27"/>
      <c r="BJ2474" s="30">
        <v>3.14</v>
      </c>
      <c r="BK2474" s="30">
        <v>3.0599999999999898E-3</v>
      </c>
      <c r="BL2474" s="30">
        <v>7.3700000000000002E-2</v>
      </c>
      <c r="BM2474" s="30">
        <v>0.122</v>
      </c>
      <c r="BN2474" s="30">
        <v>1.91</v>
      </c>
      <c r="BO2474" s="30">
        <v>1.21</v>
      </c>
      <c r="BP2474" s="30">
        <v>4.16</v>
      </c>
      <c r="BQ2474" s="30">
        <v>5.0000000000000001E-3</v>
      </c>
      <c r="BR2474" s="30">
        <v>2.89</v>
      </c>
      <c r="BS2474" s="30">
        <v>56.8</v>
      </c>
      <c r="BT2474" s="30">
        <v>8.9</v>
      </c>
      <c r="BV2474" s="30">
        <v>1.82E-3</v>
      </c>
      <c r="BW2474" s="30">
        <v>5.36</v>
      </c>
      <c r="BX2474" s="30">
        <v>29.1</v>
      </c>
      <c r="BY2474" s="30">
        <v>0.72</v>
      </c>
      <c r="BZ2474" s="30">
        <v>1.1399999999999899</v>
      </c>
      <c r="CA2474" s="30">
        <v>16.3</v>
      </c>
      <c r="CB2474" s="30">
        <v>1E-3</v>
      </c>
      <c r="CC2474" s="30">
        <v>1.59</v>
      </c>
      <c r="CD2474" s="30">
        <v>49.6</v>
      </c>
      <c r="CE2474" s="30">
        <v>0.71799999999999897</v>
      </c>
      <c r="CF2474" s="30">
        <v>139</v>
      </c>
      <c r="CG2474" s="30">
        <v>16.7</v>
      </c>
      <c r="CH2474" s="30">
        <v>142</v>
      </c>
      <c r="CI2474" s="30">
        <v>4.1999999999999902E-3</v>
      </c>
      <c r="CJ2474" s="30">
        <v>5.0000000000000001E-4</v>
      </c>
      <c r="CK2474" s="30">
        <v>5.0000000000000001E-4</v>
      </c>
      <c r="CL2474" s="30">
        <v>5.0000000000000001E-4</v>
      </c>
      <c r="CM2474" s="30">
        <v>5.0000000000000001E-4</v>
      </c>
      <c r="CN2474" s="30">
        <v>5.0000000000000001E-4</v>
      </c>
      <c r="CO2474" s="30">
        <v>5.0000000000000001E-4</v>
      </c>
      <c r="CP2474" s="30">
        <v>5.0000000000000001E-4</v>
      </c>
      <c r="CQ2474" s="30">
        <v>5.0000000000000001E-4</v>
      </c>
      <c r="CR2474" s="30">
        <v>5.0000000000000001E-4</v>
      </c>
      <c r="CS2474" s="30">
        <v>5.0000000000000001E-4</v>
      </c>
      <c r="CT2474" s="30">
        <v>5.0000000000000001E-4</v>
      </c>
      <c r="CU2474" s="30">
        <v>5.0000000000000001E-4</v>
      </c>
      <c r="CV2474" s="30">
        <v>5.0000000000000001E-4</v>
      </c>
      <c r="CW2474" s="30">
        <v>5.0000000000000001E-4</v>
      </c>
      <c r="CX2474" s="30">
        <v>5.0000000000000001E-4</v>
      </c>
      <c r="CY2474" s="30">
        <v>5.0000000000000001E-4</v>
      </c>
      <c r="CZ2474" s="30">
        <v>5.0000000000000001E-4</v>
      </c>
      <c r="DA2474" s="30">
        <v>5</v>
      </c>
      <c r="DB2474" s="30">
        <v>5</v>
      </c>
    </row>
    <row r="2475" spans="1:106" s="22" customFormat="1" x14ac:dyDescent="0.2">
      <c r="A2475" s="30">
        <v>52939</v>
      </c>
      <c r="B2475" s="23">
        <f t="shared" si="280"/>
        <v>2016</v>
      </c>
      <c r="C2475" s="23">
        <f t="shared" si="281"/>
        <v>8</v>
      </c>
      <c r="D2475" s="24" t="s">
        <v>100</v>
      </c>
      <c r="E2475" s="31">
        <v>42584</v>
      </c>
      <c r="F2475" s="30">
        <v>6599695</v>
      </c>
      <c r="G2475" s="30">
        <v>1617290</v>
      </c>
      <c r="H2475" s="26" t="s">
        <v>83</v>
      </c>
      <c r="J2475" s="22" t="str">
        <f t="shared" si="282"/>
        <v xml:space="preserve">Edssjön </v>
      </c>
      <c r="K2475" s="22" t="s">
        <v>739</v>
      </c>
      <c r="L2475" s="30">
        <v>0.5</v>
      </c>
      <c r="M2475" s="30">
        <v>0.5</v>
      </c>
      <c r="N2475" s="30">
        <v>0.8</v>
      </c>
      <c r="O2475" s="30">
        <v>21.8</v>
      </c>
      <c r="P2475" s="30">
        <v>10.4</v>
      </c>
      <c r="Q2475" s="30">
        <v>122</v>
      </c>
      <c r="T2475" s="30">
        <v>2.3849359683999998</v>
      </c>
      <c r="U2475" s="30">
        <v>32.747900000000001</v>
      </c>
      <c r="V2475" s="22">
        <f t="shared" ref="V2475" si="290">U2475 * (1/((10^((0.0901821 + (2729.92 /(273.15 + O2475)))-AC2475)+1)))</f>
        <v>5.4921374812865889</v>
      </c>
      <c r="W2475" s="30">
        <v>6.8000000000000005E-2</v>
      </c>
      <c r="X2475" s="30">
        <v>2.5099999999999998</v>
      </c>
      <c r="Y2475" s="30">
        <v>13.3</v>
      </c>
      <c r="Z2475" s="30">
        <v>50.656320000000001</v>
      </c>
      <c r="AB2475" s="30">
        <v>0</v>
      </c>
      <c r="AC2475" s="30">
        <v>8.65</v>
      </c>
      <c r="AI2475" s="30">
        <v>108.56</v>
      </c>
      <c r="AJ2475" s="30">
        <v>1409.74</v>
      </c>
      <c r="BI2475" s="27"/>
    </row>
    <row r="2476" spans="1:106" s="22" customFormat="1" x14ac:dyDescent="0.2">
      <c r="A2476" s="30">
        <v>52940</v>
      </c>
      <c r="B2476" s="23">
        <f t="shared" si="280"/>
        <v>2016</v>
      </c>
      <c r="C2476" s="23">
        <f t="shared" si="281"/>
        <v>8</v>
      </c>
      <c r="D2476" s="24" t="s">
        <v>100</v>
      </c>
      <c r="E2476" s="31">
        <v>42584</v>
      </c>
      <c r="F2476" s="30">
        <v>6599695</v>
      </c>
      <c r="G2476" s="30">
        <v>1617290</v>
      </c>
      <c r="H2476" s="26" t="s">
        <v>83</v>
      </c>
      <c r="J2476" s="22" t="str">
        <f t="shared" si="282"/>
        <v xml:space="preserve">Edssjön </v>
      </c>
      <c r="K2476" s="26" t="s">
        <v>781</v>
      </c>
      <c r="L2476" s="30">
        <v>1</v>
      </c>
      <c r="M2476" s="30">
        <v>1</v>
      </c>
      <c r="O2476" s="30">
        <v>21.8</v>
      </c>
      <c r="P2476" s="30">
        <v>10.8</v>
      </c>
      <c r="Q2476" s="30">
        <v>126</v>
      </c>
      <c r="BI2476" s="27"/>
    </row>
    <row r="2477" spans="1:106" s="22" customFormat="1" x14ac:dyDescent="0.2">
      <c r="A2477" s="30">
        <v>52941</v>
      </c>
      <c r="B2477" s="23">
        <f t="shared" si="280"/>
        <v>2016</v>
      </c>
      <c r="C2477" s="23">
        <f t="shared" si="281"/>
        <v>8</v>
      </c>
      <c r="D2477" s="24" t="s">
        <v>100</v>
      </c>
      <c r="E2477" s="31">
        <v>42584</v>
      </c>
      <c r="F2477" s="30">
        <v>6599695</v>
      </c>
      <c r="G2477" s="30">
        <v>1617290</v>
      </c>
      <c r="H2477" s="26" t="s">
        <v>83</v>
      </c>
      <c r="J2477" s="22" t="str">
        <f t="shared" si="282"/>
        <v xml:space="preserve">Edssjön </v>
      </c>
      <c r="K2477" s="26" t="s">
        <v>782</v>
      </c>
      <c r="L2477" s="30">
        <v>2</v>
      </c>
      <c r="M2477" s="30">
        <v>2</v>
      </c>
      <c r="O2477" s="30">
        <v>21.8</v>
      </c>
      <c r="P2477" s="30">
        <v>10.7</v>
      </c>
      <c r="Q2477" s="30">
        <v>126</v>
      </c>
      <c r="BI2477" s="27"/>
    </row>
    <row r="2478" spans="1:106" s="22" customFormat="1" x14ac:dyDescent="0.2">
      <c r="A2478" s="30">
        <v>52942</v>
      </c>
      <c r="B2478" s="23">
        <f t="shared" si="280"/>
        <v>2016</v>
      </c>
      <c r="C2478" s="23">
        <f t="shared" si="281"/>
        <v>8</v>
      </c>
      <c r="D2478" s="24" t="s">
        <v>100</v>
      </c>
      <c r="E2478" s="31">
        <v>42584</v>
      </c>
      <c r="F2478" s="30">
        <v>6599695</v>
      </c>
      <c r="G2478" s="30">
        <v>1617290</v>
      </c>
      <c r="H2478" s="26" t="s">
        <v>83</v>
      </c>
      <c r="J2478" s="22" t="str">
        <f t="shared" si="282"/>
        <v xml:space="preserve">Edssjön </v>
      </c>
      <c r="K2478" s="26" t="s">
        <v>783</v>
      </c>
      <c r="L2478" s="30">
        <v>3</v>
      </c>
      <c r="M2478" s="30">
        <v>3</v>
      </c>
      <c r="O2478" s="30">
        <v>21.4</v>
      </c>
      <c r="P2478" s="30">
        <v>9.5</v>
      </c>
      <c r="Q2478" s="30">
        <v>111</v>
      </c>
      <c r="BI2478" s="27"/>
    </row>
    <row r="2479" spans="1:106" s="22" customFormat="1" x14ac:dyDescent="0.2">
      <c r="A2479" s="30">
        <v>52943</v>
      </c>
      <c r="B2479" s="23">
        <f t="shared" si="280"/>
        <v>2016</v>
      </c>
      <c r="C2479" s="23">
        <f t="shared" si="281"/>
        <v>8</v>
      </c>
      <c r="D2479" s="24" t="s">
        <v>100</v>
      </c>
      <c r="E2479" s="31">
        <v>42584</v>
      </c>
      <c r="F2479" s="30">
        <v>6599695</v>
      </c>
      <c r="G2479" s="30">
        <v>1617290</v>
      </c>
      <c r="H2479" s="26" t="s">
        <v>83</v>
      </c>
      <c r="J2479" s="22" t="str">
        <f t="shared" si="282"/>
        <v xml:space="preserve">Edssjön </v>
      </c>
      <c r="K2479" s="26" t="s">
        <v>784</v>
      </c>
      <c r="L2479" s="30">
        <v>4</v>
      </c>
      <c r="M2479" s="30">
        <v>4</v>
      </c>
      <c r="O2479" s="30">
        <v>20.399999999999999</v>
      </c>
      <c r="P2479" s="30">
        <v>1.5</v>
      </c>
      <c r="Q2479" s="30">
        <v>20</v>
      </c>
      <c r="BI2479" s="27"/>
    </row>
    <row r="2480" spans="1:106" s="22" customFormat="1" x14ac:dyDescent="0.2">
      <c r="A2480" s="30">
        <v>52944</v>
      </c>
      <c r="B2480" s="23">
        <f t="shared" si="280"/>
        <v>2016</v>
      </c>
      <c r="C2480" s="23">
        <f t="shared" si="281"/>
        <v>8</v>
      </c>
      <c r="D2480" s="24" t="s">
        <v>100</v>
      </c>
      <c r="E2480" s="31">
        <v>42584</v>
      </c>
      <c r="F2480" s="30">
        <v>6599695</v>
      </c>
      <c r="G2480" s="30">
        <v>1617290</v>
      </c>
      <c r="H2480" s="26" t="s">
        <v>83</v>
      </c>
      <c r="J2480" s="22" t="str">
        <f t="shared" si="282"/>
        <v xml:space="preserve">Edssjön </v>
      </c>
      <c r="K2480" s="22" t="s">
        <v>785</v>
      </c>
      <c r="O2480" s="30">
        <v>19.899999999999999</v>
      </c>
      <c r="P2480" s="30">
        <v>0.2</v>
      </c>
      <c r="Q2480" s="30">
        <v>1</v>
      </c>
      <c r="T2480" s="30">
        <v>2.4237154150000002</v>
      </c>
      <c r="U2480" s="30">
        <v>146.9727</v>
      </c>
      <c r="V2480" s="22">
        <f t="shared" ref="V2480" si="291">U2480 * (1/((10^((0.0901821 + (2729.92 /(273.15 + O2480)))-AC2480)+1)))</f>
        <v>12.395027387815164</v>
      </c>
      <c r="W2480" s="30">
        <v>6.3E-2</v>
      </c>
      <c r="X2480" s="30">
        <v>24.77</v>
      </c>
      <c r="Y2480" s="30">
        <v>10.3</v>
      </c>
      <c r="AB2480" s="30">
        <v>2.12</v>
      </c>
      <c r="AC2480" s="30">
        <v>8.3699999999999992</v>
      </c>
      <c r="AI2480" s="30">
        <v>122.33</v>
      </c>
      <c r="AJ2480" s="30">
        <v>1381.64</v>
      </c>
      <c r="BI2480" s="27"/>
    </row>
    <row r="2481" spans="1:106" s="22" customFormat="1" x14ac:dyDescent="0.2">
      <c r="A2481" s="30">
        <v>52945</v>
      </c>
      <c r="B2481" s="23">
        <f t="shared" si="280"/>
        <v>2016</v>
      </c>
      <c r="C2481" s="23">
        <f t="shared" si="281"/>
        <v>8</v>
      </c>
      <c r="D2481" s="24" t="s">
        <v>100</v>
      </c>
      <c r="E2481" s="31">
        <v>42584</v>
      </c>
      <c r="F2481" s="30">
        <v>6599695</v>
      </c>
      <c r="G2481" s="30">
        <v>1617290</v>
      </c>
      <c r="H2481" s="26" t="s">
        <v>83</v>
      </c>
      <c r="J2481" s="22" t="str">
        <f t="shared" si="282"/>
        <v xml:space="preserve">Edssjön </v>
      </c>
      <c r="K2481" s="26" t="s">
        <v>1173</v>
      </c>
      <c r="L2481" s="30">
        <v>2</v>
      </c>
      <c r="M2481" s="30">
        <v>0</v>
      </c>
      <c r="V2481" s="30">
        <v>0</v>
      </c>
      <c r="AC2481" s="30">
        <v>8.8000000000000007</v>
      </c>
      <c r="AH2481" s="30">
        <v>13.2</v>
      </c>
      <c r="BI2481" s="27"/>
      <c r="BJ2481" s="30">
        <v>6.83</v>
      </c>
      <c r="BK2481" s="30">
        <v>8.7399999999999908E-3</v>
      </c>
      <c r="BL2481" s="30">
        <v>0.16</v>
      </c>
      <c r="BM2481" s="30">
        <v>6.7500000000000004E-2</v>
      </c>
      <c r="BN2481" s="30">
        <v>2.09</v>
      </c>
      <c r="BO2481" s="30">
        <v>1.21</v>
      </c>
      <c r="BP2481" s="30">
        <v>1.71</v>
      </c>
      <c r="BQ2481" s="30">
        <v>1.7899999999999899E-2</v>
      </c>
      <c r="BR2481" s="30">
        <v>3.07</v>
      </c>
      <c r="BS2481" s="30">
        <v>44.1</v>
      </c>
      <c r="BT2481" s="30">
        <v>7.52</v>
      </c>
      <c r="BV2481" s="30">
        <v>3.2699999999999899E-3</v>
      </c>
      <c r="BW2481" s="30">
        <v>5.59</v>
      </c>
      <c r="BX2481" s="30">
        <v>31.4</v>
      </c>
      <c r="BY2481" s="30">
        <v>0.96699999999999897</v>
      </c>
      <c r="BZ2481" s="30">
        <v>1.89</v>
      </c>
      <c r="CA2481" s="30">
        <v>14.4</v>
      </c>
      <c r="CB2481" s="30">
        <v>1E-3</v>
      </c>
      <c r="CC2481" s="30">
        <v>1.76</v>
      </c>
      <c r="CD2481" s="30">
        <v>51.9</v>
      </c>
      <c r="CE2481" s="30">
        <v>1.0900000000000001</v>
      </c>
      <c r="CF2481" s="30">
        <v>122</v>
      </c>
      <c r="CG2481" s="30">
        <v>15.3</v>
      </c>
      <c r="CH2481" s="30">
        <v>110</v>
      </c>
      <c r="CI2481" s="30">
        <v>4.1000000000000003E-3</v>
      </c>
      <c r="CJ2481" s="30">
        <v>5.0000000000000001E-4</v>
      </c>
      <c r="CK2481" s="30">
        <v>5.0000000000000001E-4</v>
      </c>
      <c r="CL2481" s="30">
        <v>5.0000000000000001E-4</v>
      </c>
      <c r="CM2481" s="30">
        <v>5.0000000000000001E-4</v>
      </c>
      <c r="CN2481" s="30">
        <v>5.0000000000000001E-4</v>
      </c>
      <c r="CO2481" s="30">
        <v>5.0000000000000001E-4</v>
      </c>
      <c r="CP2481" s="30">
        <v>5.0000000000000001E-4</v>
      </c>
      <c r="CQ2481" s="30">
        <v>5.0000000000000001E-4</v>
      </c>
      <c r="CR2481" s="30">
        <v>5.0000000000000001E-4</v>
      </c>
      <c r="CS2481" s="30">
        <v>5.0000000000000001E-4</v>
      </c>
      <c r="CT2481" s="30">
        <v>5.0000000000000001E-4</v>
      </c>
      <c r="CU2481" s="30">
        <v>5.0000000000000001E-4</v>
      </c>
      <c r="CV2481" s="30">
        <v>5.0000000000000001E-4</v>
      </c>
      <c r="CW2481" s="30">
        <v>5.0000000000000001E-4</v>
      </c>
      <c r="CX2481" s="30">
        <v>5.0000000000000001E-4</v>
      </c>
      <c r="CY2481" s="30">
        <v>5.0000000000000001E-4</v>
      </c>
      <c r="CZ2481" s="30">
        <v>5.0000000000000001E-4</v>
      </c>
      <c r="DA2481" s="30">
        <v>5</v>
      </c>
      <c r="DB2481" s="30">
        <v>5</v>
      </c>
    </row>
    <row r="2482" spans="1:106" s="22" customFormat="1" x14ac:dyDescent="0.2">
      <c r="B2482" s="23">
        <f t="shared" si="280"/>
        <v>2016</v>
      </c>
      <c r="C2482" s="23">
        <f t="shared" si="281"/>
        <v>8</v>
      </c>
      <c r="D2482" s="24" t="s">
        <v>100</v>
      </c>
      <c r="E2482" s="25" t="s">
        <v>1174</v>
      </c>
      <c r="F2482" s="22">
        <v>6606238</v>
      </c>
      <c r="G2482" s="22">
        <v>661152</v>
      </c>
      <c r="H2482" s="26" t="s">
        <v>738</v>
      </c>
      <c r="J2482" s="22" t="str">
        <f t="shared" si="282"/>
        <v xml:space="preserve">Oxundaån </v>
      </c>
      <c r="K2482" s="22" t="s">
        <v>739</v>
      </c>
      <c r="L2482" s="22">
        <v>0.1</v>
      </c>
      <c r="M2482" s="22">
        <v>0.1</v>
      </c>
      <c r="O2482" s="22">
        <v>19.100000000000001</v>
      </c>
      <c r="R2482" s="22">
        <v>40.200000000000003</v>
      </c>
      <c r="T2482" s="22">
        <v>2.3809999999999998</v>
      </c>
      <c r="U2482" s="22">
        <v>54</v>
      </c>
      <c r="V2482" s="22">
        <f t="shared" ref="V2482" si="292">U2482 * (1/((10^((0.0901821 + (2729.92 /(273.15 + O2482)))-AC2482)+1)))</f>
        <v>0.80290140738753535</v>
      </c>
      <c r="W2482" s="22">
        <v>5.8000000000000003E-2</v>
      </c>
      <c r="X2482" s="22">
        <v>38</v>
      </c>
      <c r="Y2482" s="22">
        <v>2</v>
      </c>
      <c r="Z2482" s="22">
        <v>5.8</v>
      </c>
      <c r="AB2482" s="22">
        <v>13</v>
      </c>
      <c r="AC2482" s="22">
        <v>7.61</v>
      </c>
      <c r="AG2482" s="22">
        <v>11.4</v>
      </c>
      <c r="AI2482" s="22">
        <v>70.900000000000006</v>
      </c>
      <c r="AJ2482" s="22">
        <v>737</v>
      </c>
      <c r="AK2482" s="22">
        <v>50</v>
      </c>
      <c r="AM2482" s="22">
        <v>4.3010000000000002</v>
      </c>
      <c r="AN2482" s="22">
        <v>8.1070000000000011</v>
      </c>
      <c r="AO2482" s="22">
        <v>28.005500000000005</v>
      </c>
      <c r="AP2482" s="22">
        <v>20.875400000000003</v>
      </c>
      <c r="AQ2482" s="22">
        <v>36.9985</v>
      </c>
      <c r="AR2482" s="22">
        <v>1.1000000000000001</v>
      </c>
      <c r="BI2482" s="27"/>
    </row>
    <row r="2483" spans="1:106" s="22" customFormat="1" x14ac:dyDescent="0.2">
      <c r="A2483" s="22">
        <v>53314</v>
      </c>
      <c r="B2483" s="23">
        <f t="shared" si="280"/>
        <v>2016</v>
      </c>
      <c r="C2483" s="23">
        <f t="shared" si="281"/>
        <v>8</v>
      </c>
      <c r="D2483" s="24" t="s">
        <v>100</v>
      </c>
      <c r="E2483" s="25">
        <v>42600</v>
      </c>
      <c r="F2483" s="22">
        <v>6600935</v>
      </c>
      <c r="G2483" s="22">
        <v>1626764</v>
      </c>
      <c r="H2483" s="22" t="s">
        <v>94</v>
      </c>
      <c r="I2483" s="22" t="s">
        <v>780</v>
      </c>
      <c r="J2483" s="22" t="str">
        <f t="shared" si="282"/>
        <v>Vallentunasjön Va2</v>
      </c>
      <c r="K2483" s="22" t="s">
        <v>739</v>
      </c>
      <c r="L2483" s="22">
        <v>0.5</v>
      </c>
      <c r="M2483" s="22">
        <v>0.5</v>
      </c>
      <c r="N2483" s="22">
        <v>0.6</v>
      </c>
      <c r="O2483" s="22">
        <v>16.100000000000001</v>
      </c>
      <c r="P2483" s="22">
        <v>10.3</v>
      </c>
      <c r="Q2483" s="22">
        <v>102</v>
      </c>
      <c r="BI2483" s="27"/>
    </row>
    <row r="2484" spans="1:106" s="22" customFormat="1" x14ac:dyDescent="0.2">
      <c r="A2484" s="22">
        <v>53315</v>
      </c>
      <c r="B2484" s="23">
        <f t="shared" si="280"/>
        <v>2016</v>
      </c>
      <c r="C2484" s="23">
        <f t="shared" si="281"/>
        <v>8</v>
      </c>
      <c r="D2484" s="24" t="s">
        <v>100</v>
      </c>
      <c r="E2484" s="25">
        <v>42600</v>
      </c>
      <c r="F2484" s="22">
        <v>6600935</v>
      </c>
      <c r="G2484" s="22">
        <v>1626764</v>
      </c>
      <c r="H2484" s="22" t="s">
        <v>94</v>
      </c>
      <c r="I2484" s="22" t="s">
        <v>780</v>
      </c>
      <c r="J2484" s="22" t="str">
        <f t="shared" si="282"/>
        <v>Vallentunasjön Va2</v>
      </c>
      <c r="K2484" s="22" t="s">
        <v>781</v>
      </c>
      <c r="L2484" s="22">
        <v>1</v>
      </c>
      <c r="M2484" s="22">
        <v>1</v>
      </c>
      <c r="O2484" s="22">
        <v>16.100000000000001</v>
      </c>
      <c r="P2484" s="22">
        <v>10.199999999999999</v>
      </c>
      <c r="Q2484" s="22">
        <v>101</v>
      </c>
      <c r="BI2484" s="27"/>
    </row>
    <row r="2485" spans="1:106" s="22" customFormat="1" x14ac:dyDescent="0.2">
      <c r="A2485" s="22">
        <v>53316</v>
      </c>
      <c r="B2485" s="23">
        <f t="shared" si="280"/>
        <v>2016</v>
      </c>
      <c r="C2485" s="23">
        <f t="shared" si="281"/>
        <v>8</v>
      </c>
      <c r="D2485" s="24" t="s">
        <v>100</v>
      </c>
      <c r="E2485" s="25">
        <v>42600</v>
      </c>
      <c r="F2485" s="22">
        <v>6600935</v>
      </c>
      <c r="G2485" s="22">
        <v>1626764</v>
      </c>
      <c r="H2485" s="22" t="s">
        <v>94</v>
      </c>
      <c r="I2485" s="22" t="s">
        <v>780</v>
      </c>
      <c r="J2485" s="22" t="str">
        <f t="shared" si="282"/>
        <v>Vallentunasjön Va2</v>
      </c>
      <c r="K2485" s="22" t="s">
        <v>782</v>
      </c>
      <c r="L2485" s="22">
        <v>2</v>
      </c>
      <c r="M2485" s="22">
        <v>2</v>
      </c>
      <c r="O2485" s="22">
        <v>16.100000000000001</v>
      </c>
      <c r="P2485" s="22">
        <v>10.1</v>
      </c>
      <c r="Q2485" s="22">
        <v>100</v>
      </c>
      <c r="BI2485" s="27"/>
    </row>
    <row r="2486" spans="1:106" s="22" customFormat="1" x14ac:dyDescent="0.2">
      <c r="A2486" s="22">
        <v>53317</v>
      </c>
      <c r="B2486" s="23">
        <f t="shared" si="280"/>
        <v>2016</v>
      </c>
      <c r="C2486" s="23">
        <f t="shared" si="281"/>
        <v>8</v>
      </c>
      <c r="D2486" s="24" t="s">
        <v>100</v>
      </c>
      <c r="E2486" s="25">
        <v>42600</v>
      </c>
      <c r="F2486" s="22">
        <v>6600935</v>
      </c>
      <c r="G2486" s="22">
        <v>1626764</v>
      </c>
      <c r="H2486" s="22" t="s">
        <v>94</v>
      </c>
      <c r="I2486" s="22" t="s">
        <v>780</v>
      </c>
      <c r="J2486" s="22" t="str">
        <f t="shared" si="282"/>
        <v>Vallentunasjön Va2</v>
      </c>
      <c r="K2486" s="22" t="s">
        <v>783</v>
      </c>
      <c r="L2486" s="22">
        <v>3</v>
      </c>
      <c r="M2486" s="22">
        <v>3</v>
      </c>
      <c r="O2486" s="22">
        <v>16.100000000000001</v>
      </c>
      <c r="P2486" s="22">
        <v>10</v>
      </c>
      <c r="Q2486" s="22">
        <v>99</v>
      </c>
      <c r="BI2486" s="27"/>
    </row>
    <row r="2487" spans="1:106" s="22" customFormat="1" x14ac:dyDescent="0.2">
      <c r="A2487" s="22">
        <v>53318</v>
      </c>
      <c r="B2487" s="23">
        <f t="shared" si="280"/>
        <v>2016</v>
      </c>
      <c r="C2487" s="23">
        <f t="shared" si="281"/>
        <v>8</v>
      </c>
      <c r="D2487" s="24" t="s">
        <v>100</v>
      </c>
      <c r="E2487" s="25">
        <v>42600</v>
      </c>
      <c r="F2487" s="22">
        <v>6600935</v>
      </c>
      <c r="G2487" s="22">
        <v>1626764</v>
      </c>
      <c r="H2487" s="22" t="s">
        <v>94</v>
      </c>
      <c r="I2487" s="22" t="s">
        <v>780</v>
      </c>
      <c r="J2487" s="22" t="str">
        <f t="shared" si="282"/>
        <v>Vallentunasjön Va2</v>
      </c>
      <c r="K2487" s="22" t="s">
        <v>784</v>
      </c>
      <c r="L2487" s="22">
        <v>4</v>
      </c>
      <c r="M2487" s="22">
        <v>4</v>
      </c>
      <c r="O2487" s="22">
        <v>16.100000000000001</v>
      </c>
      <c r="P2487" s="22">
        <v>9.8000000000000007</v>
      </c>
      <c r="Q2487" s="22">
        <v>98</v>
      </c>
      <c r="BI2487" s="27"/>
    </row>
    <row r="2488" spans="1:106" s="22" customFormat="1" x14ac:dyDescent="0.2">
      <c r="A2488" s="22">
        <v>53319</v>
      </c>
      <c r="B2488" s="23">
        <f t="shared" si="280"/>
        <v>2016</v>
      </c>
      <c r="C2488" s="23">
        <f t="shared" si="281"/>
        <v>8</v>
      </c>
      <c r="D2488" s="24" t="s">
        <v>100</v>
      </c>
      <c r="E2488" s="25">
        <v>42600</v>
      </c>
      <c r="F2488" s="22">
        <v>6600935</v>
      </c>
      <c r="G2488" s="22">
        <v>1626764</v>
      </c>
      <c r="H2488" s="22" t="s">
        <v>94</v>
      </c>
      <c r="I2488" s="22" t="s">
        <v>780</v>
      </c>
      <c r="J2488" s="22" t="str">
        <f t="shared" si="282"/>
        <v>Vallentunasjön Va2</v>
      </c>
      <c r="K2488" s="22" t="s">
        <v>785</v>
      </c>
      <c r="O2488" s="22">
        <v>16.100000000000001</v>
      </c>
      <c r="BI2488" s="27"/>
    </row>
    <row r="2489" spans="1:106" s="22" customFormat="1" x14ac:dyDescent="0.2">
      <c r="A2489" s="22">
        <v>53320</v>
      </c>
      <c r="B2489" s="23">
        <f t="shared" si="280"/>
        <v>2016</v>
      </c>
      <c r="C2489" s="23">
        <f t="shared" si="281"/>
        <v>8</v>
      </c>
      <c r="D2489" s="24" t="s">
        <v>100</v>
      </c>
      <c r="E2489" s="25">
        <v>42600</v>
      </c>
      <c r="H2489" s="22" t="s">
        <v>94</v>
      </c>
      <c r="I2489" s="22" t="s">
        <v>786</v>
      </c>
      <c r="J2489" s="22" t="str">
        <f t="shared" si="282"/>
        <v>Vallentunasjön Blandprov</v>
      </c>
      <c r="K2489" s="22" t="s">
        <v>739</v>
      </c>
      <c r="L2489" s="22">
        <v>4</v>
      </c>
      <c r="M2489" s="22">
        <v>0</v>
      </c>
      <c r="U2489" s="22">
        <v>6.5656999999999996</v>
      </c>
      <c r="X2489" s="22">
        <v>2.39</v>
      </c>
      <c r="Z2489" s="22">
        <v>41.60745</v>
      </c>
      <c r="AB2489" s="22">
        <v>0</v>
      </c>
      <c r="AE2489" s="22">
        <v>21.5</v>
      </c>
      <c r="AI2489" s="22">
        <v>60.3</v>
      </c>
      <c r="AJ2489" s="22">
        <v>1465.49</v>
      </c>
      <c r="BI2489" s="27"/>
    </row>
    <row r="2490" spans="1:106" s="22" customFormat="1" x14ac:dyDescent="0.2">
      <c r="B2490" s="23">
        <f t="shared" si="280"/>
        <v>2016</v>
      </c>
      <c r="C2490" s="23">
        <f t="shared" si="281"/>
        <v>8</v>
      </c>
      <c r="D2490" s="24" t="s">
        <v>100</v>
      </c>
      <c r="E2490" s="25" t="s">
        <v>1175</v>
      </c>
      <c r="H2490" s="22" t="s">
        <v>826</v>
      </c>
      <c r="J2490" s="22" t="str">
        <f t="shared" si="282"/>
        <v xml:space="preserve">Fysingen </v>
      </c>
      <c r="K2490" s="22" t="s">
        <v>739</v>
      </c>
      <c r="L2490" s="22">
        <v>0.5</v>
      </c>
      <c r="M2490" s="22">
        <v>0.5</v>
      </c>
      <c r="N2490" s="22">
        <v>1.4</v>
      </c>
      <c r="O2490" s="22">
        <v>15.7</v>
      </c>
      <c r="P2490" s="22">
        <v>10.28</v>
      </c>
      <c r="T2490" s="22">
        <v>2.5979999999999999</v>
      </c>
      <c r="U2490" s="22">
        <v>14</v>
      </c>
      <c r="V2490" s="22">
        <f t="shared" ref="V2490:V2491" si="293">U2490 * (1/((10^((0.0901821 + (2729.92 /(273.15 + O2490)))-AC2490)+1)))</f>
        <v>0.58404223738883199</v>
      </c>
      <c r="W2490" s="22">
        <v>3.9E-2</v>
      </c>
      <c r="X2490" s="22">
        <v>0.5</v>
      </c>
      <c r="Y2490" s="22">
        <v>5.3</v>
      </c>
      <c r="Z2490" s="22">
        <v>22</v>
      </c>
      <c r="AA2490" s="22">
        <v>53.5</v>
      </c>
      <c r="AB2490" s="22">
        <v>4</v>
      </c>
      <c r="AC2490" s="22">
        <v>8.18</v>
      </c>
      <c r="AG2490" s="22">
        <v>11.6</v>
      </c>
      <c r="AI2490" s="22">
        <v>30.4</v>
      </c>
      <c r="AJ2490" s="22">
        <v>678</v>
      </c>
      <c r="AK2490" s="22">
        <v>58</v>
      </c>
      <c r="AL2490" s="22">
        <v>0.17</v>
      </c>
      <c r="AM2490" s="22">
        <v>6.2560000000000002</v>
      </c>
      <c r="AN2490" s="22">
        <v>11.010999999999999</v>
      </c>
      <c r="AO2490" s="22">
        <v>42.54</v>
      </c>
      <c r="AP2490" s="22">
        <v>29.822000000000003</v>
      </c>
      <c r="AQ2490" s="22">
        <v>72.074999999999989</v>
      </c>
      <c r="AR2490" s="22">
        <v>0.61</v>
      </c>
      <c r="AS2490" s="22">
        <v>180</v>
      </c>
      <c r="BI2490" s="27"/>
    </row>
    <row r="2491" spans="1:106" s="22" customFormat="1" x14ac:dyDescent="0.2">
      <c r="A2491" s="30">
        <v>53368</v>
      </c>
      <c r="B2491" s="23">
        <f t="shared" si="280"/>
        <v>2016</v>
      </c>
      <c r="C2491" s="23">
        <f t="shared" si="281"/>
        <v>8</v>
      </c>
      <c r="D2491" s="24" t="s">
        <v>100</v>
      </c>
      <c r="E2491" s="31">
        <v>42604</v>
      </c>
      <c r="F2491" s="30">
        <v>6595400</v>
      </c>
      <c r="G2491" s="30">
        <v>1624045</v>
      </c>
      <c r="H2491" s="26" t="s">
        <v>84</v>
      </c>
      <c r="J2491" s="22" t="str">
        <f t="shared" si="282"/>
        <v xml:space="preserve">Fjäturen </v>
      </c>
      <c r="K2491" s="22" t="s">
        <v>739</v>
      </c>
      <c r="L2491" s="30">
        <v>0.5</v>
      </c>
      <c r="M2491" s="30">
        <v>0.5</v>
      </c>
      <c r="N2491" s="30">
        <v>4</v>
      </c>
      <c r="O2491" s="30">
        <v>20.3</v>
      </c>
      <c r="P2491" s="30">
        <v>11</v>
      </c>
      <c r="Q2491" s="30">
        <v>126</v>
      </c>
      <c r="T2491" s="30">
        <v>2.0503874999999998</v>
      </c>
      <c r="U2491" s="30">
        <v>3.7363</v>
      </c>
      <c r="V2491" s="22">
        <f t="shared" si="293"/>
        <v>0.35933461099141734</v>
      </c>
      <c r="W2491" s="30">
        <v>4.8000000000000001E-2</v>
      </c>
      <c r="X2491" s="30">
        <v>1.08</v>
      </c>
      <c r="Y2491" s="30">
        <v>3.2</v>
      </c>
      <c r="Z2491" s="30">
        <v>16.602187499999999</v>
      </c>
      <c r="AB2491" s="30">
        <v>0.69</v>
      </c>
      <c r="AC2491" s="30">
        <v>8.42</v>
      </c>
      <c r="AI2491" s="30">
        <v>27.6</v>
      </c>
      <c r="AJ2491" s="30">
        <v>829.19</v>
      </c>
      <c r="BI2491" s="27"/>
    </row>
    <row r="2492" spans="1:106" s="22" customFormat="1" x14ac:dyDescent="0.2">
      <c r="A2492" s="30">
        <v>53369</v>
      </c>
      <c r="B2492" s="23">
        <f t="shared" si="280"/>
        <v>2016</v>
      </c>
      <c r="C2492" s="23">
        <f t="shared" si="281"/>
        <v>8</v>
      </c>
      <c r="D2492" s="24" t="s">
        <v>100</v>
      </c>
      <c r="E2492" s="31">
        <v>42604</v>
      </c>
      <c r="F2492" s="30">
        <v>6595400</v>
      </c>
      <c r="G2492" s="30">
        <v>1624045</v>
      </c>
      <c r="H2492" s="26" t="s">
        <v>84</v>
      </c>
      <c r="J2492" s="22" t="str">
        <f t="shared" si="282"/>
        <v xml:space="preserve">Fjäturen </v>
      </c>
      <c r="K2492" s="26" t="s">
        <v>781</v>
      </c>
      <c r="L2492" s="30">
        <v>1</v>
      </c>
      <c r="M2492" s="30">
        <v>1</v>
      </c>
      <c r="O2492" s="30">
        <v>19.3</v>
      </c>
      <c r="P2492" s="30">
        <v>11.8</v>
      </c>
      <c r="Q2492" s="30">
        <v>132</v>
      </c>
      <c r="BI2492" s="27"/>
    </row>
    <row r="2493" spans="1:106" s="22" customFormat="1" x14ac:dyDescent="0.2">
      <c r="A2493" s="30">
        <v>53370</v>
      </c>
      <c r="B2493" s="23">
        <f t="shared" si="280"/>
        <v>2016</v>
      </c>
      <c r="C2493" s="23">
        <f t="shared" si="281"/>
        <v>8</v>
      </c>
      <c r="D2493" s="24" t="s">
        <v>100</v>
      </c>
      <c r="E2493" s="31">
        <v>42604</v>
      </c>
      <c r="F2493" s="30">
        <v>6595400</v>
      </c>
      <c r="G2493" s="30">
        <v>1624045</v>
      </c>
      <c r="H2493" s="26" t="s">
        <v>84</v>
      </c>
      <c r="J2493" s="22" t="str">
        <f t="shared" si="282"/>
        <v xml:space="preserve">Fjäturen </v>
      </c>
      <c r="K2493" s="26" t="s">
        <v>782</v>
      </c>
      <c r="L2493" s="30">
        <v>2</v>
      </c>
      <c r="M2493" s="30">
        <v>2</v>
      </c>
      <c r="O2493" s="30">
        <v>19.100000000000001</v>
      </c>
      <c r="P2493" s="30">
        <v>11.3</v>
      </c>
      <c r="Q2493" s="30">
        <v>126</v>
      </c>
      <c r="BI2493" s="27"/>
    </row>
    <row r="2494" spans="1:106" s="22" customFormat="1" x14ac:dyDescent="0.2">
      <c r="A2494" s="30">
        <v>53371</v>
      </c>
      <c r="B2494" s="23">
        <f t="shared" si="280"/>
        <v>2016</v>
      </c>
      <c r="C2494" s="23">
        <f t="shared" si="281"/>
        <v>8</v>
      </c>
      <c r="D2494" s="24" t="s">
        <v>100</v>
      </c>
      <c r="E2494" s="31">
        <v>42604</v>
      </c>
      <c r="F2494" s="30">
        <v>6595400</v>
      </c>
      <c r="G2494" s="30">
        <v>1624045</v>
      </c>
      <c r="H2494" s="26" t="s">
        <v>84</v>
      </c>
      <c r="J2494" s="22" t="str">
        <f t="shared" si="282"/>
        <v xml:space="preserve">Fjäturen </v>
      </c>
      <c r="K2494" s="26" t="s">
        <v>783</v>
      </c>
      <c r="L2494" s="30">
        <v>3</v>
      </c>
      <c r="M2494" s="30">
        <v>3</v>
      </c>
      <c r="O2494" s="30">
        <v>17.7</v>
      </c>
      <c r="P2494" s="30">
        <v>9.6</v>
      </c>
      <c r="Q2494" s="30">
        <v>103</v>
      </c>
      <c r="BI2494" s="27"/>
    </row>
    <row r="2495" spans="1:106" s="22" customFormat="1" x14ac:dyDescent="0.2">
      <c r="A2495" s="30">
        <v>53372</v>
      </c>
      <c r="B2495" s="23">
        <f t="shared" si="280"/>
        <v>2016</v>
      </c>
      <c r="C2495" s="23">
        <f t="shared" si="281"/>
        <v>8</v>
      </c>
      <c r="D2495" s="24" t="s">
        <v>100</v>
      </c>
      <c r="E2495" s="31">
        <v>42604</v>
      </c>
      <c r="F2495" s="30">
        <v>6595400</v>
      </c>
      <c r="G2495" s="30">
        <v>1624045</v>
      </c>
      <c r="H2495" s="26" t="s">
        <v>84</v>
      </c>
      <c r="J2495" s="22" t="str">
        <f t="shared" si="282"/>
        <v xml:space="preserve">Fjäturen </v>
      </c>
      <c r="K2495" s="26" t="s">
        <v>784</v>
      </c>
      <c r="L2495" s="30">
        <v>4</v>
      </c>
      <c r="M2495" s="30">
        <v>4</v>
      </c>
      <c r="O2495" s="30">
        <v>17.100000000000001</v>
      </c>
      <c r="P2495" s="30">
        <v>7.2</v>
      </c>
      <c r="Q2495" s="30">
        <v>76</v>
      </c>
      <c r="BI2495" s="27"/>
    </row>
    <row r="2496" spans="1:106" s="22" customFormat="1" x14ac:dyDescent="0.2">
      <c r="A2496" s="30">
        <v>53373</v>
      </c>
      <c r="B2496" s="23">
        <f t="shared" si="280"/>
        <v>2016</v>
      </c>
      <c r="C2496" s="23">
        <f t="shared" si="281"/>
        <v>8</v>
      </c>
      <c r="D2496" s="24" t="s">
        <v>100</v>
      </c>
      <c r="E2496" s="31">
        <v>42604</v>
      </c>
      <c r="F2496" s="30">
        <v>6595400</v>
      </c>
      <c r="G2496" s="30">
        <v>1624045</v>
      </c>
      <c r="H2496" s="26" t="s">
        <v>84</v>
      </c>
      <c r="J2496" s="22" t="str">
        <f t="shared" si="282"/>
        <v xml:space="preserve">Fjäturen </v>
      </c>
      <c r="K2496" s="26" t="s">
        <v>841</v>
      </c>
      <c r="L2496" s="30">
        <v>5</v>
      </c>
      <c r="M2496" s="30">
        <v>5</v>
      </c>
      <c r="O2496" s="30">
        <v>16.8</v>
      </c>
      <c r="P2496" s="30">
        <v>6.8</v>
      </c>
      <c r="Q2496" s="30">
        <v>72</v>
      </c>
      <c r="BI2496" s="27"/>
    </row>
    <row r="2497" spans="1:86" s="22" customFormat="1" x14ac:dyDescent="0.2">
      <c r="A2497" s="30">
        <v>53374</v>
      </c>
      <c r="B2497" s="23">
        <f t="shared" si="280"/>
        <v>2016</v>
      </c>
      <c r="C2497" s="23">
        <f t="shared" si="281"/>
        <v>8</v>
      </c>
      <c r="D2497" s="24" t="s">
        <v>100</v>
      </c>
      <c r="E2497" s="31">
        <v>42604</v>
      </c>
      <c r="F2497" s="30">
        <v>6595400</v>
      </c>
      <c r="G2497" s="30">
        <v>1624045</v>
      </c>
      <c r="H2497" s="26" t="s">
        <v>84</v>
      </c>
      <c r="J2497" s="22" t="str">
        <f t="shared" si="282"/>
        <v xml:space="preserve">Fjäturen </v>
      </c>
      <c r="K2497" s="26" t="s">
        <v>842</v>
      </c>
      <c r="L2497" s="30">
        <v>6</v>
      </c>
      <c r="M2497" s="30">
        <v>6</v>
      </c>
      <c r="O2497" s="30">
        <v>16.399999999999999</v>
      </c>
      <c r="P2497" s="30">
        <v>3</v>
      </c>
      <c r="Q2497" s="30">
        <v>31</v>
      </c>
      <c r="BI2497" s="27"/>
    </row>
    <row r="2498" spans="1:86" s="22" customFormat="1" x14ac:dyDescent="0.2">
      <c r="A2498" s="30">
        <v>53375</v>
      </c>
      <c r="B2498" s="23">
        <f t="shared" ref="B2498:B2561" si="294">YEAR(E2498)</f>
        <v>2016</v>
      </c>
      <c r="C2498" s="23">
        <f t="shared" ref="C2498:C2561" si="295">MONTH(E2498)</f>
        <v>8</v>
      </c>
      <c r="D2498" s="24" t="s">
        <v>100</v>
      </c>
      <c r="E2498" s="31">
        <v>42604</v>
      </c>
      <c r="F2498" s="30">
        <v>6595400</v>
      </c>
      <c r="G2498" s="30">
        <v>1624045</v>
      </c>
      <c r="H2498" s="26" t="s">
        <v>84</v>
      </c>
      <c r="J2498" s="22" t="str">
        <f t="shared" si="282"/>
        <v xml:space="preserve">Fjäturen </v>
      </c>
      <c r="K2498" s="26" t="s">
        <v>843</v>
      </c>
      <c r="L2498" s="30">
        <v>7</v>
      </c>
      <c r="M2498" s="30">
        <v>7</v>
      </c>
      <c r="O2498" s="30">
        <v>15.6</v>
      </c>
      <c r="P2498" s="30">
        <v>0.3</v>
      </c>
      <c r="Q2498" s="30">
        <v>3</v>
      </c>
      <c r="BI2498" s="27"/>
    </row>
    <row r="2499" spans="1:86" s="22" customFormat="1" x14ac:dyDescent="0.2">
      <c r="A2499" s="30">
        <v>53376</v>
      </c>
      <c r="B2499" s="23">
        <f t="shared" si="294"/>
        <v>2016</v>
      </c>
      <c r="C2499" s="23">
        <f t="shared" si="295"/>
        <v>8</v>
      </c>
      <c r="D2499" s="24" t="s">
        <v>100</v>
      </c>
      <c r="E2499" s="31">
        <v>42604</v>
      </c>
      <c r="F2499" s="30">
        <v>6595400</v>
      </c>
      <c r="G2499" s="30">
        <v>1624045</v>
      </c>
      <c r="H2499" s="26" t="s">
        <v>84</v>
      </c>
      <c r="J2499" s="22" t="str">
        <f t="shared" ref="J2499:J2562" si="296">CONCATENATE(H2499," ",I2499)</f>
        <v xml:space="preserve">Fjäturen </v>
      </c>
      <c r="K2499" s="26" t="s">
        <v>844</v>
      </c>
      <c r="L2499" s="30">
        <v>8</v>
      </c>
      <c r="M2499" s="30">
        <v>8</v>
      </c>
      <c r="O2499" s="30">
        <v>12.3</v>
      </c>
      <c r="P2499" s="30">
        <v>0.1</v>
      </c>
      <c r="Q2499" s="30">
        <v>1</v>
      </c>
      <c r="BI2499" s="27"/>
    </row>
    <row r="2500" spans="1:86" s="22" customFormat="1" x14ac:dyDescent="0.2">
      <c r="A2500" s="30">
        <v>53377</v>
      </c>
      <c r="B2500" s="23">
        <f t="shared" si="294"/>
        <v>2016</v>
      </c>
      <c r="C2500" s="23">
        <f t="shared" si="295"/>
        <v>8</v>
      </c>
      <c r="D2500" s="24" t="s">
        <v>100</v>
      </c>
      <c r="E2500" s="31">
        <v>42604</v>
      </c>
      <c r="F2500" s="30">
        <v>6595400</v>
      </c>
      <c r="G2500" s="30">
        <v>1624045</v>
      </c>
      <c r="H2500" s="26" t="s">
        <v>84</v>
      </c>
      <c r="J2500" s="22" t="str">
        <f t="shared" si="296"/>
        <v xml:space="preserve">Fjäturen </v>
      </c>
      <c r="K2500" s="22" t="s">
        <v>785</v>
      </c>
      <c r="L2500" s="30">
        <v>9</v>
      </c>
      <c r="M2500" s="30">
        <v>9</v>
      </c>
      <c r="O2500" s="30">
        <v>12.3</v>
      </c>
      <c r="P2500" s="30">
        <v>0.1</v>
      </c>
      <c r="Q2500" s="30">
        <v>1</v>
      </c>
      <c r="T2500" s="30">
        <v>2.2995000000000001</v>
      </c>
      <c r="U2500" s="30">
        <v>346.12599999999998</v>
      </c>
      <c r="V2500" s="22">
        <f t="shared" ref="V2500" si="297">U2500 * (1/((10^((0.0901821 + (2729.92 /(273.15 + O2500)))-AC2500)+1)))</f>
        <v>2.7669423433481222</v>
      </c>
      <c r="W2500" s="30">
        <v>5.8999999999999997E-2</v>
      </c>
      <c r="X2500" s="30">
        <v>30.02</v>
      </c>
      <c r="Y2500" s="30">
        <v>6.1</v>
      </c>
      <c r="AB2500" s="30">
        <v>1.18</v>
      </c>
      <c r="AC2500" s="30">
        <v>7.5600000000000005</v>
      </c>
      <c r="AI2500" s="30">
        <v>72.790000000000006</v>
      </c>
      <c r="AJ2500" s="30">
        <v>1079.8699999999999</v>
      </c>
      <c r="BI2500" s="27"/>
    </row>
    <row r="2501" spans="1:86" s="22" customFormat="1" x14ac:dyDescent="0.2">
      <c r="A2501" s="30">
        <v>53378</v>
      </c>
      <c r="B2501" s="23">
        <f t="shared" si="294"/>
        <v>2016</v>
      </c>
      <c r="C2501" s="23">
        <f t="shared" si="295"/>
        <v>8</v>
      </c>
      <c r="D2501" s="24" t="s">
        <v>100</v>
      </c>
      <c r="E2501" s="31">
        <v>42604</v>
      </c>
      <c r="F2501" s="30">
        <v>6595400</v>
      </c>
      <c r="G2501" s="30">
        <v>1624045</v>
      </c>
      <c r="H2501" s="26" t="s">
        <v>84</v>
      </c>
      <c r="J2501" s="22" t="str">
        <f t="shared" si="296"/>
        <v xml:space="preserve">Fjäturen </v>
      </c>
      <c r="K2501" s="26" t="s">
        <v>1176</v>
      </c>
      <c r="L2501" s="30">
        <v>4</v>
      </c>
      <c r="M2501" s="30">
        <v>0</v>
      </c>
      <c r="V2501" s="30">
        <v>0</v>
      </c>
      <c r="AC2501" s="30">
        <v>7.5</v>
      </c>
      <c r="AH2501" s="30">
        <v>10.6</v>
      </c>
      <c r="BI2501" s="27"/>
      <c r="BJ2501" s="30">
        <v>5.9</v>
      </c>
      <c r="BK2501" s="30">
        <v>1E-3</v>
      </c>
      <c r="BL2501" s="30">
        <v>3.6999999999999901E-2</v>
      </c>
      <c r="BM2501" s="30">
        <v>6.3E-2</v>
      </c>
      <c r="BN2501" s="30">
        <v>0.64800000000000002</v>
      </c>
      <c r="BO2501" s="30">
        <v>1.93</v>
      </c>
      <c r="BP2501" s="30">
        <v>1.1100000000000001</v>
      </c>
      <c r="BQ2501" s="30">
        <v>1.7999999999999901E-2</v>
      </c>
      <c r="BR2501" s="30">
        <v>1.37</v>
      </c>
      <c r="BS2501" s="30">
        <v>40.5</v>
      </c>
      <c r="BT2501" s="30">
        <v>5.17</v>
      </c>
      <c r="BV2501" s="30">
        <v>5.4999999999999901E-3</v>
      </c>
      <c r="BW2501" s="30">
        <v>2.69</v>
      </c>
      <c r="BX2501" s="30">
        <v>21.6</v>
      </c>
      <c r="BY2501" s="30">
        <v>0.61299999999999899</v>
      </c>
      <c r="BZ2501" s="30">
        <v>0.80500000000000005</v>
      </c>
      <c r="CA2501" s="30">
        <v>15.8</v>
      </c>
      <c r="CB2501" s="30">
        <v>1E-3</v>
      </c>
      <c r="CC2501" s="30">
        <v>0.98199999999999898</v>
      </c>
      <c r="CD2501" s="30">
        <v>23.8</v>
      </c>
      <c r="CE2501" s="30">
        <v>0.33400000000000002</v>
      </c>
      <c r="CF2501" s="30">
        <v>85.6</v>
      </c>
      <c r="CG2501" s="30">
        <v>5.63</v>
      </c>
      <c r="CH2501" s="30">
        <v>101</v>
      </c>
    </row>
    <row r="2502" spans="1:86" s="22" customFormat="1" x14ac:dyDescent="0.2">
      <c r="A2502" s="30">
        <v>53379</v>
      </c>
      <c r="B2502" s="23">
        <f t="shared" si="294"/>
        <v>2016</v>
      </c>
      <c r="C2502" s="23">
        <f t="shared" si="295"/>
        <v>8</v>
      </c>
      <c r="D2502" s="24" t="s">
        <v>100</v>
      </c>
      <c r="E2502" s="31">
        <v>42604</v>
      </c>
      <c r="F2502" s="30">
        <v>6593820</v>
      </c>
      <c r="G2502" s="30">
        <v>1619360</v>
      </c>
      <c r="H2502" s="26" t="s">
        <v>91</v>
      </c>
      <c r="J2502" s="22" t="str">
        <f t="shared" si="296"/>
        <v xml:space="preserve">Ravalen </v>
      </c>
      <c r="K2502" s="22" t="s">
        <v>739</v>
      </c>
      <c r="L2502" s="30">
        <v>0.5</v>
      </c>
      <c r="M2502" s="30">
        <v>0.5</v>
      </c>
      <c r="N2502" s="30">
        <v>1.3</v>
      </c>
      <c r="O2502" s="30">
        <v>20.6</v>
      </c>
      <c r="P2502" s="30">
        <v>11.3</v>
      </c>
      <c r="Q2502" s="30">
        <v>129</v>
      </c>
      <c r="T2502" s="30">
        <v>1.9077333334</v>
      </c>
      <c r="U2502" s="30">
        <v>11.372199999999999</v>
      </c>
      <c r="V2502" s="22">
        <f t="shared" ref="V2502" si="298">U2502 * (1/((10^((0.0901821 + (2729.92 /(273.15 + O2502)))-AC2502)+1)))</f>
        <v>1.575920755565013</v>
      </c>
      <c r="W2502" s="30">
        <v>5.8000000000000003E-2</v>
      </c>
      <c r="X2502" s="30">
        <v>0.04</v>
      </c>
      <c r="Y2502" s="30">
        <v>1.17</v>
      </c>
      <c r="Z2502" s="30">
        <v>3.4817399999999998</v>
      </c>
      <c r="AB2502" s="30">
        <v>1.46</v>
      </c>
      <c r="AC2502" s="30">
        <v>8.59</v>
      </c>
      <c r="AI2502" s="30">
        <v>21.98</v>
      </c>
      <c r="AJ2502" s="30">
        <v>924.34</v>
      </c>
      <c r="BI2502" s="27"/>
    </row>
    <row r="2503" spans="1:86" s="22" customFormat="1" x14ac:dyDescent="0.2">
      <c r="A2503" s="30">
        <v>53380</v>
      </c>
      <c r="B2503" s="23">
        <f t="shared" si="294"/>
        <v>2016</v>
      </c>
      <c r="C2503" s="23">
        <f t="shared" si="295"/>
        <v>8</v>
      </c>
      <c r="D2503" s="24" t="s">
        <v>100</v>
      </c>
      <c r="E2503" s="31">
        <v>42604</v>
      </c>
      <c r="F2503" s="30">
        <v>6593820</v>
      </c>
      <c r="G2503" s="30">
        <v>1619360</v>
      </c>
      <c r="H2503" s="26" t="s">
        <v>91</v>
      </c>
      <c r="J2503" s="22" t="str">
        <f t="shared" si="296"/>
        <v xml:space="preserve">Ravalen </v>
      </c>
      <c r="K2503" s="26" t="s">
        <v>781</v>
      </c>
      <c r="L2503" s="30">
        <v>1</v>
      </c>
      <c r="M2503" s="30">
        <v>1</v>
      </c>
      <c r="O2503" s="30">
        <v>20.100000000000001</v>
      </c>
      <c r="P2503" s="30">
        <v>11.7</v>
      </c>
      <c r="Q2503" s="30">
        <v>134</v>
      </c>
      <c r="BI2503" s="27"/>
    </row>
    <row r="2504" spans="1:86" s="22" customFormat="1" x14ac:dyDescent="0.2">
      <c r="A2504" s="30">
        <v>53381</v>
      </c>
      <c r="B2504" s="23">
        <f t="shared" si="294"/>
        <v>2016</v>
      </c>
      <c r="C2504" s="23">
        <f t="shared" si="295"/>
        <v>8</v>
      </c>
      <c r="D2504" s="24" t="s">
        <v>100</v>
      </c>
      <c r="E2504" s="31">
        <v>42604</v>
      </c>
      <c r="F2504" s="30">
        <v>6593820</v>
      </c>
      <c r="G2504" s="30">
        <v>1619360</v>
      </c>
      <c r="H2504" s="26" t="s">
        <v>91</v>
      </c>
      <c r="J2504" s="22" t="str">
        <f t="shared" si="296"/>
        <v xml:space="preserve">Ravalen </v>
      </c>
      <c r="K2504" s="22" t="s">
        <v>785</v>
      </c>
      <c r="L2504" s="30">
        <v>2</v>
      </c>
      <c r="M2504" s="30">
        <v>2</v>
      </c>
      <c r="O2504" s="30">
        <v>20</v>
      </c>
      <c r="P2504" s="30">
        <v>11.9</v>
      </c>
      <c r="Q2504" s="30">
        <v>136</v>
      </c>
      <c r="T2504" s="30">
        <v>1.9077333334</v>
      </c>
      <c r="U2504" s="30">
        <v>9.8116000000000003</v>
      </c>
      <c r="V2504" s="22">
        <f t="shared" ref="V2504" si="299">U2504 * (1/((10^((0.0901821 + (2729.92 /(273.15 + O2504)))-AC2504)+1)))</f>
        <v>1.3091680074597793</v>
      </c>
      <c r="W2504" s="30">
        <v>0.06</v>
      </c>
      <c r="X2504" s="30">
        <v>0</v>
      </c>
      <c r="Y2504" s="30">
        <v>1.1299999999999999</v>
      </c>
      <c r="AB2504" s="30">
        <v>1.25</v>
      </c>
      <c r="AC2504" s="30">
        <v>8.59</v>
      </c>
      <c r="AI2504" s="30">
        <v>21.6</v>
      </c>
      <c r="AJ2504" s="30">
        <v>923.08</v>
      </c>
      <c r="BI2504" s="27"/>
    </row>
    <row r="2505" spans="1:86" s="22" customFormat="1" x14ac:dyDescent="0.2">
      <c r="A2505" s="30">
        <v>53382</v>
      </c>
      <c r="B2505" s="23">
        <f t="shared" si="294"/>
        <v>2016</v>
      </c>
      <c r="C2505" s="23">
        <f t="shared" si="295"/>
        <v>8</v>
      </c>
      <c r="D2505" s="24" t="s">
        <v>100</v>
      </c>
      <c r="E2505" s="31">
        <v>42604</v>
      </c>
      <c r="F2505" s="30">
        <v>6593820</v>
      </c>
      <c r="G2505" s="30">
        <v>1619360</v>
      </c>
      <c r="H2505" s="26" t="s">
        <v>91</v>
      </c>
      <c r="J2505" s="22" t="str">
        <f t="shared" si="296"/>
        <v xml:space="preserve">Ravalen </v>
      </c>
      <c r="K2505" s="26" t="s">
        <v>1177</v>
      </c>
      <c r="L2505" s="30">
        <v>1</v>
      </c>
      <c r="M2505" s="30">
        <v>0</v>
      </c>
      <c r="V2505" s="30">
        <v>0</v>
      </c>
      <c r="AC2505" s="30">
        <v>7.6</v>
      </c>
      <c r="AH2505" s="30">
        <v>10.7</v>
      </c>
      <c r="BI2505" s="27"/>
      <c r="BJ2505" s="30">
        <v>2.1</v>
      </c>
      <c r="BK2505" s="30">
        <v>1E-3</v>
      </c>
      <c r="BL2505" s="30">
        <v>4.1200000000000001E-2</v>
      </c>
      <c r="BM2505" s="30">
        <v>3.2500000000000001E-2</v>
      </c>
      <c r="BN2505" s="30">
        <v>0.20200000000000001</v>
      </c>
      <c r="BO2505" s="30">
        <v>0.63700000000000001</v>
      </c>
      <c r="BP2505" s="30">
        <v>0.23300000000000001</v>
      </c>
      <c r="BQ2505" s="30">
        <v>5.0000000000000001E-3</v>
      </c>
      <c r="BR2505" s="30">
        <v>0.89500000000000002</v>
      </c>
      <c r="BS2505" s="30">
        <v>30.7</v>
      </c>
      <c r="BT2505" s="30">
        <v>6.26</v>
      </c>
      <c r="BV2505" s="30">
        <v>2.1900000000000001E-3</v>
      </c>
      <c r="BW2505" s="30">
        <v>4.66</v>
      </c>
      <c r="BX2505" s="30">
        <v>51.7</v>
      </c>
      <c r="BY2505" s="30">
        <v>0.105</v>
      </c>
      <c r="BZ2505" s="30">
        <v>0.56699999999999895</v>
      </c>
      <c r="CA2505" s="30">
        <v>15</v>
      </c>
      <c r="CB2505" s="30">
        <v>1E-3</v>
      </c>
      <c r="CC2505" s="30">
        <v>0.73499999999999899</v>
      </c>
      <c r="CD2505" s="30">
        <v>18.2</v>
      </c>
      <c r="CE2505" s="30">
        <v>0.32900000000000001</v>
      </c>
      <c r="CF2505" s="30">
        <v>91</v>
      </c>
      <c r="CG2505" s="30">
        <v>2</v>
      </c>
      <c r="CH2505" s="30">
        <v>74.900000000000006</v>
      </c>
    </row>
    <row r="2506" spans="1:86" s="22" customFormat="1" x14ac:dyDescent="0.2">
      <c r="A2506" s="30">
        <v>53383</v>
      </c>
      <c r="B2506" s="23">
        <f t="shared" si="294"/>
        <v>2016</v>
      </c>
      <c r="C2506" s="23">
        <f t="shared" si="295"/>
        <v>8</v>
      </c>
      <c r="D2506" s="24" t="s">
        <v>100</v>
      </c>
      <c r="E2506" s="31">
        <v>42604</v>
      </c>
      <c r="F2506" s="30">
        <v>6594420</v>
      </c>
      <c r="G2506" s="30">
        <v>1615795</v>
      </c>
      <c r="H2506" s="26" t="s">
        <v>96</v>
      </c>
      <c r="J2506" s="22" t="str">
        <f t="shared" si="296"/>
        <v xml:space="preserve">Översjön </v>
      </c>
      <c r="K2506" s="22" t="s">
        <v>739</v>
      </c>
      <c r="L2506" s="30">
        <v>0.5</v>
      </c>
      <c r="M2506" s="30">
        <v>0.5</v>
      </c>
      <c r="N2506" s="30">
        <v>2.8</v>
      </c>
      <c r="O2506" s="30">
        <v>19.899999999999999</v>
      </c>
      <c r="P2506" s="30">
        <v>10</v>
      </c>
      <c r="Q2506" s="30">
        <v>113</v>
      </c>
      <c r="T2506" s="30">
        <v>2.0883277107999998</v>
      </c>
      <c r="U2506" s="30">
        <v>3.0994999999999999</v>
      </c>
      <c r="V2506" s="22">
        <f t="shared" ref="V2506" si="300">U2506 * (1/((10^((0.0901821 + (2729.92 /(273.15 + O2506)))-AC2506)+1)))</f>
        <v>0.1980989788809927</v>
      </c>
      <c r="W2506" s="30">
        <v>5.2999999999999999E-2</v>
      </c>
      <c r="X2506" s="30">
        <v>1.35</v>
      </c>
      <c r="Y2506" s="30">
        <v>2.5</v>
      </c>
      <c r="Z2506" s="30">
        <v>9.3718125000000008</v>
      </c>
      <c r="AB2506" s="30">
        <v>0.54</v>
      </c>
      <c r="AC2506" s="30">
        <v>8.24</v>
      </c>
      <c r="AI2506" s="30">
        <v>28.83</v>
      </c>
      <c r="AJ2506" s="30">
        <v>974.92</v>
      </c>
      <c r="BI2506" s="27"/>
    </row>
    <row r="2507" spans="1:86" s="22" customFormat="1" x14ac:dyDescent="0.2">
      <c r="A2507" s="30">
        <v>53384</v>
      </c>
      <c r="B2507" s="23">
        <f t="shared" si="294"/>
        <v>2016</v>
      </c>
      <c r="C2507" s="23">
        <f t="shared" si="295"/>
        <v>8</v>
      </c>
      <c r="D2507" s="24" t="s">
        <v>100</v>
      </c>
      <c r="E2507" s="31">
        <v>42604</v>
      </c>
      <c r="F2507" s="30">
        <v>6594420</v>
      </c>
      <c r="G2507" s="30">
        <v>1615795</v>
      </c>
      <c r="H2507" s="26" t="s">
        <v>96</v>
      </c>
      <c r="J2507" s="22" t="str">
        <f t="shared" si="296"/>
        <v xml:space="preserve">Översjön </v>
      </c>
      <c r="K2507" s="26" t="s">
        <v>781</v>
      </c>
      <c r="L2507" s="30">
        <v>1</v>
      </c>
      <c r="M2507" s="30">
        <v>1</v>
      </c>
      <c r="O2507" s="30">
        <v>19.5</v>
      </c>
      <c r="P2507" s="30">
        <v>10.3</v>
      </c>
      <c r="Q2507" s="30">
        <v>116</v>
      </c>
      <c r="BI2507" s="27"/>
    </row>
    <row r="2508" spans="1:86" s="22" customFormat="1" x14ac:dyDescent="0.2">
      <c r="A2508" s="30">
        <v>53385</v>
      </c>
      <c r="B2508" s="23">
        <f t="shared" si="294"/>
        <v>2016</v>
      </c>
      <c r="C2508" s="23">
        <f t="shared" si="295"/>
        <v>8</v>
      </c>
      <c r="D2508" s="24" t="s">
        <v>100</v>
      </c>
      <c r="E2508" s="31">
        <v>42604</v>
      </c>
      <c r="F2508" s="30">
        <v>6594420</v>
      </c>
      <c r="G2508" s="30">
        <v>1615795</v>
      </c>
      <c r="H2508" s="26" t="s">
        <v>96</v>
      </c>
      <c r="J2508" s="22" t="str">
        <f t="shared" si="296"/>
        <v xml:space="preserve">Översjön </v>
      </c>
      <c r="K2508" s="26" t="s">
        <v>782</v>
      </c>
      <c r="L2508" s="30">
        <v>2</v>
      </c>
      <c r="M2508" s="30">
        <v>2</v>
      </c>
      <c r="O2508" s="30">
        <v>18.899999999999999</v>
      </c>
      <c r="P2508" s="30">
        <v>10.7</v>
      </c>
      <c r="Q2508" s="30">
        <v>119</v>
      </c>
      <c r="BI2508" s="27"/>
    </row>
    <row r="2509" spans="1:86" s="22" customFormat="1" x14ac:dyDescent="0.2">
      <c r="A2509" s="30">
        <v>53386</v>
      </c>
      <c r="B2509" s="23">
        <f t="shared" si="294"/>
        <v>2016</v>
      </c>
      <c r="C2509" s="23">
        <f t="shared" si="295"/>
        <v>8</v>
      </c>
      <c r="D2509" s="24" t="s">
        <v>100</v>
      </c>
      <c r="E2509" s="31">
        <v>42604</v>
      </c>
      <c r="F2509" s="30">
        <v>6594420</v>
      </c>
      <c r="G2509" s="30">
        <v>1615795</v>
      </c>
      <c r="H2509" s="26" t="s">
        <v>96</v>
      </c>
      <c r="J2509" s="22" t="str">
        <f t="shared" si="296"/>
        <v xml:space="preserve">Översjön </v>
      </c>
      <c r="K2509" s="26" t="s">
        <v>783</v>
      </c>
      <c r="L2509" s="30">
        <v>3</v>
      </c>
      <c r="M2509" s="30">
        <v>3</v>
      </c>
      <c r="O2509" s="30">
        <v>17.100000000000001</v>
      </c>
      <c r="P2509" s="30">
        <v>7.9</v>
      </c>
      <c r="Q2509" s="30">
        <v>73</v>
      </c>
      <c r="BI2509" s="27"/>
    </row>
    <row r="2510" spans="1:86" s="22" customFormat="1" x14ac:dyDescent="0.2">
      <c r="A2510" s="30">
        <v>53387</v>
      </c>
      <c r="B2510" s="23">
        <f t="shared" si="294"/>
        <v>2016</v>
      </c>
      <c r="C2510" s="23">
        <f t="shared" si="295"/>
        <v>8</v>
      </c>
      <c r="D2510" s="24" t="s">
        <v>100</v>
      </c>
      <c r="E2510" s="31">
        <v>42604</v>
      </c>
      <c r="F2510" s="30">
        <v>6594420</v>
      </c>
      <c r="G2510" s="30">
        <v>1615795</v>
      </c>
      <c r="H2510" s="26" t="s">
        <v>96</v>
      </c>
      <c r="J2510" s="22" t="str">
        <f t="shared" si="296"/>
        <v xml:space="preserve">Översjön </v>
      </c>
      <c r="K2510" s="22" t="s">
        <v>785</v>
      </c>
      <c r="L2510" s="30">
        <v>4</v>
      </c>
      <c r="M2510" s="30">
        <v>4</v>
      </c>
      <c r="O2510" s="30">
        <v>17</v>
      </c>
      <c r="P2510" s="30">
        <v>5.6</v>
      </c>
      <c r="Q2510" s="30">
        <v>60</v>
      </c>
      <c r="T2510" s="30">
        <v>2.0292240964000001</v>
      </c>
      <c r="U2510" s="30">
        <v>62.088799999999999</v>
      </c>
      <c r="V2510" s="22">
        <f t="shared" ref="V2510" si="301">U2510 * (1/((10^((0.0901821 + (2729.92 /(273.15 + O2510)))-AC2510)+1)))</f>
        <v>1.3327741487159528</v>
      </c>
      <c r="W2510" s="30">
        <v>5.3999999999999999E-2</v>
      </c>
      <c r="X2510" s="30">
        <v>0.39</v>
      </c>
      <c r="Y2510" s="30">
        <v>3.7</v>
      </c>
      <c r="AB2510" s="30">
        <v>0.32</v>
      </c>
      <c r="AC2510" s="30">
        <v>7.84</v>
      </c>
      <c r="AI2510" s="30">
        <v>41.87</v>
      </c>
      <c r="AJ2510" s="30">
        <v>1072.3699999999999</v>
      </c>
      <c r="BI2510" s="27"/>
    </row>
    <row r="2511" spans="1:86" s="22" customFormat="1" x14ac:dyDescent="0.2">
      <c r="A2511" s="30">
        <v>53388</v>
      </c>
      <c r="B2511" s="23">
        <f t="shared" si="294"/>
        <v>2016</v>
      </c>
      <c r="C2511" s="23">
        <f t="shared" si="295"/>
        <v>8</v>
      </c>
      <c r="D2511" s="24" t="s">
        <v>100</v>
      </c>
      <c r="E2511" s="31">
        <v>42604</v>
      </c>
      <c r="F2511" s="30">
        <v>6594420</v>
      </c>
      <c r="G2511" s="30">
        <v>1615795</v>
      </c>
      <c r="H2511" s="26" t="s">
        <v>96</v>
      </c>
      <c r="J2511" s="22" t="str">
        <f t="shared" si="296"/>
        <v xml:space="preserve">Översjön </v>
      </c>
      <c r="K2511" s="26" t="s">
        <v>1018</v>
      </c>
      <c r="L2511" s="30">
        <v>2</v>
      </c>
      <c r="M2511" s="30">
        <v>0</v>
      </c>
      <c r="V2511" s="30">
        <v>0</v>
      </c>
      <c r="AC2511" s="30">
        <v>7.5</v>
      </c>
      <c r="AH2511" s="30">
        <v>12.4</v>
      </c>
      <c r="AK2511" s="30">
        <v>37.299999999999898</v>
      </c>
      <c r="AL2511" s="30">
        <v>2.63E-2</v>
      </c>
      <c r="AM2511" s="30">
        <v>3.44</v>
      </c>
      <c r="AN2511" s="30">
        <v>4.3499999999999899</v>
      </c>
      <c r="AP2511" s="30">
        <v>42.5</v>
      </c>
      <c r="AR2511" s="30">
        <v>1.22</v>
      </c>
      <c r="AS2511" s="30">
        <v>18.2</v>
      </c>
      <c r="AT2511" s="30">
        <v>1.0900000000000001</v>
      </c>
      <c r="AU2511" s="30">
        <v>17.2</v>
      </c>
      <c r="AV2511" s="30">
        <v>0.01</v>
      </c>
      <c r="AW2511" s="30">
        <v>4.2799999999999901E-2</v>
      </c>
      <c r="AX2511" s="30">
        <v>0.113</v>
      </c>
      <c r="AY2511" s="30">
        <v>0.94399999999999895</v>
      </c>
      <c r="AZ2511" s="30">
        <v>1E-3</v>
      </c>
      <c r="BA2511" s="30">
        <v>37.700000000000003</v>
      </c>
      <c r="BB2511" s="30">
        <v>0.91500000000000004</v>
      </c>
      <c r="BC2511" s="30">
        <v>0.45</v>
      </c>
      <c r="BD2511" s="30">
        <v>32.6</v>
      </c>
      <c r="BE2511" s="30">
        <v>0.216</v>
      </c>
      <c r="BF2511" s="30">
        <v>82.7</v>
      </c>
      <c r="BG2511" s="30">
        <v>0.59699999999999898</v>
      </c>
      <c r="BH2511" s="30">
        <v>5.4</v>
      </c>
      <c r="BI2511" s="27"/>
      <c r="BJ2511" s="30">
        <v>3.82</v>
      </c>
      <c r="BK2511" s="30">
        <v>3.0599999999999898E-3</v>
      </c>
      <c r="BL2511" s="30">
        <v>3.54999999999999E-2</v>
      </c>
      <c r="BM2511" s="30">
        <v>6.13E-2</v>
      </c>
      <c r="BN2511" s="30">
        <v>0.41599999999999898</v>
      </c>
      <c r="BO2511" s="30">
        <v>1.65</v>
      </c>
      <c r="BP2511" s="30">
        <v>0.34100000000000003</v>
      </c>
      <c r="BQ2511" s="30">
        <v>2.7099999999999898E-2</v>
      </c>
      <c r="BR2511" s="30">
        <v>3.72</v>
      </c>
      <c r="BS2511" s="30">
        <v>38.299999999999898</v>
      </c>
      <c r="BT2511" s="30">
        <v>4.46</v>
      </c>
      <c r="BV2511" s="30">
        <v>7.0899999999999904E-3</v>
      </c>
      <c r="BW2511" s="30">
        <v>3.48</v>
      </c>
      <c r="BX2511" s="30">
        <v>42.3</v>
      </c>
      <c r="BY2511" s="30">
        <v>1.1599999999999899</v>
      </c>
      <c r="BZ2511" s="30">
        <v>1.01</v>
      </c>
      <c r="CA2511" s="30">
        <v>15.2</v>
      </c>
      <c r="CB2511" s="30">
        <v>1E-3</v>
      </c>
      <c r="CC2511" s="30">
        <v>0.88600000000000001</v>
      </c>
      <c r="CD2511" s="30">
        <v>13.3</v>
      </c>
      <c r="CE2511" s="30">
        <v>0.45800000000000002</v>
      </c>
      <c r="CF2511" s="30">
        <v>84.3</v>
      </c>
      <c r="CG2511" s="30">
        <v>2.46</v>
      </c>
      <c r="CH2511" s="30">
        <v>93.9</v>
      </c>
    </row>
    <row r="2512" spans="1:86" s="22" customFormat="1" x14ac:dyDescent="0.2">
      <c r="A2512" s="30">
        <v>53389</v>
      </c>
      <c r="B2512" s="23">
        <f t="shared" si="294"/>
        <v>2016</v>
      </c>
      <c r="C2512" s="23">
        <f t="shared" si="295"/>
        <v>8</v>
      </c>
      <c r="D2512" s="24" t="s">
        <v>100</v>
      </c>
      <c r="E2512" s="31">
        <v>42604</v>
      </c>
      <c r="F2512" s="30">
        <v>6593820</v>
      </c>
      <c r="G2512" s="30">
        <v>1624215</v>
      </c>
      <c r="H2512" s="26" t="s">
        <v>92</v>
      </c>
      <c r="J2512" s="22" t="str">
        <f t="shared" si="296"/>
        <v xml:space="preserve">Rösjön </v>
      </c>
      <c r="K2512" s="22" t="s">
        <v>739</v>
      </c>
      <c r="L2512" s="30">
        <v>0.5</v>
      </c>
      <c r="M2512" s="30">
        <v>0.5</v>
      </c>
      <c r="N2512" s="30">
        <v>5.2</v>
      </c>
      <c r="O2512" s="30">
        <v>20.100000000000001</v>
      </c>
      <c r="P2512" s="30">
        <v>9.9</v>
      </c>
      <c r="Q2512" s="30">
        <v>111</v>
      </c>
      <c r="T2512" s="30">
        <v>1.6943036143999999</v>
      </c>
      <c r="U2512" s="30">
        <v>3.5954000000000002</v>
      </c>
      <c r="V2512" s="22">
        <f t="shared" ref="V2512" si="302">U2512 * (1/((10^((0.0901821 + (2729.92 /(273.15 + O2512)))-AC2512)+1)))</f>
        <v>0.23802759353672381</v>
      </c>
      <c r="W2512" s="30">
        <v>2.8000000000000001E-2</v>
      </c>
      <c r="X2512" s="30">
        <v>0.16</v>
      </c>
      <c r="Y2512" s="30">
        <v>1.75</v>
      </c>
      <c r="Z2512" s="30">
        <v>7.3125900000000001</v>
      </c>
      <c r="AB2512" s="30">
        <v>2.44</v>
      </c>
      <c r="AC2512" s="30">
        <v>8.25</v>
      </c>
      <c r="AI2512" s="30">
        <v>17.48</v>
      </c>
      <c r="AJ2512" s="30">
        <v>626.67999999999995</v>
      </c>
      <c r="BI2512" s="27"/>
    </row>
    <row r="2513" spans="1:85" s="22" customFormat="1" x14ac:dyDescent="0.2">
      <c r="A2513" s="30">
        <v>53390</v>
      </c>
      <c r="B2513" s="23">
        <f t="shared" si="294"/>
        <v>2016</v>
      </c>
      <c r="C2513" s="23">
        <f t="shared" si="295"/>
        <v>8</v>
      </c>
      <c r="D2513" s="24" t="s">
        <v>100</v>
      </c>
      <c r="E2513" s="31">
        <v>42604</v>
      </c>
      <c r="F2513" s="30">
        <v>6593820</v>
      </c>
      <c r="G2513" s="30">
        <v>1624215</v>
      </c>
      <c r="H2513" s="26" t="s">
        <v>92</v>
      </c>
      <c r="J2513" s="22" t="str">
        <f t="shared" si="296"/>
        <v xml:space="preserve">Rösjön </v>
      </c>
      <c r="K2513" s="26" t="s">
        <v>781</v>
      </c>
      <c r="L2513" s="30">
        <v>1</v>
      </c>
      <c r="M2513" s="30">
        <v>1</v>
      </c>
      <c r="O2513" s="30">
        <v>20</v>
      </c>
      <c r="P2513" s="30">
        <v>10.1</v>
      </c>
      <c r="Q2513" s="30">
        <v>114</v>
      </c>
      <c r="BI2513" s="27"/>
    </row>
    <row r="2514" spans="1:85" s="22" customFormat="1" x14ac:dyDescent="0.2">
      <c r="A2514" s="30">
        <v>53391</v>
      </c>
      <c r="B2514" s="23">
        <f t="shared" si="294"/>
        <v>2016</v>
      </c>
      <c r="C2514" s="23">
        <f t="shared" si="295"/>
        <v>8</v>
      </c>
      <c r="D2514" s="24" t="s">
        <v>100</v>
      </c>
      <c r="E2514" s="31">
        <v>42604</v>
      </c>
      <c r="F2514" s="30">
        <v>6593820</v>
      </c>
      <c r="G2514" s="30">
        <v>1624215</v>
      </c>
      <c r="H2514" s="26" t="s">
        <v>92</v>
      </c>
      <c r="J2514" s="22" t="str">
        <f t="shared" si="296"/>
        <v xml:space="preserve">Rösjön </v>
      </c>
      <c r="K2514" s="26" t="s">
        <v>782</v>
      </c>
      <c r="L2514" s="30">
        <v>2</v>
      </c>
      <c r="M2514" s="30">
        <v>2</v>
      </c>
      <c r="O2514" s="30">
        <v>19.2</v>
      </c>
      <c r="P2514" s="30">
        <v>10.7</v>
      </c>
      <c r="Q2514" s="30">
        <v>118</v>
      </c>
      <c r="BI2514" s="27"/>
    </row>
    <row r="2515" spans="1:85" s="22" customFormat="1" x14ac:dyDescent="0.2">
      <c r="A2515" s="30">
        <v>53392</v>
      </c>
      <c r="B2515" s="23">
        <f t="shared" si="294"/>
        <v>2016</v>
      </c>
      <c r="C2515" s="23">
        <f t="shared" si="295"/>
        <v>8</v>
      </c>
      <c r="D2515" s="24" t="s">
        <v>100</v>
      </c>
      <c r="E2515" s="31">
        <v>42604</v>
      </c>
      <c r="F2515" s="30">
        <v>6593820</v>
      </c>
      <c r="G2515" s="30">
        <v>1624215</v>
      </c>
      <c r="H2515" s="26" t="s">
        <v>92</v>
      </c>
      <c r="J2515" s="22" t="str">
        <f t="shared" si="296"/>
        <v xml:space="preserve">Rösjön </v>
      </c>
      <c r="K2515" s="26" t="s">
        <v>783</v>
      </c>
      <c r="L2515" s="30">
        <v>3</v>
      </c>
      <c r="M2515" s="30">
        <v>3</v>
      </c>
      <c r="O2515" s="30">
        <v>18.3</v>
      </c>
      <c r="P2515" s="30">
        <v>10.8</v>
      </c>
      <c r="Q2515" s="30">
        <v>118</v>
      </c>
      <c r="BI2515" s="27"/>
    </row>
    <row r="2516" spans="1:85" s="22" customFormat="1" x14ac:dyDescent="0.2">
      <c r="A2516" s="30">
        <v>53393</v>
      </c>
      <c r="B2516" s="23">
        <f t="shared" si="294"/>
        <v>2016</v>
      </c>
      <c r="C2516" s="23">
        <f t="shared" si="295"/>
        <v>8</v>
      </c>
      <c r="D2516" s="24" t="s">
        <v>100</v>
      </c>
      <c r="E2516" s="31">
        <v>42604</v>
      </c>
      <c r="F2516" s="30">
        <v>6593820</v>
      </c>
      <c r="G2516" s="30">
        <v>1624215</v>
      </c>
      <c r="H2516" s="26" t="s">
        <v>92</v>
      </c>
      <c r="J2516" s="22" t="str">
        <f t="shared" si="296"/>
        <v xml:space="preserve">Rösjön </v>
      </c>
      <c r="K2516" s="26" t="s">
        <v>784</v>
      </c>
      <c r="L2516" s="30">
        <v>4</v>
      </c>
      <c r="M2516" s="30">
        <v>4</v>
      </c>
      <c r="O2516" s="30">
        <v>17.7</v>
      </c>
      <c r="P2516" s="30">
        <v>9.1999999999999993</v>
      </c>
      <c r="Q2516" s="30">
        <v>99</v>
      </c>
      <c r="BI2516" s="27"/>
    </row>
    <row r="2517" spans="1:85" s="22" customFormat="1" x14ac:dyDescent="0.2">
      <c r="A2517" s="30">
        <v>53394</v>
      </c>
      <c r="B2517" s="23">
        <f t="shared" si="294"/>
        <v>2016</v>
      </c>
      <c r="C2517" s="23">
        <f t="shared" si="295"/>
        <v>8</v>
      </c>
      <c r="D2517" s="24" t="s">
        <v>100</v>
      </c>
      <c r="E2517" s="31">
        <v>42604</v>
      </c>
      <c r="F2517" s="30">
        <v>6593820</v>
      </c>
      <c r="G2517" s="30">
        <v>1624215</v>
      </c>
      <c r="H2517" s="26" t="s">
        <v>92</v>
      </c>
      <c r="J2517" s="22" t="str">
        <f t="shared" si="296"/>
        <v xml:space="preserve">Rösjön </v>
      </c>
      <c r="K2517" s="26" t="s">
        <v>841</v>
      </c>
      <c r="L2517" s="30">
        <v>5</v>
      </c>
      <c r="M2517" s="30">
        <v>5</v>
      </c>
      <c r="O2517" s="30">
        <v>17.399999999999999</v>
      </c>
      <c r="P2517" s="30">
        <v>7.8</v>
      </c>
      <c r="Q2517" s="30">
        <v>83</v>
      </c>
      <c r="BI2517" s="27"/>
    </row>
    <row r="2518" spans="1:85" s="22" customFormat="1" x14ac:dyDescent="0.2">
      <c r="A2518" s="30">
        <v>53395</v>
      </c>
      <c r="B2518" s="23">
        <f t="shared" si="294"/>
        <v>2016</v>
      </c>
      <c r="C2518" s="23">
        <f t="shared" si="295"/>
        <v>8</v>
      </c>
      <c r="D2518" s="24" t="s">
        <v>100</v>
      </c>
      <c r="E2518" s="31">
        <v>42604</v>
      </c>
      <c r="F2518" s="30">
        <v>6593820</v>
      </c>
      <c r="G2518" s="30">
        <v>1624215</v>
      </c>
      <c r="H2518" s="26" t="s">
        <v>92</v>
      </c>
      <c r="J2518" s="22" t="str">
        <f t="shared" si="296"/>
        <v xml:space="preserve">Rösjön </v>
      </c>
      <c r="K2518" s="26" t="s">
        <v>842</v>
      </c>
      <c r="L2518" s="30">
        <v>6</v>
      </c>
      <c r="M2518" s="30">
        <v>6</v>
      </c>
      <c r="O2518" s="30">
        <v>17.3</v>
      </c>
      <c r="P2518" s="30">
        <v>6.4</v>
      </c>
      <c r="Q2518" s="30">
        <v>69</v>
      </c>
      <c r="BI2518" s="27"/>
    </row>
    <row r="2519" spans="1:85" s="22" customFormat="1" x14ac:dyDescent="0.2">
      <c r="A2519" s="30">
        <v>53396</v>
      </c>
      <c r="B2519" s="23">
        <f t="shared" si="294"/>
        <v>2016</v>
      </c>
      <c r="C2519" s="23">
        <f t="shared" si="295"/>
        <v>8</v>
      </c>
      <c r="D2519" s="24" t="s">
        <v>100</v>
      </c>
      <c r="E2519" s="31">
        <v>42604</v>
      </c>
      <c r="F2519" s="30">
        <v>6593820</v>
      </c>
      <c r="G2519" s="30">
        <v>1624215</v>
      </c>
      <c r="H2519" s="26" t="s">
        <v>92</v>
      </c>
      <c r="J2519" s="22" t="str">
        <f t="shared" si="296"/>
        <v xml:space="preserve">Rösjön </v>
      </c>
      <c r="K2519" s="22" t="s">
        <v>785</v>
      </c>
      <c r="L2519" s="30">
        <v>7</v>
      </c>
      <c r="M2519" s="30">
        <v>7</v>
      </c>
      <c r="O2519" s="30">
        <v>17.3</v>
      </c>
      <c r="P2519" s="30">
        <v>5.5</v>
      </c>
      <c r="Q2519" s="30">
        <v>60</v>
      </c>
      <c r="T2519" s="30">
        <v>1.7140048192999999</v>
      </c>
      <c r="U2519" s="30">
        <v>9.5450999999999997</v>
      </c>
      <c r="V2519" s="22">
        <f t="shared" ref="V2519" si="303">U2519 * (1/((10^((0.0901821 + (2729.92 /(273.15 + O2519)))-AC2519)+1)))</f>
        <v>0.2094261364507379</v>
      </c>
      <c r="W2519" s="30">
        <v>3.1E-2</v>
      </c>
      <c r="X2519" s="30">
        <v>0.91</v>
      </c>
      <c r="Y2519" s="30">
        <v>2.1</v>
      </c>
      <c r="AB2519" s="30">
        <v>0.85</v>
      </c>
      <c r="AC2519" s="30">
        <v>7.84</v>
      </c>
      <c r="AI2519" s="30">
        <v>21.5</v>
      </c>
      <c r="AJ2519" s="30">
        <v>601.98</v>
      </c>
      <c r="BI2519" s="27"/>
    </row>
    <row r="2520" spans="1:85" s="22" customFormat="1" x14ac:dyDescent="0.2">
      <c r="A2520" s="30">
        <v>53397</v>
      </c>
      <c r="B2520" s="23">
        <f t="shared" si="294"/>
        <v>2016</v>
      </c>
      <c r="C2520" s="23">
        <f t="shared" si="295"/>
        <v>8</v>
      </c>
      <c r="D2520" s="24" t="s">
        <v>100</v>
      </c>
      <c r="E2520" s="31">
        <v>42604</v>
      </c>
      <c r="F2520" s="30">
        <v>6593820</v>
      </c>
      <c r="G2520" s="30">
        <v>1624215</v>
      </c>
      <c r="H2520" s="26" t="s">
        <v>92</v>
      </c>
      <c r="J2520" s="22" t="str">
        <f t="shared" si="296"/>
        <v xml:space="preserve">Rösjön </v>
      </c>
      <c r="K2520" s="26" t="s">
        <v>1018</v>
      </c>
      <c r="L2520" s="30">
        <v>2</v>
      </c>
      <c r="M2520" s="30">
        <v>0</v>
      </c>
      <c r="V2520" s="30">
        <v>0</v>
      </c>
      <c r="AC2520" s="30">
        <v>7.4</v>
      </c>
      <c r="AG2520" s="30">
        <v>7.68</v>
      </c>
      <c r="AH2520" s="30">
        <v>7.6</v>
      </c>
      <c r="AK2520" s="30">
        <v>29.9</v>
      </c>
      <c r="AL2520" s="30">
        <v>3.5099999999999902E-2</v>
      </c>
      <c r="AM2520" s="30">
        <v>1.96</v>
      </c>
      <c r="AN2520" s="30">
        <v>4.05</v>
      </c>
      <c r="AP2520" s="30">
        <v>14.1</v>
      </c>
      <c r="AR2520" s="30">
        <v>0.78700000000000003</v>
      </c>
      <c r="AS2520" s="30">
        <v>9.92</v>
      </c>
      <c r="AT2520" s="30">
        <v>1.07</v>
      </c>
      <c r="AU2520" s="30">
        <v>16.100000000000001</v>
      </c>
      <c r="AV2520" s="30">
        <v>3.5400000000000002E-3</v>
      </c>
      <c r="AW2520" s="30">
        <v>1.49E-2</v>
      </c>
      <c r="AX2520" s="30">
        <v>7.2999999999999898E-2</v>
      </c>
      <c r="AY2520" s="30">
        <v>0.80100000000000005</v>
      </c>
      <c r="AZ2520" s="30">
        <v>1E-3</v>
      </c>
      <c r="BA2520" s="30">
        <v>21</v>
      </c>
      <c r="BB2520" s="30">
        <v>0.58699999999999897</v>
      </c>
      <c r="BC2520" s="30">
        <v>0.40699999999999897</v>
      </c>
      <c r="BD2520" s="30">
        <v>12.9</v>
      </c>
      <c r="BE2520" s="30">
        <v>0.158</v>
      </c>
      <c r="BF2520" s="30">
        <v>69.2</v>
      </c>
      <c r="BG2520" s="30">
        <v>0.40200000000000002</v>
      </c>
      <c r="BH2520" s="30">
        <v>0.873</v>
      </c>
      <c r="BI2520" s="27"/>
      <c r="BJ2520" s="30">
        <v>1.99</v>
      </c>
      <c r="BK2520" s="30">
        <v>1E-3</v>
      </c>
      <c r="BL2520" s="30">
        <v>1.38999999999999E-2</v>
      </c>
      <c r="BM2520" s="30">
        <v>3.2000000000000001E-2</v>
      </c>
      <c r="BN2520" s="30">
        <v>0.58599999999999897</v>
      </c>
      <c r="BO2520" s="30">
        <v>0.19400000000000001</v>
      </c>
      <c r="BP2520" s="30">
        <v>0.35499999999999898</v>
      </c>
      <c r="BQ2520" s="30">
        <v>5.0000000000000001E-3</v>
      </c>
      <c r="BR2520" s="30">
        <v>1.1499999999999899</v>
      </c>
      <c r="BS2520" s="30">
        <v>31</v>
      </c>
      <c r="BT2520" s="30">
        <v>4.0999999999999899</v>
      </c>
      <c r="BV2520" s="30">
        <v>3.29E-3</v>
      </c>
      <c r="BW2520" s="30">
        <v>1.92</v>
      </c>
      <c r="BX2520" s="30">
        <v>14.6</v>
      </c>
      <c r="BY2520" s="30">
        <v>0.76800000000000002</v>
      </c>
      <c r="BZ2520" s="30">
        <v>1.01</v>
      </c>
      <c r="CA2520" s="30">
        <v>16.100000000000001</v>
      </c>
      <c r="CB2520" s="30">
        <v>1E-3</v>
      </c>
      <c r="CC2520" s="30">
        <v>0.70899999999999896</v>
      </c>
      <c r="CD2520" s="30">
        <v>9.51</v>
      </c>
      <c r="CE2520" s="30">
        <v>0.313</v>
      </c>
      <c r="CF2520" s="30">
        <v>66.7</v>
      </c>
      <c r="CG2520" s="30">
        <v>3.46</v>
      </c>
    </row>
    <row r="2521" spans="1:85" s="22" customFormat="1" x14ac:dyDescent="0.2">
      <c r="A2521" s="30">
        <v>53398</v>
      </c>
      <c r="B2521" s="23">
        <f t="shared" si="294"/>
        <v>2016</v>
      </c>
      <c r="C2521" s="23">
        <f t="shared" si="295"/>
        <v>8</v>
      </c>
      <c r="D2521" s="24" t="s">
        <v>100</v>
      </c>
      <c r="E2521" s="31">
        <v>42604</v>
      </c>
      <c r="F2521" s="30">
        <v>6594980</v>
      </c>
      <c r="G2521" s="30">
        <v>1622960</v>
      </c>
      <c r="H2521" s="26" t="s">
        <v>95</v>
      </c>
      <c r="J2521" s="22" t="str">
        <f t="shared" si="296"/>
        <v xml:space="preserve">Väsjön </v>
      </c>
      <c r="K2521" s="22" t="s">
        <v>739</v>
      </c>
      <c r="L2521" s="30">
        <v>0.5</v>
      </c>
      <c r="M2521" s="30">
        <v>0.5</v>
      </c>
      <c r="N2521" s="30">
        <v>2.5</v>
      </c>
      <c r="O2521" s="30">
        <v>19.600000000000001</v>
      </c>
      <c r="P2521" s="30">
        <v>8.8000000000000007</v>
      </c>
      <c r="Q2521" s="30">
        <v>99</v>
      </c>
      <c r="T2521" s="30">
        <v>3.2309975902999999</v>
      </c>
      <c r="U2521" s="30">
        <v>5.6012000000000004</v>
      </c>
      <c r="V2521" s="22">
        <f t="shared" ref="V2521" si="304">U2521 * (1/((10^((0.0901821 + (2729.92 /(273.15 + O2521)))-AC2521)+1)))</f>
        <v>0.21670705265137016</v>
      </c>
      <c r="W2521" s="30">
        <v>6.3E-2</v>
      </c>
      <c r="X2521" s="30">
        <v>0</v>
      </c>
      <c r="Y2521" s="30">
        <v>0.88</v>
      </c>
      <c r="Z2521" s="30">
        <v>4.2137099999999998</v>
      </c>
      <c r="AB2521" s="30">
        <v>0.41</v>
      </c>
      <c r="AC2521" s="30">
        <v>8.02</v>
      </c>
      <c r="AI2521" s="30">
        <v>19.32</v>
      </c>
      <c r="AJ2521" s="30">
        <v>812.59</v>
      </c>
      <c r="BI2521" s="27"/>
    </row>
    <row r="2522" spans="1:85" s="22" customFormat="1" x14ac:dyDescent="0.2">
      <c r="A2522" s="30">
        <v>53399</v>
      </c>
      <c r="B2522" s="23">
        <f t="shared" si="294"/>
        <v>2016</v>
      </c>
      <c r="C2522" s="23">
        <f t="shared" si="295"/>
        <v>8</v>
      </c>
      <c r="D2522" s="24" t="s">
        <v>100</v>
      </c>
      <c r="E2522" s="31">
        <v>42604</v>
      </c>
      <c r="F2522" s="30">
        <v>6594980</v>
      </c>
      <c r="G2522" s="30">
        <v>1622960</v>
      </c>
      <c r="H2522" s="26" t="s">
        <v>95</v>
      </c>
      <c r="J2522" s="22" t="str">
        <f t="shared" si="296"/>
        <v xml:space="preserve">Väsjön </v>
      </c>
      <c r="K2522" s="26" t="s">
        <v>781</v>
      </c>
      <c r="L2522" s="30">
        <v>1</v>
      </c>
      <c r="M2522" s="30">
        <v>1</v>
      </c>
      <c r="O2522" s="30">
        <v>17.899999999999999</v>
      </c>
      <c r="P2522" s="30">
        <v>8</v>
      </c>
      <c r="Q2522" s="30">
        <v>87</v>
      </c>
      <c r="BI2522" s="27"/>
    </row>
    <row r="2523" spans="1:85" s="22" customFormat="1" x14ac:dyDescent="0.2">
      <c r="A2523" s="30">
        <v>53400</v>
      </c>
      <c r="B2523" s="23">
        <f t="shared" si="294"/>
        <v>2016</v>
      </c>
      <c r="C2523" s="23">
        <f t="shared" si="295"/>
        <v>8</v>
      </c>
      <c r="D2523" s="24" t="s">
        <v>100</v>
      </c>
      <c r="E2523" s="31">
        <v>42604</v>
      </c>
      <c r="F2523" s="30">
        <v>6594980</v>
      </c>
      <c r="G2523" s="30">
        <v>1622960</v>
      </c>
      <c r="H2523" s="26" t="s">
        <v>95</v>
      </c>
      <c r="J2523" s="22" t="str">
        <f t="shared" si="296"/>
        <v xml:space="preserve">Väsjön </v>
      </c>
      <c r="K2523" s="26" t="s">
        <v>782</v>
      </c>
      <c r="L2523" s="30">
        <v>2</v>
      </c>
      <c r="M2523" s="30">
        <v>2</v>
      </c>
      <c r="O2523" s="30">
        <v>17.399999999999999</v>
      </c>
      <c r="P2523" s="30">
        <v>9.6</v>
      </c>
      <c r="Q2523" s="30">
        <v>105</v>
      </c>
      <c r="BI2523" s="27"/>
    </row>
    <row r="2524" spans="1:85" s="22" customFormat="1" x14ac:dyDescent="0.2">
      <c r="A2524" s="30">
        <v>53401</v>
      </c>
      <c r="B2524" s="23">
        <f t="shared" si="294"/>
        <v>2016</v>
      </c>
      <c r="C2524" s="23">
        <f t="shared" si="295"/>
        <v>8</v>
      </c>
      <c r="D2524" s="24" t="s">
        <v>100</v>
      </c>
      <c r="E2524" s="31">
        <v>42604</v>
      </c>
      <c r="F2524" s="30">
        <v>6594980</v>
      </c>
      <c r="G2524" s="30">
        <v>1622960</v>
      </c>
      <c r="H2524" s="26" t="s">
        <v>95</v>
      </c>
      <c r="J2524" s="22" t="str">
        <f t="shared" si="296"/>
        <v xml:space="preserve">Väsjön </v>
      </c>
      <c r="K2524" s="22" t="s">
        <v>785</v>
      </c>
      <c r="L2524" s="30">
        <v>2.5</v>
      </c>
      <c r="M2524" s="30">
        <v>2.5</v>
      </c>
      <c r="O2524" s="30">
        <v>17.2</v>
      </c>
      <c r="P2524" s="30">
        <v>9.1999999999999993</v>
      </c>
      <c r="Q2524" s="30">
        <v>97</v>
      </c>
      <c r="T2524" s="30">
        <v>3.3492048192000001</v>
      </c>
      <c r="U2524" s="30">
        <v>2.6572</v>
      </c>
      <c r="V2524" s="22">
        <f t="shared" ref="V2524" si="305">U2524 * (1/((10^((0.0901821 + (2729.92 /(273.15 + O2524)))-AC2524)+1)))</f>
        <v>8.2854284994954286E-2</v>
      </c>
      <c r="W2524" s="30">
        <v>6.8000000000000005E-2</v>
      </c>
      <c r="X2524" s="30">
        <v>0</v>
      </c>
      <c r="Y2524" s="30">
        <v>1</v>
      </c>
      <c r="AB2524" s="30">
        <v>3.62</v>
      </c>
      <c r="AC2524" s="30">
        <v>8</v>
      </c>
      <c r="AI2524" s="30">
        <v>17.86</v>
      </c>
      <c r="AJ2524" s="30">
        <v>729.82</v>
      </c>
      <c r="BI2524" s="27"/>
    </row>
    <row r="2525" spans="1:85" s="22" customFormat="1" x14ac:dyDescent="0.2">
      <c r="A2525" s="30">
        <v>53402</v>
      </c>
      <c r="B2525" s="23">
        <f t="shared" si="294"/>
        <v>2016</v>
      </c>
      <c r="C2525" s="23">
        <f t="shared" si="295"/>
        <v>8</v>
      </c>
      <c r="D2525" s="24" t="s">
        <v>100</v>
      </c>
      <c r="E2525" s="31">
        <v>42604</v>
      </c>
      <c r="F2525" s="30">
        <v>6594980</v>
      </c>
      <c r="G2525" s="30">
        <v>1622960</v>
      </c>
      <c r="H2525" s="26" t="s">
        <v>95</v>
      </c>
      <c r="J2525" s="22" t="str">
        <f t="shared" si="296"/>
        <v xml:space="preserve">Väsjön </v>
      </c>
      <c r="K2525" s="26" t="s">
        <v>1177</v>
      </c>
      <c r="L2525" s="30">
        <v>1</v>
      </c>
      <c r="M2525" s="30">
        <v>0</v>
      </c>
      <c r="V2525" s="30">
        <v>0</v>
      </c>
      <c r="AC2525" s="30">
        <v>7.6</v>
      </c>
      <c r="AG2525" s="30">
        <v>12.6</v>
      </c>
      <c r="AH2525" s="30">
        <v>12.3</v>
      </c>
      <c r="AK2525" s="30">
        <v>57.2</v>
      </c>
      <c r="AL2525" s="30">
        <v>1.1900000000000001E-2</v>
      </c>
      <c r="AM2525" s="30">
        <v>3.21</v>
      </c>
      <c r="AN2525" s="30">
        <v>7.9</v>
      </c>
      <c r="AP2525" s="30">
        <v>35.700000000000003</v>
      </c>
      <c r="AR2525" s="30">
        <v>0.31</v>
      </c>
      <c r="AS2525" s="30">
        <v>5.14</v>
      </c>
      <c r="AT2525" s="30">
        <v>0.59299999999999897</v>
      </c>
      <c r="AU2525" s="30">
        <v>31</v>
      </c>
      <c r="AV2525" s="30">
        <v>6.2199999999999903E-3</v>
      </c>
      <c r="AW2525" s="30">
        <v>3.15E-2</v>
      </c>
      <c r="AX2525" s="30">
        <v>0.11700000000000001</v>
      </c>
      <c r="AY2525" s="30">
        <v>0.45100000000000001</v>
      </c>
      <c r="AZ2525" s="30">
        <v>1E-3</v>
      </c>
      <c r="BA2525" s="30">
        <v>31.4</v>
      </c>
      <c r="BB2525" s="30">
        <v>0.66600000000000004</v>
      </c>
      <c r="BC2525" s="30">
        <v>0.28899999999999898</v>
      </c>
      <c r="BD2525" s="30">
        <v>14.4</v>
      </c>
      <c r="BE2525" s="30">
        <v>0.14499999999999899</v>
      </c>
      <c r="BF2525" s="30">
        <v>129</v>
      </c>
      <c r="BG2525" s="30">
        <v>0.25700000000000001</v>
      </c>
      <c r="BH2525" s="30">
        <v>4.37</v>
      </c>
      <c r="BI2525" s="27"/>
      <c r="BJ2525" s="30">
        <v>1.33</v>
      </c>
      <c r="BK2525" s="30">
        <v>2.3500000000000001E-3</v>
      </c>
      <c r="BL2525" s="30">
        <v>2.4799999999999899E-2</v>
      </c>
      <c r="BM2525" s="30">
        <v>3.6400000000000002E-2</v>
      </c>
      <c r="BN2525" s="30">
        <v>0.29499999999999899</v>
      </c>
      <c r="BO2525" s="30">
        <v>0.32300000000000001</v>
      </c>
      <c r="BP2525" s="30">
        <v>0.27100000000000002</v>
      </c>
      <c r="BQ2525" s="30">
        <v>5.0000000000000001E-3</v>
      </c>
      <c r="BR2525" s="30">
        <v>3.73</v>
      </c>
      <c r="BS2525" s="30">
        <v>56</v>
      </c>
      <c r="BT2525" s="30">
        <v>7.59</v>
      </c>
      <c r="BV2525" s="30">
        <v>1.82E-3</v>
      </c>
      <c r="BW2525" s="30">
        <v>3.05</v>
      </c>
      <c r="BX2525" s="30">
        <v>34.700000000000003</v>
      </c>
      <c r="BY2525" s="30">
        <v>0.28899999999999898</v>
      </c>
      <c r="BZ2525" s="30">
        <v>0.46300000000000002</v>
      </c>
      <c r="CA2525" s="30">
        <v>30.2</v>
      </c>
      <c r="CB2525" s="30">
        <v>1E-3</v>
      </c>
      <c r="CC2525" s="30">
        <v>0.72199999999999898</v>
      </c>
      <c r="CD2525" s="30">
        <v>12.4</v>
      </c>
      <c r="CE2525" s="30">
        <v>0.29399999999999898</v>
      </c>
      <c r="CF2525" s="30">
        <v>118</v>
      </c>
      <c r="CG2525" s="30">
        <v>3.68</v>
      </c>
    </row>
    <row r="2526" spans="1:85" s="22" customFormat="1" x14ac:dyDescent="0.2">
      <c r="A2526" s="30">
        <v>53403</v>
      </c>
      <c r="B2526" s="23">
        <f t="shared" si="294"/>
        <v>2016</v>
      </c>
      <c r="C2526" s="23">
        <f t="shared" si="295"/>
        <v>8</v>
      </c>
      <c r="D2526" s="24" t="s">
        <v>100</v>
      </c>
      <c r="E2526" s="31">
        <v>42604</v>
      </c>
      <c r="F2526" s="30">
        <v>6595470</v>
      </c>
      <c r="G2526" s="30">
        <v>1622370</v>
      </c>
      <c r="H2526" s="26" t="s">
        <v>834</v>
      </c>
      <c r="J2526" s="22" t="str">
        <f t="shared" si="296"/>
        <v xml:space="preserve">Snuggan </v>
      </c>
      <c r="K2526" s="22" t="s">
        <v>739</v>
      </c>
      <c r="L2526" s="30">
        <v>0.5</v>
      </c>
      <c r="M2526" s="30">
        <v>0.5</v>
      </c>
      <c r="N2526" s="30">
        <v>0.9</v>
      </c>
      <c r="O2526" s="30">
        <v>23.7</v>
      </c>
      <c r="P2526" s="30">
        <v>9.4</v>
      </c>
      <c r="Q2526" s="30">
        <v>112</v>
      </c>
      <c r="T2526" s="30">
        <v>6.1081400777999999E-2</v>
      </c>
      <c r="U2526" s="30">
        <v>0.30280000000000001</v>
      </c>
      <c r="V2526" s="22">
        <f t="shared" ref="V2526" si="306">U2526 * (1/((10^((0.0901821 + (2729.92 /(273.15 + O2526)))-AC2526)+1)))</f>
        <v>3.9274953067068184E-4</v>
      </c>
      <c r="W2526" s="30">
        <v>0.52200000000000002</v>
      </c>
      <c r="X2526" s="30">
        <v>1.62</v>
      </c>
      <c r="Y2526" s="30">
        <v>3.6</v>
      </c>
      <c r="Z2526" s="30">
        <v>17.743680000000001</v>
      </c>
      <c r="AB2526" s="30">
        <v>0</v>
      </c>
      <c r="AC2526" s="30">
        <v>6.4</v>
      </c>
      <c r="AG2526" s="30">
        <v>25.91</v>
      </c>
      <c r="AI2526" s="30">
        <v>27.54</v>
      </c>
      <c r="AJ2526" s="30">
        <v>1079.45</v>
      </c>
      <c r="BI2526" s="27"/>
    </row>
    <row r="2527" spans="1:85" s="22" customFormat="1" x14ac:dyDescent="0.2">
      <c r="A2527" s="30">
        <v>53404</v>
      </c>
      <c r="B2527" s="23">
        <f t="shared" si="294"/>
        <v>2016</v>
      </c>
      <c r="C2527" s="23">
        <f t="shared" si="295"/>
        <v>8</v>
      </c>
      <c r="D2527" s="24" t="s">
        <v>100</v>
      </c>
      <c r="E2527" s="31">
        <v>42604</v>
      </c>
      <c r="F2527" s="30">
        <v>6595470</v>
      </c>
      <c r="G2527" s="30">
        <v>1622370</v>
      </c>
      <c r="H2527" s="26" t="s">
        <v>834</v>
      </c>
      <c r="J2527" s="22" t="str">
        <f t="shared" si="296"/>
        <v xml:space="preserve">Snuggan </v>
      </c>
      <c r="K2527" s="26" t="s">
        <v>781</v>
      </c>
      <c r="L2527" s="30">
        <v>1</v>
      </c>
      <c r="M2527" s="30">
        <v>1</v>
      </c>
      <c r="O2527" s="30">
        <v>16.8</v>
      </c>
      <c r="P2527" s="30">
        <v>8</v>
      </c>
      <c r="Q2527" s="30">
        <v>87</v>
      </c>
      <c r="BI2527" s="27"/>
    </row>
    <row r="2528" spans="1:85" s="22" customFormat="1" x14ac:dyDescent="0.2">
      <c r="A2528" s="30">
        <v>53405</v>
      </c>
      <c r="B2528" s="23">
        <f t="shared" si="294"/>
        <v>2016</v>
      </c>
      <c r="C2528" s="23">
        <f t="shared" si="295"/>
        <v>8</v>
      </c>
      <c r="D2528" s="24" t="s">
        <v>100</v>
      </c>
      <c r="E2528" s="31">
        <v>42604</v>
      </c>
      <c r="F2528" s="30">
        <v>6595470</v>
      </c>
      <c r="G2528" s="30">
        <v>1622370</v>
      </c>
      <c r="H2528" s="26" t="s">
        <v>834</v>
      </c>
      <c r="J2528" s="22" t="str">
        <f t="shared" si="296"/>
        <v xml:space="preserve">Snuggan </v>
      </c>
      <c r="K2528" s="26" t="s">
        <v>782</v>
      </c>
      <c r="L2528" s="30">
        <v>2</v>
      </c>
      <c r="M2528" s="30">
        <v>2</v>
      </c>
      <c r="O2528" s="30">
        <v>14.2</v>
      </c>
      <c r="P2528" s="30">
        <v>1.1000000000000001</v>
      </c>
      <c r="Q2528" s="30">
        <v>9</v>
      </c>
      <c r="BI2528" s="27"/>
    </row>
    <row r="2529" spans="1:86" s="22" customFormat="1" x14ac:dyDescent="0.2">
      <c r="A2529" s="30">
        <v>53406</v>
      </c>
      <c r="B2529" s="23">
        <f t="shared" si="294"/>
        <v>2016</v>
      </c>
      <c r="C2529" s="23">
        <f t="shared" si="295"/>
        <v>8</v>
      </c>
      <c r="D2529" s="24" t="s">
        <v>100</v>
      </c>
      <c r="E2529" s="31">
        <v>42604</v>
      </c>
      <c r="F2529" s="30">
        <v>6595470</v>
      </c>
      <c r="G2529" s="30">
        <v>1622370</v>
      </c>
      <c r="H2529" s="26" t="s">
        <v>834</v>
      </c>
      <c r="J2529" s="22" t="str">
        <f t="shared" si="296"/>
        <v xml:space="preserve">Snuggan </v>
      </c>
      <c r="K2529" s="22" t="s">
        <v>785</v>
      </c>
      <c r="L2529" s="30">
        <v>3</v>
      </c>
      <c r="M2529" s="30">
        <v>3</v>
      </c>
      <c r="O2529" s="30">
        <v>13.3</v>
      </c>
      <c r="P2529" s="30">
        <v>0.2</v>
      </c>
      <c r="Q2529" s="30">
        <v>2</v>
      </c>
      <c r="T2529" s="30">
        <v>4.9628638131999997E-2</v>
      </c>
      <c r="U2529" s="30">
        <v>25.005500000000001</v>
      </c>
      <c r="V2529" s="22">
        <f t="shared" ref="V2529" si="307">U2529 * (1/((10^((0.0901821 + (2729.92 /(273.15 + O2529)))-AC2529)+1)))</f>
        <v>6.1315059085837063E-3</v>
      </c>
      <c r="W2529" s="30">
        <v>0.54</v>
      </c>
      <c r="X2529" s="30">
        <v>5.78</v>
      </c>
      <c r="Y2529" s="30">
        <v>4.4000000000000004</v>
      </c>
      <c r="AB2529" s="30">
        <v>6.08</v>
      </c>
      <c r="AC2529" s="30">
        <v>6.01</v>
      </c>
      <c r="AG2529" s="30">
        <v>26.47</v>
      </c>
      <c r="AI2529" s="30">
        <v>23.55</v>
      </c>
      <c r="AJ2529" s="30">
        <v>1045.1199999999999</v>
      </c>
      <c r="BI2529" s="27"/>
    </row>
    <row r="2530" spans="1:86" s="22" customFormat="1" x14ac:dyDescent="0.2">
      <c r="A2530" s="30">
        <v>53407</v>
      </c>
      <c r="B2530" s="23">
        <f t="shared" si="294"/>
        <v>2016</v>
      </c>
      <c r="C2530" s="23">
        <f t="shared" si="295"/>
        <v>8</v>
      </c>
      <c r="D2530" s="24" t="s">
        <v>100</v>
      </c>
      <c r="E2530" s="31">
        <v>42604</v>
      </c>
      <c r="F2530" s="30">
        <v>6595470</v>
      </c>
      <c r="G2530" s="30">
        <v>1622370</v>
      </c>
      <c r="H2530" s="26" t="s">
        <v>834</v>
      </c>
      <c r="J2530" s="22" t="str">
        <f t="shared" si="296"/>
        <v xml:space="preserve">Snuggan </v>
      </c>
      <c r="K2530" s="26" t="s">
        <v>1018</v>
      </c>
      <c r="L2530" s="30">
        <v>2</v>
      </c>
      <c r="M2530" s="30">
        <v>0</v>
      </c>
      <c r="V2530" s="30">
        <v>0</v>
      </c>
      <c r="AC2530" s="30">
        <v>6.5</v>
      </c>
      <c r="AH2530" s="30">
        <v>23.5</v>
      </c>
      <c r="BI2530" s="27"/>
      <c r="BJ2530" s="30">
        <v>559</v>
      </c>
      <c r="BK2530" s="30">
        <v>9.5600000000000008E-3</v>
      </c>
      <c r="BL2530" s="30">
        <v>0.313</v>
      </c>
      <c r="BM2530" s="30">
        <v>0.67700000000000005</v>
      </c>
      <c r="BN2530" s="30">
        <v>1.76</v>
      </c>
      <c r="BO2530" s="30">
        <v>19.2</v>
      </c>
      <c r="BP2530" s="30">
        <v>0.81799999999999895</v>
      </c>
      <c r="BQ2530" s="30">
        <v>0.90400000000000003</v>
      </c>
      <c r="BR2530" s="30">
        <v>18.3</v>
      </c>
      <c r="BS2530" s="30">
        <v>3.67</v>
      </c>
      <c r="BT2530" s="30">
        <v>0.73</v>
      </c>
      <c r="BV2530" s="30">
        <v>0.441</v>
      </c>
      <c r="BW2530" s="30">
        <v>0.55400000000000005</v>
      </c>
      <c r="BX2530" s="30">
        <v>5.21</v>
      </c>
      <c r="BY2530" s="30">
        <v>5.6</v>
      </c>
      <c r="BZ2530" s="30">
        <v>0.82599999999999896</v>
      </c>
      <c r="CA2530" s="30">
        <v>12.5</v>
      </c>
      <c r="CB2530" s="30">
        <v>1E-3</v>
      </c>
      <c r="CC2530" s="30">
        <v>6.6000000000000003E-2</v>
      </c>
      <c r="CD2530" s="30">
        <v>7.77</v>
      </c>
      <c r="CE2530" s="30">
        <v>0.46800000000000003</v>
      </c>
      <c r="CF2530" s="30">
        <v>13.3</v>
      </c>
      <c r="CG2530" s="30">
        <v>0.59699999999999898</v>
      </c>
      <c r="CH2530" s="30">
        <v>9.49</v>
      </c>
    </row>
    <row r="2531" spans="1:86" s="22" customFormat="1" x14ac:dyDescent="0.2">
      <c r="A2531" s="30">
        <v>53408</v>
      </c>
      <c r="B2531" s="23">
        <f t="shared" si="294"/>
        <v>2016</v>
      </c>
      <c r="C2531" s="23">
        <f t="shared" si="295"/>
        <v>8</v>
      </c>
      <c r="D2531" s="24" t="s">
        <v>100</v>
      </c>
      <c r="E2531" s="31">
        <v>42604</v>
      </c>
      <c r="F2531" s="30">
        <v>6597555</v>
      </c>
      <c r="G2531" s="30">
        <v>1629125</v>
      </c>
      <c r="H2531" s="26" t="s">
        <v>85</v>
      </c>
      <c r="J2531" s="22" t="str">
        <f t="shared" si="296"/>
        <v xml:space="preserve">Gullsjön </v>
      </c>
      <c r="K2531" s="22" t="s">
        <v>739</v>
      </c>
      <c r="L2531" s="30">
        <v>0.5</v>
      </c>
      <c r="M2531" s="30">
        <v>0.5</v>
      </c>
      <c r="N2531" s="30">
        <v>1.9</v>
      </c>
      <c r="O2531" s="30">
        <v>18.399999999999999</v>
      </c>
      <c r="P2531" s="30">
        <v>7.4</v>
      </c>
      <c r="Q2531" s="30">
        <v>80</v>
      </c>
      <c r="T2531" s="30">
        <v>1.5842988327</v>
      </c>
      <c r="U2531" s="30">
        <v>14.6999</v>
      </c>
      <c r="V2531" s="22">
        <f t="shared" ref="V2531" si="308">U2531 * (1/((10^((0.0901821 + (2729.92 /(273.15 + O2531)))-AC2531)+1)))</f>
        <v>0.17318655246903988</v>
      </c>
      <c r="W2531" s="30">
        <v>0.109</v>
      </c>
      <c r="X2531" s="30">
        <v>1.79</v>
      </c>
      <c r="Y2531" s="30">
        <v>1.17</v>
      </c>
      <c r="Z2531" s="30">
        <v>4.0786199999999999</v>
      </c>
      <c r="AB2531" s="30">
        <v>2.5300000000000002</v>
      </c>
      <c r="AC2531" s="30">
        <v>7.53</v>
      </c>
      <c r="AI2531" s="30">
        <v>14.8</v>
      </c>
      <c r="AJ2531" s="30">
        <v>716.14</v>
      </c>
      <c r="BI2531" s="27"/>
    </row>
    <row r="2532" spans="1:86" s="22" customFormat="1" x14ac:dyDescent="0.2">
      <c r="A2532" s="30">
        <v>53409</v>
      </c>
      <c r="B2532" s="23">
        <f t="shared" si="294"/>
        <v>2016</v>
      </c>
      <c r="C2532" s="23">
        <f t="shared" si="295"/>
        <v>8</v>
      </c>
      <c r="D2532" s="24" t="s">
        <v>100</v>
      </c>
      <c r="E2532" s="31">
        <v>42604</v>
      </c>
      <c r="F2532" s="30">
        <v>6597555</v>
      </c>
      <c r="G2532" s="30">
        <v>1629125</v>
      </c>
      <c r="H2532" s="26" t="s">
        <v>85</v>
      </c>
      <c r="J2532" s="22" t="str">
        <f t="shared" si="296"/>
        <v xml:space="preserve">Gullsjön </v>
      </c>
      <c r="K2532" s="26" t="s">
        <v>781</v>
      </c>
      <c r="L2532" s="30">
        <v>1</v>
      </c>
      <c r="M2532" s="30">
        <v>1</v>
      </c>
      <c r="O2532" s="30">
        <v>17.899999999999999</v>
      </c>
      <c r="P2532" s="30">
        <v>6.6</v>
      </c>
      <c r="Q2532" s="30">
        <v>71</v>
      </c>
      <c r="BI2532" s="27"/>
    </row>
    <row r="2533" spans="1:86" s="22" customFormat="1" x14ac:dyDescent="0.2">
      <c r="A2533" s="30">
        <v>53410</v>
      </c>
      <c r="B2533" s="23">
        <f t="shared" si="294"/>
        <v>2016</v>
      </c>
      <c r="C2533" s="23">
        <f t="shared" si="295"/>
        <v>8</v>
      </c>
      <c r="D2533" s="24" t="s">
        <v>100</v>
      </c>
      <c r="E2533" s="31">
        <v>42604</v>
      </c>
      <c r="F2533" s="30">
        <v>6597555</v>
      </c>
      <c r="G2533" s="30">
        <v>1629125</v>
      </c>
      <c r="H2533" s="26" t="s">
        <v>85</v>
      </c>
      <c r="J2533" s="22" t="str">
        <f t="shared" si="296"/>
        <v xml:space="preserve">Gullsjön </v>
      </c>
      <c r="K2533" s="22" t="s">
        <v>785</v>
      </c>
      <c r="L2533" s="30">
        <v>2</v>
      </c>
      <c r="M2533" s="30">
        <v>2</v>
      </c>
      <c r="O2533" s="30">
        <v>17.5</v>
      </c>
      <c r="P2533" s="30">
        <v>4.5999999999999996</v>
      </c>
      <c r="Q2533" s="30">
        <v>50</v>
      </c>
      <c r="T2533" s="30">
        <v>1.5842988327</v>
      </c>
      <c r="U2533" s="30">
        <v>31.430099999999999</v>
      </c>
      <c r="V2533" s="22">
        <f t="shared" ref="V2533" si="309">U2533 * (1/((10^((0.0901821 + (2729.92 /(273.15 + O2533)))-AC2533)+1)))</f>
        <v>0.20504817279556689</v>
      </c>
      <c r="W2533" s="30">
        <v>0.114</v>
      </c>
      <c r="X2533" s="30">
        <v>1.25</v>
      </c>
      <c r="Y2533" s="30">
        <v>0.98</v>
      </c>
      <c r="AB2533" s="30">
        <v>2.1800000000000002</v>
      </c>
      <c r="AC2533" s="30">
        <v>7.3</v>
      </c>
      <c r="AI2533" s="30">
        <v>17.45</v>
      </c>
      <c r="AJ2533" s="30">
        <v>706.36</v>
      </c>
      <c r="BI2533" s="27"/>
    </row>
    <row r="2534" spans="1:86" s="22" customFormat="1" x14ac:dyDescent="0.2">
      <c r="A2534" s="30">
        <v>53411</v>
      </c>
      <c r="B2534" s="23">
        <f t="shared" si="294"/>
        <v>2016</v>
      </c>
      <c r="C2534" s="23">
        <f t="shared" si="295"/>
        <v>8</v>
      </c>
      <c r="D2534" s="24" t="s">
        <v>100</v>
      </c>
      <c r="E2534" s="31">
        <v>42604</v>
      </c>
      <c r="F2534" s="30">
        <v>6597555</v>
      </c>
      <c r="G2534" s="30">
        <v>1629125</v>
      </c>
      <c r="H2534" s="26" t="s">
        <v>85</v>
      </c>
      <c r="J2534" s="22" t="str">
        <f t="shared" si="296"/>
        <v xml:space="preserve">Gullsjön </v>
      </c>
      <c r="K2534" s="26" t="s">
        <v>1177</v>
      </c>
      <c r="L2534" s="30">
        <v>1</v>
      </c>
      <c r="M2534" s="30">
        <v>0</v>
      </c>
      <c r="V2534" s="30">
        <v>0</v>
      </c>
      <c r="AC2534" s="30">
        <v>7.1</v>
      </c>
      <c r="AH2534" s="30">
        <v>12.6</v>
      </c>
      <c r="BI2534" s="27"/>
      <c r="BJ2534" s="30">
        <v>4.8600000000000003</v>
      </c>
      <c r="BK2534" s="30">
        <v>1.46E-2</v>
      </c>
      <c r="BL2534" s="30">
        <v>2.46E-2</v>
      </c>
      <c r="BM2534" s="30">
        <v>0.13200000000000001</v>
      </c>
      <c r="BN2534" s="30">
        <v>1.64</v>
      </c>
      <c r="BO2534" s="30">
        <v>0.40699999999999897</v>
      </c>
      <c r="BP2534" s="30">
        <v>0.57599999999999896</v>
      </c>
      <c r="BQ2534" s="30">
        <v>3.0800000000000001E-2</v>
      </c>
      <c r="BR2534" s="30">
        <v>11.5</v>
      </c>
      <c r="BS2534" s="30">
        <v>35.799999999999898</v>
      </c>
      <c r="BT2534" s="30">
        <v>3.82</v>
      </c>
      <c r="BV2534" s="30">
        <v>2.1100000000000001E-2</v>
      </c>
      <c r="BW2534" s="30">
        <v>0.89700000000000002</v>
      </c>
      <c r="BX2534" s="30">
        <v>36.799999999999898</v>
      </c>
      <c r="BY2534" s="30">
        <v>3.25</v>
      </c>
      <c r="BZ2534" s="30">
        <v>0.14699999999999899</v>
      </c>
      <c r="CA2534" s="30">
        <v>13.5</v>
      </c>
      <c r="CB2534" s="30">
        <v>1E-3</v>
      </c>
      <c r="CC2534" s="30">
        <v>0.108</v>
      </c>
      <c r="CD2534" s="30">
        <v>5.44</v>
      </c>
      <c r="CE2534" s="30">
        <v>9.0399999999999897E-2</v>
      </c>
      <c r="CF2534" s="30">
        <v>86.3</v>
      </c>
      <c r="CG2534" s="30">
        <v>0.65</v>
      </c>
      <c r="CH2534" s="30">
        <v>88.7</v>
      </c>
    </row>
    <row r="2535" spans="1:86" s="22" customFormat="1" x14ac:dyDescent="0.2">
      <c r="A2535" s="30">
        <v>53412</v>
      </c>
      <c r="B2535" s="23">
        <f t="shared" si="294"/>
        <v>2016</v>
      </c>
      <c r="C2535" s="23">
        <f t="shared" si="295"/>
        <v>8</v>
      </c>
      <c r="D2535" s="24" t="s">
        <v>100</v>
      </c>
      <c r="E2535" s="31">
        <v>42604</v>
      </c>
      <c r="F2535" s="30">
        <v>6595515</v>
      </c>
      <c r="G2535" s="30">
        <v>1624630</v>
      </c>
      <c r="H2535" s="26" t="s">
        <v>86</v>
      </c>
      <c r="J2535" s="22" t="str">
        <f t="shared" si="296"/>
        <v xml:space="preserve">Käringsjön </v>
      </c>
      <c r="K2535" s="22" t="s">
        <v>739</v>
      </c>
      <c r="L2535" s="30">
        <v>0.5</v>
      </c>
      <c r="M2535" s="30">
        <v>1</v>
      </c>
      <c r="N2535" s="30">
        <v>1</v>
      </c>
      <c r="O2535" s="30">
        <v>22.1</v>
      </c>
      <c r="P2535" s="30">
        <v>8.4</v>
      </c>
      <c r="Q2535" s="30">
        <v>98</v>
      </c>
      <c r="T2535" s="30">
        <v>0.4899237354</v>
      </c>
      <c r="U2535" s="30">
        <v>3.8365</v>
      </c>
      <c r="V2535" s="22">
        <f t="shared" ref="V2535" si="310">U2535 * (1/((10^((0.0901821 + (2729.92 /(273.15 + O2535)))-AC2535)+1)))</f>
        <v>2.9801354226319507E-2</v>
      </c>
      <c r="W2535" s="30">
        <v>0.39500000000000002</v>
      </c>
      <c r="X2535" s="30">
        <v>1.5699999999999998</v>
      </c>
      <c r="Y2535" s="30">
        <v>1.9</v>
      </c>
      <c r="Z2535" s="30">
        <v>12.777480000000001</v>
      </c>
      <c r="AB2535" s="30">
        <v>2.16</v>
      </c>
      <c r="AC2535" s="30">
        <v>7.23</v>
      </c>
      <c r="AI2535" s="30">
        <v>24.98</v>
      </c>
      <c r="AJ2535" s="30">
        <v>1012.28</v>
      </c>
      <c r="BI2535" s="27"/>
    </row>
    <row r="2536" spans="1:86" s="22" customFormat="1" x14ac:dyDescent="0.2">
      <c r="A2536" s="30">
        <v>53413</v>
      </c>
      <c r="B2536" s="23">
        <f t="shared" si="294"/>
        <v>2016</v>
      </c>
      <c r="C2536" s="23">
        <f t="shared" si="295"/>
        <v>8</v>
      </c>
      <c r="D2536" s="24" t="s">
        <v>100</v>
      </c>
      <c r="E2536" s="31">
        <v>42604</v>
      </c>
      <c r="F2536" s="30">
        <v>6595515</v>
      </c>
      <c r="G2536" s="30">
        <v>1624630</v>
      </c>
      <c r="H2536" s="26" t="s">
        <v>86</v>
      </c>
      <c r="J2536" s="22" t="str">
        <f t="shared" si="296"/>
        <v xml:space="preserve">Käringsjön </v>
      </c>
      <c r="K2536" s="26" t="s">
        <v>781</v>
      </c>
      <c r="L2536" s="30">
        <v>1</v>
      </c>
      <c r="M2536" s="30">
        <v>1</v>
      </c>
      <c r="O2536" s="30">
        <v>18.399999999999999</v>
      </c>
      <c r="P2536" s="30">
        <v>7.4</v>
      </c>
      <c r="Q2536" s="30">
        <v>81</v>
      </c>
      <c r="BI2536" s="27"/>
    </row>
    <row r="2537" spans="1:86" s="22" customFormat="1" x14ac:dyDescent="0.2">
      <c r="A2537" s="30">
        <v>53414</v>
      </c>
      <c r="B2537" s="23">
        <f t="shared" si="294"/>
        <v>2016</v>
      </c>
      <c r="C2537" s="23">
        <f t="shared" si="295"/>
        <v>8</v>
      </c>
      <c r="D2537" s="24" t="s">
        <v>100</v>
      </c>
      <c r="E2537" s="31">
        <v>42604</v>
      </c>
      <c r="F2537" s="30">
        <v>6595515</v>
      </c>
      <c r="G2537" s="30">
        <v>1624630</v>
      </c>
      <c r="H2537" s="26" t="s">
        <v>86</v>
      </c>
      <c r="J2537" s="22" t="str">
        <f t="shared" si="296"/>
        <v xml:space="preserve">Käringsjön </v>
      </c>
      <c r="K2537" s="26" t="s">
        <v>782</v>
      </c>
      <c r="L2537" s="30">
        <v>2</v>
      </c>
      <c r="M2537" s="30">
        <v>2</v>
      </c>
      <c r="O2537" s="30">
        <v>14.2</v>
      </c>
      <c r="P2537" s="30">
        <v>1.2</v>
      </c>
      <c r="Q2537" s="30">
        <v>12</v>
      </c>
      <c r="BI2537" s="27"/>
    </row>
    <row r="2538" spans="1:86" s="22" customFormat="1" x14ac:dyDescent="0.2">
      <c r="A2538" s="30">
        <v>53415</v>
      </c>
      <c r="B2538" s="23">
        <f t="shared" si="294"/>
        <v>2016</v>
      </c>
      <c r="C2538" s="23">
        <f t="shared" si="295"/>
        <v>8</v>
      </c>
      <c r="D2538" s="24" t="s">
        <v>100</v>
      </c>
      <c r="E2538" s="31">
        <v>42604</v>
      </c>
      <c r="F2538" s="30">
        <v>6595515</v>
      </c>
      <c r="G2538" s="30">
        <v>1624630</v>
      </c>
      <c r="H2538" s="26" t="s">
        <v>86</v>
      </c>
      <c r="J2538" s="22" t="str">
        <f t="shared" si="296"/>
        <v xml:space="preserve">Käringsjön </v>
      </c>
      <c r="K2538" s="26" t="s">
        <v>783</v>
      </c>
      <c r="L2538" s="30">
        <v>3</v>
      </c>
      <c r="M2538" s="30">
        <v>3</v>
      </c>
      <c r="O2538" s="30">
        <v>10.1</v>
      </c>
      <c r="P2538" s="30">
        <v>0.3</v>
      </c>
      <c r="Q2538" s="30">
        <v>3</v>
      </c>
      <c r="BI2538" s="27"/>
    </row>
    <row r="2539" spans="1:86" s="22" customFormat="1" x14ac:dyDescent="0.2">
      <c r="A2539" s="30">
        <v>53416</v>
      </c>
      <c r="B2539" s="23">
        <f t="shared" si="294"/>
        <v>2016</v>
      </c>
      <c r="C2539" s="23">
        <f t="shared" si="295"/>
        <v>8</v>
      </c>
      <c r="D2539" s="24" t="s">
        <v>100</v>
      </c>
      <c r="E2539" s="31">
        <v>42604</v>
      </c>
      <c r="F2539" s="30">
        <v>6595515</v>
      </c>
      <c r="G2539" s="30">
        <v>1624630</v>
      </c>
      <c r="H2539" s="26" t="s">
        <v>86</v>
      </c>
      <c r="J2539" s="22" t="str">
        <f t="shared" si="296"/>
        <v xml:space="preserve">Käringsjön </v>
      </c>
      <c r="K2539" s="22" t="s">
        <v>785</v>
      </c>
      <c r="L2539" s="30">
        <v>4</v>
      </c>
      <c r="M2539" s="30">
        <v>4</v>
      </c>
      <c r="O2539" s="30">
        <v>9.4</v>
      </c>
      <c r="P2539" s="30">
        <v>0.1</v>
      </c>
      <c r="Q2539" s="30">
        <v>1</v>
      </c>
      <c r="T2539" s="30">
        <v>0.83986926069000001</v>
      </c>
      <c r="U2539" s="30">
        <v>107.93470000000001</v>
      </c>
      <c r="V2539" s="22">
        <f t="shared" ref="V2539" si="311">U2539 * (1/((10^((0.0901821 + (2729.92 /(273.15 + O2539)))-AC2539)+1)))</f>
        <v>0.10735523381691874</v>
      </c>
      <c r="W2539" s="30">
        <v>0.68100000000000005</v>
      </c>
      <c r="X2539" s="30">
        <v>42.51</v>
      </c>
      <c r="Y2539" s="30">
        <v>8.5</v>
      </c>
      <c r="AB2539" s="30">
        <v>3.92</v>
      </c>
      <c r="AC2539" s="30">
        <v>6.75</v>
      </c>
      <c r="AI2539" s="30">
        <v>88.29</v>
      </c>
      <c r="AJ2539" s="30">
        <v>1255.54</v>
      </c>
      <c r="BI2539" s="27"/>
    </row>
    <row r="2540" spans="1:86" s="22" customFormat="1" x14ac:dyDescent="0.2">
      <c r="A2540" s="30">
        <v>53417</v>
      </c>
      <c r="B2540" s="23">
        <f t="shared" si="294"/>
        <v>2016</v>
      </c>
      <c r="C2540" s="23">
        <f t="shared" si="295"/>
        <v>8</v>
      </c>
      <c r="D2540" s="24" t="s">
        <v>100</v>
      </c>
      <c r="E2540" s="31">
        <v>42604</v>
      </c>
      <c r="F2540" s="30">
        <v>6595515</v>
      </c>
      <c r="G2540" s="30">
        <v>1624630</v>
      </c>
      <c r="H2540" s="26" t="s">
        <v>86</v>
      </c>
      <c r="J2540" s="22" t="str">
        <f t="shared" si="296"/>
        <v xml:space="preserve">Käringsjön </v>
      </c>
      <c r="K2540" s="26" t="s">
        <v>1018</v>
      </c>
      <c r="L2540" s="30">
        <v>2</v>
      </c>
      <c r="M2540" s="30">
        <v>0</v>
      </c>
      <c r="V2540" s="30">
        <v>0</v>
      </c>
      <c r="AC2540" s="30">
        <v>7.1</v>
      </c>
      <c r="AH2540" s="30">
        <v>29.5</v>
      </c>
      <c r="BI2540" s="27"/>
      <c r="BJ2540" s="30">
        <v>47.3</v>
      </c>
      <c r="BK2540" s="30">
        <v>3.2699999999999899E-3</v>
      </c>
      <c r="BL2540" s="30">
        <v>3.0200000000000001E-2</v>
      </c>
      <c r="BM2540" s="30">
        <v>0.35099999999999898</v>
      </c>
      <c r="BN2540" s="30">
        <v>0.63600000000000001</v>
      </c>
      <c r="BO2540" s="30">
        <v>5.45</v>
      </c>
      <c r="BP2540" s="30">
        <v>0.65400000000000003</v>
      </c>
      <c r="BQ2540" s="30">
        <v>0.11600000000000001</v>
      </c>
      <c r="BR2540" s="30">
        <v>3.94</v>
      </c>
      <c r="BS2540" s="30">
        <v>11.9</v>
      </c>
      <c r="BT2540" s="30">
        <v>2.4300000000000002</v>
      </c>
      <c r="BV2540" s="30">
        <v>0.189</v>
      </c>
      <c r="BW2540" s="30">
        <v>1.56</v>
      </c>
      <c r="BX2540" s="30">
        <v>6.09</v>
      </c>
      <c r="BY2540" s="30">
        <v>3.87</v>
      </c>
      <c r="BZ2540" s="30">
        <v>0.58899999999999897</v>
      </c>
      <c r="CA2540" s="30">
        <v>5.77</v>
      </c>
      <c r="CB2540" s="30">
        <v>1E-3</v>
      </c>
      <c r="CC2540" s="30">
        <v>9.3600000000000003E-2</v>
      </c>
      <c r="CD2540" s="30">
        <v>9.4600000000000009</v>
      </c>
      <c r="CE2540" s="30">
        <v>0.20200000000000001</v>
      </c>
      <c r="CF2540" s="30">
        <v>22.6</v>
      </c>
      <c r="CG2540" s="30">
        <v>0.17100000000000001</v>
      </c>
      <c r="CH2540" s="30">
        <v>29.5</v>
      </c>
    </row>
    <row r="2541" spans="1:86" s="22" customFormat="1" x14ac:dyDescent="0.2">
      <c r="A2541" s="30">
        <v>53418</v>
      </c>
      <c r="B2541" s="23">
        <f t="shared" si="294"/>
        <v>2016</v>
      </c>
      <c r="C2541" s="23">
        <f t="shared" si="295"/>
        <v>8</v>
      </c>
      <c r="D2541" s="24" t="s">
        <v>100</v>
      </c>
      <c r="E2541" s="31">
        <v>42604</v>
      </c>
      <c r="F2541" s="30">
        <v>6594430</v>
      </c>
      <c r="G2541" s="30">
        <v>1625370</v>
      </c>
      <c r="H2541" s="26" t="s">
        <v>87</v>
      </c>
      <c r="J2541" s="22" t="str">
        <f t="shared" si="296"/>
        <v xml:space="preserve">Mörtsjön </v>
      </c>
      <c r="K2541" s="22" t="s">
        <v>739</v>
      </c>
      <c r="L2541" s="30">
        <v>0.5</v>
      </c>
      <c r="M2541" s="30">
        <v>0.5</v>
      </c>
      <c r="N2541" s="30">
        <v>2.1</v>
      </c>
      <c r="O2541" s="30">
        <v>21.8</v>
      </c>
      <c r="P2541" s="30">
        <v>8.5</v>
      </c>
      <c r="Q2541" s="30">
        <v>100</v>
      </c>
      <c r="T2541" s="30">
        <v>2.0042334629999998</v>
      </c>
      <c r="U2541" s="30">
        <v>1.7547000000000001</v>
      </c>
      <c r="V2541" s="22">
        <f t="shared" ref="V2541" si="312">U2541 * (1/((10^((0.0901821 + (2729.92 /(273.15 + O2541)))-AC2541)+1)))</f>
        <v>6.3458343424682012E-2</v>
      </c>
      <c r="W2541" s="30">
        <v>0.125</v>
      </c>
      <c r="X2541" s="30">
        <v>1.85</v>
      </c>
      <c r="Y2541" s="30">
        <v>2.4</v>
      </c>
      <c r="Z2541" s="30">
        <v>7.6012199999999996</v>
      </c>
      <c r="AB2541" s="30">
        <v>1.08</v>
      </c>
      <c r="AC2541" s="30">
        <v>7.92</v>
      </c>
      <c r="AI2541" s="30">
        <v>25.89</v>
      </c>
      <c r="AJ2541" s="30">
        <v>748.75</v>
      </c>
      <c r="BI2541" s="27"/>
    </row>
    <row r="2542" spans="1:86" s="22" customFormat="1" x14ac:dyDescent="0.2">
      <c r="A2542" s="30">
        <v>53419</v>
      </c>
      <c r="B2542" s="23">
        <f t="shared" si="294"/>
        <v>2016</v>
      </c>
      <c r="C2542" s="23">
        <f t="shared" si="295"/>
        <v>8</v>
      </c>
      <c r="D2542" s="24" t="s">
        <v>100</v>
      </c>
      <c r="E2542" s="31">
        <v>42604</v>
      </c>
      <c r="F2542" s="30">
        <v>6594430</v>
      </c>
      <c r="G2542" s="30">
        <v>1625370</v>
      </c>
      <c r="H2542" s="26" t="s">
        <v>87</v>
      </c>
      <c r="J2542" s="22" t="str">
        <f t="shared" si="296"/>
        <v xml:space="preserve">Mörtsjön </v>
      </c>
      <c r="K2542" s="26" t="s">
        <v>781</v>
      </c>
      <c r="L2542" s="30">
        <v>1</v>
      </c>
      <c r="M2542" s="30">
        <v>1</v>
      </c>
      <c r="O2542" s="30">
        <v>19.3</v>
      </c>
      <c r="P2542" s="30">
        <v>8</v>
      </c>
      <c r="Q2542" s="30">
        <v>92</v>
      </c>
      <c r="BI2542" s="27"/>
    </row>
    <row r="2543" spans="1:86" s="22" customFormat="1" x14ac:dyDescent="0.2">
      <c r="A2543" s="30">
        <v>53420</v>
      </c>
      <c r="B2543" s="23">
        <f t="shared" si="294"/>
        <v>2016</v>
      </c>
      <c r="C2543" s="23">
        <f t="shared" si="295"/>
        <v>8</v>
      </c>
      <c r="D2543" s="24" t="s">
        <v>100</v>
      </c>
      <c r="E2543" s="31">
        <v>42604</v>
      </c>
      <c r="F2543" s="30">
        <v>6594430</v>
      </c>
      <c r="G2543" s="30">
        <v>1625370</v>
      </c>
      <c r="H2543" s="26" t="s">
        <v>87</v>
      </c>
      <c r="J2543" s="22" t="str">
        <f t="shared" si="296"/>
        <v xml:space="preserve">Mörtsjön </v>
      </c>
      <c r="K2543" s="26" t="s">
        <v>782</v>
      </c>
      <c r="L2543" s="30">
        <v>2</v>
      </c>
      <c r="M2543" s="30">
        <v>2</v>
      </c>
      <c r="O2543" s="30">
        <v>17.600000000000001</v>
      </c>
      <c r="P2543" s="30">
        <v>7.9</v>
      </c>
      <c r="Q2543" s="30">
        <v>88</v>
      </c>
      <c r="BI2543" s="27"/>
    </row>
    <row r="2544" spans="1:86" s="22" customFormat="1" x14ac:dyDescent="0.2">
      <c r="A2544" s="30">
        <v>53421</v>
      </c>
      <c r="B2544" s="23">
        <f t="shared" si="294"/>
        <v>2016</v>
      </c>
      <c r="C2544" s="23">
        <f t="shared" si="295"/>
        <v>8</v>
      </c>
      <c r="D2544" s="24" t="s">
        <v>100</v>
      </c>
      <c r="E2544" s="31">
        <v>42604</v>
      </c>
      <c r="F2544" s="30">
        <v>6594430</v>
      </c>
      <c r="G2544" s="30">
        <v>1625370</v>
      </c>
      <c r="H2544" s="26" t="s">
        <v>87</v>
      </c>
      <c r="J2544" s="22" t="str">
        <f t="shared" si="296"/>
        <v xml:space="preserve">Mörtsjön </v>
      </c>
      <c r="K2544" s="26" t="s">
        <v>783</v>
      </c>
      <c r="L2544" s="30">
        <v>3</v>
      </c>
      <c r="M2544" s="30">
        <v>3</v>
      </c>
      <c r="O2544" s="30">
        <v>16.5</v>
      </c>
      <c r="P2544" s="30">
        <v>1.2</v>
      </c>
      <c r="Q2544" s="30">
        <v>10</v>
      </c>
      <c r="BI2544" s="27"/>
    </row>
    <row r="2545" spans="1:86" s="22" customFormat="1" x14ac:dyDescent="0.2">
      <c r="A2545" s="30">
        <v>53422</v>
      </c>
      <c r="B2545" s="23">
        <f t="shared" si="294"/>
        <v>2016</v>
      </c>
      <c r="C2545" s="23">
        <f t="shared" si="295"/>
        <v>8</v>
      </c>
      <c r="D2545" s="24" t="s">
        <v>100</v>
      </c>
      <c r="E2545" s="31">
        <v>42604</v>
      </c>
      <c r="F2545" s="30">
        <v>6594430</v>
      </c>
      <c r="G2545" s="30">
        <v>1625370</v>
      </c>
      <c r="H2545" s="26" t="s">
        <v>87</v>
      </c>
      <c r="J2545" s="22" t="str">
        <f t="shared" si="296"/>
        <v xml:space="preserve">Mörtsjön </v>
      </c>
      <c r="K2545" s="22" t="s">
        <v>785</v>
      </c>
      <c r="L2545" s="30">
        <v>4</v>
      </c>
      <c r="M2545" s="30">
        <v>4</v>
      </c>
      <c r="O2545" s="30">
        <v>16.399999999999999</v>
      </c>
      <c r="P2545" s="30">
        <v>0.3</v>
      </c>
      <c r="Q2545" s="30">
        <v>2</v>
      </c>
      <c r="T2545" s="30">
        <v>2.0424093385000002</v>
      </c>
      <c r="U2545" s="30">
        <v>1.6529</v>
      </c>
      <c r="V2545" s="22">
        <f t="shared" ref="V2545" si="313">U2545 * (1/((10^((0.0901821 + (2729.92 /(273.15 + O2545)))-AC2545)+1)))</f>
        <v>3.3197548545710727E-2</v>
      </c>
      <c r="W2545" s="30">
        <v>0.128</v>
      </c>
      <c r="X2545" s="30">
        <v>2.12</v>
      </c>
      <c r="Y2545" s="30">
        <v>3.8</v>
      </c>
      <c r="AB2545" s="30">
        <v>0.83</v>
      </c>
      <c r="AC2545" s="30">
        <v>7.83</v>
      </c>
      <c r="AI2545" s="30">
        <v>32.840000000000003</v>
      </c>
      <c r="AJ2545" s="30">
        <v>808.24</v>
      </c>
      <c r="BI2545" s="27"/>
    </row>
    <row r="2546" spans="1:86" s="22" customFormat="1" x14ac:dyDescent="0.2">
      <c r="A2546" s="30">
        <v>53423</v>
      </c>
      <c r="B2546" s="23">
        <f t="shared" si="294"/>
        <v>2016</v>
      </c>
      <c r="C2546" s="23">
        <f t="shared" si="295"/>
        <v>8</v>
      </c>
      <c r="D2546" s="24" t="s">
        <v>100</v>
      </c>
      <c r="E2546" s="31">
        <v>42604</v>
      </c>
      <c r="F2546" s="30">
        <v>6594430</v>
      </c>
      <c r="G2546" s="30">
        <v>1625370</v>
      </c>
      <c r="H2546" s="26" t="s">
        <v>87</v>
      </c>
      <c r="J2546" s="22" t="str">
        <f t="shared" si="296"/>
        <v xml:space="preserve">Mörtsjön </v>
      </c>
      <c r="K2546" s="26" t="s">
        <v>1018</v>
      </c>
      <c r="L2546" s="30">
        <v>2</v>
      </c>
      <c r="M2546" s="30">
        <v>0</v>
      </c>
      <c r="V2546" s="30">
        <v>0</v>
      </c>
      <c r="AC2546" s="30">
        <v>7.6</v>
      </c>
      <c r="AH2546" s="30">
        <v>13.1</v>
      </c>
      <c r="BI2546" s="27"/>
      <c r="BJ2546" s="30">
        <v>1.07</v>
      </c>
      <c r="BK2546" s="30">
        <v>3.4299999999999899E-3</v>
      </c>
      <c r="BL2546" s="30">
        <v>2.9399999999999898E-2</v>
      </c>
      <c r="BM2546" s="30">
        <v>0.13200000000000001</v>
      </c>
      <c r="BN2546" s="30">
        <v>0.59599999999999898</v>
      </c>
      <c r="BO2546" s="30">
        <v>0.46899999999999897</v>
      </c>
      <c r="BP2546" s="30">
        <v>0.55300000000000005</v>
      </c>
      <c r="BQ2546" s="30">
        <v>5.0000000000000001E-3</v>
      </c>
      <c r="BR2546" s="30">
        <v>2.02</v>
      </c>
      <c r="BS2546" s="30">
        <v>44.5</v>
      </c>
      <c r="BT2546" s="30">
        <v>4.2300000000000004</v>
      </c>
      <c r="BV2546" s="30">
        <v>7.4900000000000001E-3</v>
      </c>
      <c r="BW2546" s="30">
        <v>2.76</v>
      </c>
      <c r="BX2546" s="30">
        <v>25.3</v>
      </c>
      <c r="BY2546" s="30">
        <v>2.63</v>
      </c>
      <c r="BZ2546" s="30">
        <v>0.68200000000000005</v>
      </c>
      <c r="CA2546" s="30">
        <v>27.2</v>
      </c>
      <c r="CB2546" s="30">
        <v>1E-3</v>
      </c>
      <c r="CC2546" s="30">
        <v>2.02999999999999</v>
      </c>
      <c r="CD2546" s="30">
        <v>8.7899999999999903</v>
      </c>
      <c r="CE2546" s="30">
        <v>0.61</v>
      </c>
      <c r="CF2546" s="30">
        <v>83.8</v>
      </c>
      <c r="CG2546" s="30">
        <v>4.04</v>
      </c>
      <c r="CH2546" s="30">
        <v>110</v>
      </c>
    </row>
    <row r="2547" spans="1:86" s="22" customFormat="1" x14ac:dyDescent="0.2">
      <c r="A2547" s="30">
        <v>53424</v>
      </c>
      <c r="B2547" s="23">
        <f t="shared" si="294"/>
        <v>2016</v>
      </c>
      <c r="C2547" s="23">
        <f t="shared" si="295"/>
        <v>8</v>
      </c>
      <c r="D2547" s="24" t="s">
        <v>100</v>
      </c>
      <c r="E2547" s="31">
        <v>42604</v>
      </c>
      <c r="F2547" s="30">
        <v>6599245</v>
      </c>
      <c r="G2547" s="30">
        <v>1622345</v>
      </c>
      <c r="H2547" s="26" t="s">
        <v>833</v>
      </c>
      <c r="I2547" s="22">
        <v>1</v>
      </c>
      <c r="J2547" s="22" t="str">
        <f t="shared" si="296"/>
        <v>Norrviken 1</v>
      </c>
      <c r="K2547" s="22" t="s">
        <v>739</v>
      </c>
      <c r="L2547" s="30">
        <v>0.5</v>
      </c>
      <c r="M2547" s="30">
        <v>0.5</v>
      </c>
      <c r="N2547" s="30">
        <v>1.8</v>
      </c>
      <c r="O2547" s="30">
        <v>19.899999999999999</v>
      </c>
      <c r="P2547" s="30">
        <v>9.6999999999999993</v>
      </c>
      <c r="Q2547" s="30">
        <v>109</v>
      </c>
      <c r="T2547" s="30">
        <v>2.7058666667</v>
      </c>
      <c r="U2547" s="30">
        <v>1.3467</v>
      </c>
      <c r="V2547" s="22">
        <f t="shared" ref="V2547" si="314">U2547 * (1/((10^((0.0901821 + (2729.92 /(273.15 + O2547)))-AC2547)+1)))</f>
        <v>8.4235226183699163E-2</v>
      </c>
      <c r="W2547" s="30">
        <v>4.2000000000000003E-2</v>
      </c>
      <c r="X2547" s="30">
        <v>33.46</v>
      </c>
      <c r="Y2547" s="30">
        <v>2.4</v>
      </c>
      <c r="Z2547" s="30">
        <v>10.2744</v>
      </c>
      <c r="AB2547" s="30">
        <v>0</v>
      </c>
      <c r="AC2547" s="30">
        <v>8.23</v>
      </c>
      <c r="AI2547" s="30">
        <v>69.34</v>
      </c>
      <c r="AJ2547" s="30">
        <v>753.91</v>
      </c>
      <c r="BI2547" s="27"/>
    </row>
    <row r="2548" spans="1:86" s="22" customFormat="1" x14ac:dyDescent="0.2">
      <c r="A2548" s="30">
        <v>53425</v>
      </c>
      <c r="B2548" s="23">
        <f t="shared" si="294"/>
        <v>2016</v>
      </c>
      <c r="C2548" s="23">
        <f t="shared" si="295"/>
        <v>8</v>
      </c>
      <c r="D2548" s="24" t="s">
        <v>100</v>
      </c>
      <c r="E2548" s="31">
        <v>42604</v>
      </c>
      <c r="F2548" s="30">
        <v>6599245</v>
      </c>
      <c r="G2548" s="30">
        <v>1622345</v>
      </c>
      <c r="H2548" s="26" t="s">
        <v>833</v>
      </c>
      <c r="I2548" s="22">
        <v>1</v>
      </c>
      <c r="J2548" s="22" t="str">
        <f t="shared" si="296"/>
        <v>Norrviken 1</v>
      </c>
      <c r="K2548" s="26" t="s">
        <v>781</v>
      </c>
      <c r="L2548" s="30">
        <v>1</v>
      </c>
      <c r="M2548" s="30">
        <v>1</v>
      </c>
      <c r="O2548" s="30">
        <v>19</v>
      </c>
      <c r="P2548" s="30">
        <v>10.199999999999999</v>
      </c>
      <c r="Q2548" s="30">
        <v>114</v>
      </c>
      <c r="BI2548" s="27"/>
    </row>
    <row r="2549" spans="1:86" s="22" customFormat="1" x14ac:dyDescent="0.2">
      <c r="A2549" s="30">
        <v>53426</v>
      </c>
      <c r="B2549" s="23">
        <f t="shared" si="294"/>
        <v>2016</v>
      </c>
      <c r="C2549" s="23">
        <f t="shared" si="295"/>
        <v>8</v>
      </c>
      <c r="D2549" s="24" t="s">
        <v>100</v>
      </c>
      <c r="E2549" s="31">
        <v>42604</v>
      </c>
      <c r="F2549" s="30">
        <v>6599245</v>
      </c>
      <c r="G2549" s="30">
        <v>1622345</v>
      </c>
      <c r="H2549" s="26" t="s">
        <v>833</v>
      </c>
      <c r="I2549" s="22">
        <v>1</v>
      </c>
      <c r="J2549" s="22" t="str">
        <f t="shared" si="296"/>
        <v>Norrviken 1</v>
      </c>
      <c r="K2549" s="26" t="s">
        <v>782</v>
      </c>
      <c r="L2549" s="30">
        <v>2</v>
      </c>
      <c r="M2549" s="30">
        <v>2</v>
      </c>
      <c r="O2549" s="30">
        <v>18.7</v>
      </c>
      <c r="P2549" s="30">
        <v>8.9</v>
      </c>
      <c r="Q2549" s="30">
        <v>98</v>
      </c>
      <c r="BI2549" s="27"/>
    </row>
    <row r="2550" spans="1:86" s="22" customFormat="1" x14ac:dyDescent="0.2">
      <c r="A2550" s="30">
        <v>53427</v>
      </c>
      <c r="B2550" s="23">
        <f t="shared" si="294"/>
        <v>2016</v>
      </c>
      <c r="C2550" s="23">
        <f t="shared" si="295"/>
        <v>8</v>
      </c>
      <c r="D2550" s="24" t="s">
        <v>100</v>
      </c>
      <c r="E2550" s="31">
        <v>42604</v>
      </c>
      <c r="F2550" s="30">
        <v>6599245</v>
      </c>
      <c r="G2550" s="30">
        <v>1622345</v>
      </c>
      <c r="H2550" s="26" t="s">
        <v>833</v>
      </c>
      <c r="I2550" s="22">
        <v>1</v>
      </c>
      <c r="J2550" s="22" t="str">
        <f t="shared" si="296"/>
        <v>Norrviken 1</v>
      </c>
      <c r="K2550" s="22" t="s">
        <v>785</v>
      </c>
      <c r="L2550" s="30">
        <v>2.5</v>
      </c>
      <c r="M2550" s="30">
        <v>2.5</v>
      </c>
      <c r="O2550" s="30">
        <v>18.2</v>
      </c>
      <c r="P2550" s="30">
        <v>7.3</v>
      </c>
      <c r="Q2550" s="30">
        <v>80</v>
      </c>
      <c r="T2550" s="30">
        <v>2.6863999999999999</v>
      </c>
      <c r="U2550" s="30">
        <v>1.6606999999999998</v>
      </c>
      <c r="V2550" s="22">
        <f t="shared" ref="V2550" si="315">U2550 * (1/((10^((0.0901821 + (2729.92 /(273.15 + O2550)))-AC2550)+1)))</f>
        <v>6.3571014802517589E-2</v>
      </c>
      <c r="W2550" s="30">
        <v>5.1999999999999998E-2</v>
      </c>
      <c r="X2550" s="30">
        <v>24.54</v>
      </c>
      <c r="Y2550" s="30">
        <v>3.8</v>
      </c>
      <c r="AB2550" s="30">
        <v>0.87</v>
      </c>
      <c r="AC2550" s="30">
        <v>8.06</v>
      </c>
      <c r="AI2550" s="30">
        <v>66.319999999999993</v>
      </c>
      <c r="AJ2550" s="30">
        <v>819.43</v>
      </c>
      <c r="BI2550" s="27"/>
    </row>
    <row r="2551" spans="1:86" s="22" customFormat="1" x14ac:dyDescent="0.2">
      <c r="A2551" s="30">
        <v>53428</v>
      </c>
      <c r="B2551" s="23">
        <f t="shared" si="294"/>
        <v>2016</v>
      </c>
      <c r="C2551" s="23">
        <f t="shared" si="295"/>
        <v>8</v>
      </c>
      <c r="D2551" s="24" t="s">
        <v>100</v>
      </c>
      <c r="E2551" s="31">
        <v>42604</v>
      </c>
      <c r="F2551" s="30">
        <v>6599245</v>
      </c>
      <c r="G2551" s="30">
        <v>1622345</v>
      </c>
      <c r="H2551" s="26" t="s">
        <v>833</v>
      </c>
      <c r="I2551" s="22">
        <v>1</v>
      </c>
      <c r="J2551" s="22" t="str">
        <f t="shared" si="296"/>
        <v>Norrviken 1</v>
      </c>
      <c r="K2551" s="26" t="s">
        <v>1018</v>
      </c>
      <c r="L2551" s="30">
        <v>2</v>
      </c>
      <c r="M2551" s="30">
        <v>0</v>
      </c>
      <c r="BI2551" s="27"/>
    </row>
    <row r="2552" spans="1:86" s="22" customFormat="1" x14ac:dyDescent="0.2">
      <c r="A2552" s="30">
        <v>53429</v>
      </c>
      <c r="B2552" s="23">
        <f t="shared" si="294"/>
        <v>2016</v>
      </c>
      <c r="C2552" s="23">
        <f t="shared" si="295"/>
        <v>8</v>
      </c>
      <c r="D2552" s="24" t="s">
        <v>100</v>
      </c>
      <c r="E2552" s="31">
        <v>42604</v>
      </c>
      <c r="F2552" s="30">
        <v>6596620</v>
      </c>
      <c r="G2552" s="30">
        <v>1620350</v>
      </c>
      <c r="H2552" s="26" t="s">
        <v>833</v>
      </c>
      <c r="I2552" s="22">
        <v>2</v>
      </c>
      <c r="J2552" s="22" t="str">
        <f t="shared" si="296"/>
        <v>Norrviken 2</v>
      </c>
      <c r="K2552" s="22" t="s">
        <v>739</v>
      </c>
      <c r="L2552" s="30">
        <v>0.5</v>
      </c>
      <c r="M2552" s="30">
        <v>0.5</v>
      </c>
      <c r="N2552" s="30">
        <v>2.9</v>
      </c>
      <c r="O2552" s="30">
        <v>19.2</v>
      </c>
      <c r="P2552" s="30">
        <v>9.6999999999999993</v>
      </c>
      <c r="Q2552" s="30">
        <v>108</v>
      </c>
      <c r="T2552" s="30">
        <v>2.7253333334000001</v>
      </c>
      <c r="U2552" s="30">
        <v>1.5179</v>
      </c>
      <c r="V2552" s="22">
        <f t="shared" ref="V2552" si="316">U2552 * (1/((10^((0.0901821 + (2729.92 /(273.15 + O2552)))-AC2552)+1)))</f>
        <v>9.2452899421523585E-2</v>
      </c>
      <c r="W2552" s="30">
        <v>4.5999999999999999E-2</v>
      </c>
      <c r="X2552" s="30">
        <v>54.4</v>
      </c>
      <c r="Y2552" s="30">
        <v>2.4</v>
      </c>
      <c r="Z2552" s="30">
        <v>18.757349999999999</v>
      </c>
      <c r="AB2552" s="30">
        <v>2.2599999999999998</v>
      </c>
      <c r="AC2552" s="30">
        <v>8.24</v>
      </c>
      <c r="AI2552" s="30">
        <v>92.94</v>
      </c>
      <c r="AJ2552" s="30">
        <v>794.78</v>
      </c>
      <c r="BI2552" s="27"/>
    </row>
    <row r="2553" spans="1:86" s="22" customFormat="1" x14ac:dyDescent="0.2">
      <c r="A2553" s="30">
        <v>53430</v>
      </c>
      <c r="B2553" s="23">
        <f t="shared" si="294"/>
        <v>2016</v>
      </c>
      <c r="C2553" s="23">
        <f t="shared" si="295"/>
        <v>8</v>
      </c>
      <c r="D2553" s="24" t="s">
        <v>100</v>
      </c>
      <c r="E2553" s="31">
        <v>42604</v>
      </c>
      <c r="F2553" s="30">
        <v>6596620</v>
      </c>
      <c r="G2553" s="30">
        <v>1620350</v>
      </c>
      <c r="H2553" s="26" t="s">
        <v>833</v>
      </c>
      <c r="I2553" s="22">
        <v>2</v>
      </c>
      <c r="J2553" s="22" t="str">
        <f t="shared" si="296"/>
        <v>Norrviken 2</v>
      </c>
      <c r="K2553" s="26" t="s">
        <v>781</v>
      </c>
      <c r="L2553" s="30">
        <v>1</v>
      </c>
      <c r="M2553" s="30">
        <v>1</v>
      </c>
      <c r="O2553" s="30">
        <v>18.5</v>
      </c>
      <c r="P2553" s="30">
        <v>9.6</v>
      </c>
      <c r="Q2553" s="30">
        <v>106</v>
      </c>
      <c r="BI2553" s="27"/>
    </row>
    <row r="2554" spans="1:86" s="22" customFormat="1" x14ac:dyDescent="0.2">
      <c r="A2554" s="30">
        <v>53431</v>
      </c>
      <c r="B2554" s="23">
        <f t="shared" si="294"/>
        <v>2016</v>
      </c>
      <c r="C2554" s="23">
        <f t="shared" si="295"/>
        <v>8</v>
      </c>
      <c r="D2554" s="24" t="s">
        <v>100</v>
      </c>
      <c r="E2554" s="31">
        <v>42604</v>
      </c>
      <c r="F2554" s="30">
        <v>6596620</v>
      </c>
      <c r="G2554" s="30">
        <v>1620350</v>
      </c>
      <c r="H2554" s="26" t="s">
        <v>833</v>
      </c>
      <c r="I2554" s="22">
        <v>2</v>
      </c>
      <c r="J2554" s="22" t="str">
        <f t="shared" si="296"/>
        <v>Norrviken 2</v>
      </c>
      <c r="K2554" s="26" t="s">
        <v>782</v>
      </c>
      <c r="L2554" s="30">
        <v>2</v>
      </c>
      <c r="M2554" s="30">
        <v>2</v>
      </c>
      <c r="O2554" s="30">
        <v>18.100000000000001</v>
      </c>
      <c r="P2554" s="30">
        <v>8.5</v>
      </c>
      <c r="Q2554" s="30">
        <v>92</v>
      </c>
      <c r="BI2554" s="27"/>
    </row>
    <row r="2555" spans="1:86" s="22" customFormat="1" x14ac:dyDescent="0.2">
      <c r="A2555" s="30">
        <v>53432</v>
      </c>
      <c r="B2555" s="23">
        <f t="shared" si="294"/>
        <v>2016</v>
      </c>
      <c r="C2555" s="23">
        <f t="shared" si="295"/>
        <v>8</v>
      </c>
      <c r="D2555" s="24" t="s">
        <v>100</v>
      </c>
      <c r="E2555" s="31">
        <v>42604</v>
      </c>
      <c r="F2555" s="30">
        <v>6596620</v>
      </c>
      <c r="G2555" s="30">
        <v>1620350</v>
      </c>
      <c r="H2555" s="26" t="s">
        <v>833</v>
      </c>
      <c r="I2555" s="22">
        <v>2</v>
      </c>
      <c r="J2555" s="22" t="str">
        <f t="shared" si="296"/>
        <v>Norrviken 2</v>
      </c>
      <c r="K2555" s="26" t="s">
        <v>783</v>
      </c>
      <c r="L2555" s="30">
        <v>3</v>
      </c>
      <c r="M2555" s="30">
        <v>3</v>
      </c>
      <c r="O2555" s="30">
        <v>17.399999999999999</v>
      </c>
      <c r="P2555" s="30">
        <v>7.9</v>
      </c>
      <c r="Q2555" s="30">
        <v>84</v>
      </c>
      <c r="BI2555" s="27"/>
    </row>
    <row r="2556" spans="1:86" s="22" customFormat="1" x14ac:dyDescent="0.2">
      <c r="A2556" s="30">
        <v>53433</v>
      </c>
      <c r="B2556" s="23">
        <f t="shared" si="294"/>
        <v>2016</v>
      </c>
      <c r="C2556" s="23">
        <f t="shared" si="295"/>
        <v>8</v>
      </c>
      <c r="D2556" s="24" t="s">
        <v>100</v>
      </c>
      <c r="E2556" s="31">
        <v>42604</v>
      </c>
      <c r="F2556" s="30">
        <v>6596620</v>
      </c>
      <c r="G2556" s="30">
        <v>1620350</v>
      </c>
      <c r="H2556" s="26" t="s">
        <v>833</v>
      </c>
      <c r="I2556" s="22">
        <v>2</v>
      </c>
      <c r="J2556" s="22" t="str">
        <f t="shared" si="296"/>
        <v>Norrviken 2</v>
      </c>
      <c r="K2556" s="26" t="s">
        <v>784</v>
      </c>
      <c r="L2556" s="30">
        <v>4</v>
      </c>
      <c r="M2556" s="30">
        <v>4</v>
      </c>
      <c r="O2556" s="30">
        <v>17.2</v>
      </c>
      <c r="P2556" s="30">
        <v>7.4</v>
      </c>
      <c r="Q2556" s="30">
        <v>80</v>
      </c>
      <c r="BI2556" s="27"/>
    </row>
    <row r="2557" spans="1:86" s="22" customFormat="1" x14ac:dyDescent="0.2">
      <c r="A2557" s="30">
        <v>53434</v>
      </c>
      <c r="B2557" s="23">
        <f t="shared" si="294"/>
        <v>2016</v>
      </c>
      <c r="C2557" s="23">
        <f t="shared" si="295"/>
        <v>8</v>
      </c>
      <c r="D2557" s="24" t="s">
        <v>100</v>
      </c>
      <c r="E2557" s="31">
        <v>42604</v>
      </c>
      <c r="F2557" s="30">
        <v>6596620</v>
      </c>
      <c r="G2557" s="30">
        <v>1620350</v>
      </c>
      <c r="H2557" s="26" t="s">
        <v>833</v>
      </c>
      <c r="I2557" s="22">
        <v>2</v>
      </c>
      <c r="J2557" s="22" t="str">
        <f t="shared" si="296"/>
        <v>Norrviken 2</v>
      </c>
      <c r="K2557" s="26" t="s">
        <v>841</v>
      </c>
      <c r="L2557" s="30">
        <v>5</v>
      </c>
      <c r="M2557" s="30">
        <v>5</v>
      </c>
      <c r="O2557" s="30">
        <v>17.2</v>
      </c>
      <c r="P2557" s="30">
        <v>7.4</v>
      </c>
      <c r="Q2557" s="30">
        <v>79</v>
      </c>
      <c r="BI2557" s="27"/>
    </row>
    <row r="2558" spans="1:86" s="22" customFormat="1" x14ac:dyDescent="0.2">
      <c r="A2558" s="30">
        <v>53435</v>
      </c>
      <c r="B2558" s="23">
        <f t="shared" si="294"/>
        <v>2016</v>
      </c>
      <c r="C2558" s="23">
        <f t="shared" si="295"/>
        <v>8</v>
      </c>
      <c r="D2558" s="24" t="s">
        <v>100</v>
      </c>
      <c r="E2558" s="31">
        <v>42604</v>
      </c>
      <c r="F2558" s="30">
        <v>6596620</v>
      </c>
      <c r="G2558" s="30">
        <v>1620350</v>
      </c>
      <c r="H2558" s="26" t="s">
        <v>833</v>
      </c>
      <c r="I2558" s="22">
        <v>2</v>
      </c>
      <c r="J2558" s="22" t="str">
        <f t="shared" si="296"/>
        <v>Norrviken 2</v>
      </c>
      <c r="K2558" s="26" t="s">
        <v>842</v>
      </c>
      <c r="L2558" s="30">
        <v>6</v>
      </c>
      <c r="M2558" s="30">
        <v>6</v>
      </c>
      <c r="O2558" s="30">
        <v>17</v>
      </c>
      <c r="P2558" s="30">
        <v>7.2</v>
      </c>
      <c r="Q2558" s="30">
        <v>77</v>
      </c>
      <c r="BI2558" s="27"/>
    </row>
    <row r="2559" spans="1:86" s="22" customFormat="1" x14ac:dyDescent="0.2">
      <c r="A2559" s="30">
        <v>53436</v>
      </c>
      <c r="B2559" s="23">
        <f t="shared" si="294"/>
        <v>2016</v>
      </c>
      <c r="C2559" s="23">
        <f t="shared" si="295"/>
        <v>8</v>
      </c>
      <c r="D2559" s="24" t="s">
        <v>100</v>
      </c>
      <c r="E2559" s="31">
        <v>42604</v>
      </c>
      <c r="F2559" s="30">
        <v>6596620</v>
      </c>
      <c r="G2559" s="30">
        <v>1620350</v>
      </c>
      <c r="H2559" s="26" t="s">
        <v>833</v>
      </c>
      <c r="I2559" s="22">
        <v>2</v>
      </c>
      <c r="J2559" s="22" t="str">
        <f t="shared" si="296"/>
        <v>Norrviken 2</v>
      </c>
      <c r="K2559" s="26" t="s">
        <v>843</v>
      </c>
      <c r="L2559" s="30">
        <v>7</v>
      </c>
      <c r="M2559" s="30">
        <v>7</v>
      </c>
      <c r="O2559" s="30">
        <v>17</v>
      </c>
      <c r="P2559" s="30">
        <v>6.7</v>
      </c>
      <c r="Q2559" s="30">
        <v>71</v>
      </c>
      <c r="BI2559" s="27"/>
    </row>
    <row r="2560" spans="1:86" s="22" customFormat="1" x14ac:dyDescent="0.2">
      <c r="A2560" s="30">
        <v>53437</v>
      </c>
      <c r="B2560" s="23">
        <f t="shared" si="294"/>
        <v>2016</v>
      </c>
      <c r="C2560" s="23">
        <f t="shared" si="295"/>
        <v>8</v>
      </c>
      <c r="D2560" s="24" t="s">
        <v>100</v>
      </c>
      <c r="E2560" s="31">
        <v>42604</v>
      </c>
      <c r="F2560" s="30">
        <v>6596620</v>
      </c>
      <c r="G2560" s="30">
        <v>1620350</v>
      </c>
      <c r="H2560" s="26" t="s">
        <v>833</v>
      </c>
      <c r="I2560" s="22">
        <v>2</v>
      </c>
      <c r="J2560" s="22" t="str">
        <f t="shared" si="296"/>
        <v>Norrviken 2</v>
      </c>
      <c r="K2560" s="26" t="s">
        <v>844</v>
      </c>
      <c r="L2560" s="30">
        <v>8</v>
      </c>
      <c r="M2560" s="30">
        <v>8</v>
      </c>
      <c r="O2560" s="30">
        <v>16.899999999999999</v>
      </c>
      <c r="P2560" s="30">
        <v>5.5</v>
      </c>
      <c r="Q2560" s="30">
        <v>58</v>
      </c>
      <c r="BI2560" s="27"/>
    </row>
    <row r="2561" spans="1:106" s="22" customFormat="1" x14ac:dyDescent="0.2">
      <c r="A2561" s="30">
        <v>53438</v>
      </c>
      <c r="B2561" s="23">
        <f t="shared" si="294"/>
        <v>2016</v>
      </c>
      <c r="C2561" s="23">
        <f t="shared" si="295"/>
        <v>8</v>
      </c>
      <c r="D2561" s="24" t="s">
        <v>100</v>
      </c>
      <c r="E2561" s="31">
        <v>42604</v>
      </c>
      <c r="F2561" s="30">
        <v>6596620</v>
      </c>
      <c r="G2561" s="30">
        <v>1620350</v>
      </c>
      <c r="H2561" s="26" t="s">
        <v>833</v>
      </c>
      <c r="I2561" s="22">
        <v>2</v>
      </c>
      <c r="J2561" s="22" t="str">
        <f t="shared" si="296"/>
        <v>Norrviken 2</v>
      </c>
      <c r="K2561" s="22" t="s">
        <v>785</v>
      </c>
      <c r="L2561" s="30">
        <v>9</v>
      </c>
      <c r="M2561" s="30">
        <v>9</v>
      </c>
      <c r="O2561" s="30">
        <v>16.899999999999999</v>
      </c>
      <c r="P2561" s="30">
        <v>5.5</v>
      </c>
      <c r="Q2561" s="30">
        <v>58</v>
      </c>
      <c r="T2561" s="30">
        <v>2.8421333334000001</v>
      </c>
      <c r="U2561" s="30">
        <v>92.814899999999994</v>
      </c>
      <c r="V2561" s="22">
        <f t="shared" ref="V2561:V2562" si="317">U2561 * (1/((10^((0.0901821 + (2729.92 /(273.15 + O2561)))-AC2561)+1)))</f>
        <v>2.6483113274432077</v>
      </c>
      <c r="W2561" s="30">
        <v>0.04</v>
      </c>
      <c r="X2561" s="30">
        <v>76.73</v>
      </c>
      <c r="Y2561" s="30">
        <v>2.4</v>
      </c>
      <c r="AB2561" s="30">
        <v>10.050000000000001</v>
      </c>
      <c r="AC2561" s="30">
        <v>7.97</v>
      </c>
      <c r="AI2561" s="30">
        <v>94.72</v>
      </c>
      <c r="AJ2561" s="30">
        <v>742.63</v>
      </c>
      <c r="BI2561" s="27"/>
    </row>
    <row r="2562" spans="1:106" s="22" customFormat="1" x14ac:dyDescent="0.2">
      <c r="A2562" s="30">
        <v>53439</v>
      </c>
      <c r="B2562" s="23">
        <f t="shared" ref="B2562:B2625" si="318">YEAR(E2562)</f>
        <v>2016</v>
      </c>
      <c r="C2562" s="23">
        <f t="shared" ref="C2562:C2625" si="319">MONTH(E2562)</f>
        <v>8</v>
      </c>
      <c r="D2562" s="24" t="s">
        <v>100</v>
      </c>
      <c r="E2562" s="31">
        <v>42604</v>
      </c>
      <c r="F2562" s="30">
        <v>6594885</v>
      </c>
      <c r="G2562" s="30">
        <v>1620750</v>
      </c>
      <c r="H2562" s="26" t="s">
        <v>833</v>
      </c>
      <c r="I2562" s="22">
        <v>3</v>
      </c>
      <c r="J2562" s="22" t="str">
        <f t="shared" si="296"/>
        <v>Norrviken 3</v>
      </c>
      <c r="K2562" s="22" t="s">
        <v>739</v>
      </c>
      <c r="L2562" s="30">
        <v>0.5</v>
      </c>
      <c r="M2562" s="30">
        <v>0.5</v>
      </c>
      <c r="N2562" s="30">
        <v>3.5</v>
      </c>
      <c r="O2562" s="30">
        <v>19.399999999999999</v>
      </c>
      <c r="P2562" s="30">
        <v>9.5</v>
      </c>
      <c r="Q2562" s="30">
        <v>105</v>
      </c>
      <c r="T2562" s="30">
        <v>2.7058666667</v>
      </c>
      <c r="U2562" s="30">
        <v>2.5924</v>
      </c>
      <c r="V2562" s="22">
        <f t="shared" si="317"/>
        <v>0.15002561952767168</v>
      </c>
      <c r="W2562" s="30">
        <v>4.1000000000000002E-2</v>
      </c>
      <c r="X2562" s="30">
        <v>60.11</v>
      </c>
      <c r="Y2562" s="30">
        <v>2</v>
      </c>
      <c r="Z2562" s="30">
        <v>9.3526875</v>
      </c>
      <c r="AB2562" s="30">
        <v>4.4000000000000004</v>
      </c>
      <c r="AC2562" s="30">
        <v>8.2100000000000009</v>
      </c>
      <c r="AI2562" s="30">
        <v>86.68</v>
      </c>
      <c r="AJ2562" s="30">
        <v>726.27</v>
      </c>
      <c r="BI2562" s="27"/>
    </row>
    <row r="2563" spans="1:106" s="22" customFormat="1" x14ac:dyDescent="0.2">
      <c r="A2563" s="30">
        <v>53440</v>
      </c>
      <c r="B2563" s="23">
        <f t="shared" si="318"/>
        <v>2016</v>
      </c>
      <c r="C2563" s="23">
        <f t="shared" si="319"/>
        <v>8</v>
      </c>
      <c r="D2563" s="24" t="s">
        <v>100</v>
      </c>
      <c r="E2563" s="31">
        <v>42604</v>
      </c>
      <c r="F2563" s="30">
        <v>6594885</v>
      </c>
      <c r="G2563" s="30">
        <v>1620750</v>
      </c>
      <c r="H2563" s="26" t="s">
        <v>833</v>
      </c>
      <c r="I2563" s="22">
        <v>3</v>
      </c>
      <c r="J2563" s="22" t="str">
        <f t="shared" ref="J2563:J2626" si="320">CONCATENATE(H2563," ",I2563)</f>
        <v>Norrviken 3</v>
      </c>
      <c r="K2563" s="26" t="s">
        <v>781</v>
      </c>
      <c r="L2563" s="30">
        <v>1</v>
      </c>
      <c r="M2563" s="30">
        <v>1</v>
      </c>
      <c r="O2563" s="30">
        <v>18.5</v>
      </c>
      <c r="P2563" s="30">
        <v>10</v>
      </c>
      <c r="Q2563" s="30">
        <v>111</v>
      </c>
      <c r="BI2563" s="27"/>
    </row>
    <row r="2564" spans="1:106" s="22" customFormat="1" x14ac:dyDescent="0.2">
      <c r="A2564" s="30">
        <v>53441</v>
      </c>
      <c r="B2564" s="23">
        <f t="shared" si="318"/>
        <v>2016</v>
      </c>
      <c r="C2564" s="23">
        <f t="shared" si="319"/>
        <v>8</v>
      </c>
      <c r="D2564" s="24" t="s">
        <v>100</v>
      </c>
      <c r="E2564" s="31">
        <v>42604</v>
      </c>
      <c r="F2564" s="30">
        <v>6594885</v>
      </c>
      <c r="G2564" s="30">
        <v>1620750</v>
      </c>
      <c r="H2564" s="26" t="s">
        <v>833</v>
      </c>
      <c r="I2564" s="22">
        <v>3</v>
      </c>
      <c r="J2564" s="22" t="str">
        <f t="shared" si="320"/>
        <v>Norrviken 3</v>
      </c>
      <c r="K2564" s="26" t="s">
        <v>782</v>
      </c>
      <c r="L2564" s="30">
        <v>2</v>
      </c>
      <c r="M2564" s="30">
        <v>2</v>
      </c>
      <c r="O2564" s="30">
        <v>18.100000000000001</v>
      </c>
      <c r="P2564" s="30">
        <v>10</v>
      </c>
      <c r="Q2564" s="30">
        <v>108</v>
      </c>
      <c r="BI2564" s="27"/>
    </row>
    <row r="2565" spans="1:106" s="22" customFormat="1" x14ac:dyDescent="0.2">
      <c r="A2565" s="30">
        <v>53442</v>
      </c>
      <c r="B2565" s="23">
        <f t="shared" si="318"/>
        <v>2016</v>
      </c>
      <c r="C2565" s="23">
        <f t="shared" si="319"/>
        <v>8</v>
      </c>
      <c r="D2565" s="24" t="s">
        <v>100</v>
      </c>
      <c r="E2565" s="31">
        <v>42604</v>
      </c>
      <c r="F2565" s="30">
        <v>6594885</v>
      </c>
      <c r="G2565" s="30">
        <v>1620750</v>
      </c>
      <c r="H2565" s="26" t="s">
        <v>833</v>
      </c>
      <c r="I2565" s="22">
        <v>3</v>
      </c>
      <c r="J2565" s="22" t="str">
        <f t="shared" si="320"/>
        <v>Norrviken 3</v>
      </c>
      <c r="K2565" s="26" t="s">
        <v>783</v>
      </c>
      <c r="L2565" s="30">
        <v>3</v>
      </c>
      <c r="M2565" s="30">
        <v>3</v>
      </c>
      <c r="O2565" s="30">
        <v>17.8</v>
      </c>
      <c r="P2565" s="30">
        <v>9.1</v>
      </c>
      <c r="Q2565" s="30">
        <v>98</v>
      </c>
      <c r="BI2565" s="27"/>
    </row>
    <row r="2566" spans="1:106" s="22" customFormat="1" x14ac:dyDescent="0.2">
      <c r="A2566" s="30">
        <v>53443</v>
      </c>
      <c r="B2566" s="23">
        <f t="shared" si="318"/>
        <v>2016</v>
      </c>
      <c r="C2566" s="23">
        <f t="shared" si="319"/>
        <v>8</v>
      </c>
      <c r="D2566" s="24" t="s">
        <v>100</v>
      </c>
      <c r="E2566" s="31">
        <v>42604</v>
      </c>
      <c r="F2566" s="30">
        <v>6594885</v>
      </c>
      <c r="G2566" s="30">
        <v>1620750</v>
      </c>
      <c r="H2566" s="26" t="s">
        <v>833</v>
      </c>
      <c r="I2566" s="22">
        <v>3</v>
      </c>
      <c r="J2566" s="22" t="str">
        <f t="shared" si="320"/>
        <v>Norrviken 3</v>
      </c>
      <c r="K2566" s="26" t="s">
        <v>784</v>
      </c>
      <c r="L2566" s="30">
        <v>4</v>
      </c>
      <c r="M2566" s="30">
        <v>4</v>
      </c>
      <c r="O2566" s="30">
        <v>17.7</v>
      </c>
      <c r="P2566" s="30">
        <v>8.1999999999999993</v>
      </c>
      <c r="Q2566" s="30">
        <v>88</v>
      </c>
      <c r="BI2566" s="27"/>
    </row>
    <row r="2567" spans="1:106" s="22" customFormat="1" x14ac:dyDescent="0.2">
      <c r="A2567" s="30">
        <v>53444</v>
      </c>
      <c r="B2567" s="23">
        <f t="shared" si="318"/>
        <v>2016</v>
      </c>
      <c r="C2567" s="23">
        <f t="shared" si="319"/>
        <v>8</v>
      </c>
      <c r="D2567" s="24" t="s">
        <v>100</v>
      </c>
      <c r="E2567" s="31">
        <v>42604</v>
      </c>
      <c r="F2567" s="30">
        <v>6594885</v>
      </c>
      <c r="G2567" s="30">
        <v>1620750</v>
      </c>
      <c r="H2567" s="26" t="s">
        <v>833</v>
      </c>
      <c r="I2567" s="22">
        <v>3</v>
      </c>
      <c r="J2567" s="22" t="str">
        <f t="shared" si="320"/>
        <v>Norrviken 3</v>
      </c>
      <c r="K2567" s="26" t="s">
        <v>841</v>
      </c>
      <c r="L2567" s="30">
        <v>5</v>
      </c>
      <c r="M2567" s="30">
        <v>5</v>
      </c>
      <c r="O2567" s="30">
        <v>17.399999999999999</v>
      </c>
      <c r="P2567" s="30">
        <v>8</v>
      </c>
      <c r="Q2567" s="30">
        <v>85</v>
      </c>
      <c r="BI2567" s="27"/>
    </row>
    <row r="2568" spans="1:106" s="22" customFormat="1" x14ac:dyDescent="0.2">
      <c r="A2568" s="30">
        <v>53445</v>
      </c>
      <c r="B2568" s="23">
        <f t="shared" si="318"/>
        <v>2016</v>
      </c>
      <c r="C2568" s="23">
        <f t="shared" si="319"/>
        <v>8</v>
      </c>
      <c r="D2568" s="24" t="s">
        <v>100</v>
      </c>
      <c r="E2568" s="31">
        <v>42604</v>
      </c>
      <c r="F2568" s="30">
        <v>6594885</v>
      </c>
      <c r="G2568" s="30">
        <v>1620750</v>
      </c>
      <c r="H2568" s="26" t="s">
        <v>833</v>
      </c>
      <c r="I2568" s="22">
        <v>3</v>
      </c>
      <c r="J2568" s="22" t="str">
        <f t="shared" si="320"/>
        <v>Norrviken 3</v>
      </c>
      <c r="K2568" s="26" t="s">
        <v>842</v>
      </c>
      <c r="L2568" s="30">
        <v>6</v>
      </c>
      <c r="M2568" s="30">
        <v>6</v>
      </c>
      <c r="O2568" s="30">
        <v>17.2</v>
      </c>
      <c r="P2568" s="30">
        <v>7.7</v>
      </c>
      <c r="Q2568" s="30">
        <v>82</v>
      </c>
      <c r="BI2568" s="27"/>
    </row>
    <row r="2569" spans="1:106" s="22" customFormat="1" x14ac:dyDescent="0.2">
      <c r="A2569" s="30">
        <v>53446</v>
      </c>
      <c r="B2569" s="23">
        <f t="shared" si="318"/>
        <v>2016</v>
      </c>
      <c r="C2569" s="23">
        <f t="shared" si="319"/>
        <v>8</v>
      </c>
      <c r="D2569" s="24" t="s">
        <v>100</v>
      </c>
      <c r="E2569" s="31">
        <v>42604</v>
      </c>
      <c r="F2569" s="30">
        <v>6594885</v>
      </c>
      <c r="G2569" s="30">
        <v>1620750</v>
      </c>
      <c r="H2569" s="26" t="s">
        <v>833</v>
      </c>
      <c r="I2569" s="22">
        <v>3</v>
      </c>
      <c r="J2569" s="22" t="str">
        <f t="shared" si="320"/>
        <v>Norrviken 3</v>
      </c>
      <c r="K2569" s="26" t="s">
        <v>843</v>
      </c>
      <c r="L2569" s="30">
        <v>7</v>
      </c>
      <c r="M2569" s="30">
        <v>7</v>
      </c>
      <c r="O2569" s="30">
        <v>17.100000000000001</v>
      </c>
      <c r="P2569" s="30">
        <v>7.5</v>
      </c>
      <c r="Q2569" s="30">
        <v>80</v>
      </c>
      <c r="BI2569" s="27"/>
    </row>
    <row r="2570" spans="1:106" s="22" customFormat="1" x14ac:dyDescent="0.2">
      <c r="A2570" s="30">
        <v>53447</v>
      </c>
      <c r="B2570" s="23">
        <f t="shared" si="318"/>
        <v>2016</v>
      </c>
      <c r="C2570" s="23">
        <f t="shared" si="319"/>
        <v>8</v>
      </c>
      <c r="D2570" s="24" t="s">
        <v>100</v>
      </c>
      <c r="E2570" s="31">
        <v>42604</v>
      </c>
      <c r="F2570" s="30">
        <v>6594885</v>
      </c>
      <c r="G2570" s="30">
        <v>1620750</v>
      </c>
      <c r="H2570" s="26" t="s">
        <v>833</v>
      </c>
      <c r="I2570" s="22">
        <v>3</v>
      </c>
      <c r="J2570" s="22" t="str">
        <f t="shared" si="320"/>
        <v>Norrviken 3</v>
      </c>
      <c r="K2570" s="26" t="s">
        <v>844</v>
      </c>
      <c r="L2570" s="30">
        <v>8</v>
      </c>
      <c r="M2570" s="30">
        <v>8</v>
      </c>
      <c r="O2570" s="30">
        <v>17</v>
      </c>
      <c r="P2570" s="30">
        <v>6.6</v>
      </c>
      <c r="Q2570" s="30">
        <v>70</v>
      </c>
      <c r="BI2570" s="27"/>
    </row>
    <row r="2571" spans="1:106" s="22" customFormat="1" x14ac:dyDescent="0.2">
      <c r="A2571" s="30">
        <v>53448</v>
      </c>
      <c r="B2571" s="23">
        <f t="shared" si="318"/>
        <v>2016</v>
      </c>
      <c r="C2571" s="23">
        <f t="shared" si="319"/>
        <v>8</v>
      </c>
      <c r="D2571" s="24" t="s">
        <v>100</v>
      </c>
      <c r="E2571" s="31">
        <v>42604</v>
      </c>
      <c r="F2571" s="30">
        <v>6594885</v>
      </c>
      <c r="G2571" s="30">
        <v>1620750</v>
      </c>
      <c r="H2571" s="26" t="s">
        <v>833</v>
      </c>
      <c r="I2571" s="22">
        <v>3</v>
      </c>
      <c r="J2571" s="22" t="str">
        <f t="shared" si="320"/>
        <v>Norrviken 3</v>
      </c>
      <c r="K2571" s="26" t="s">
        <v>845</v>
      </c>
      <c r="L2571" s="30">
        <v>9</v>
      </c>
      <c r="M2571" s="30">
        <v>9</v>
      </c>
      <c r="O2571" s="30">
        <v>16.899999999999999</v>
      </c>
      <c r="P2571" s="30">
        <v>5.9</v>
      </c>
      <c r="Q2571" s="30">
        <v>62</v>
      </c>
      <c r="BI2571" s="27"/>
    </row>
    <row r="2572" spans="1:106" s="22" customFormat="1" x14ac:dyDescent="0.2">
      <c r="A2572" s="30">
        <v>53449</v>
      </c>
      <c r="B2572" s="23">
        <f t="shared" si="318"/>
        <v>2016</v>
      </c>
      <c r="C2572" s="23">
        <f t="shared" si="319"/>
        <v>8</v>
      </c>
      <c r="D2572" s="24" t="s">
        <v>100</v>
      </c>
      <c r="E2572" s="31">
        <v>42604</v>
      </c>
      <c r="F2572" s="30">
        <v>6594885</v>
      </c>
      <c r="G2572" s="30">
        <v>1620750</v>
      </c>
      <c r="H2572" s="26" t="s">
        <v>833</v>
      </c>
      <c r="I2572" s="22">
        <v>3</v>
      </c>
      <c r="J2572" s="22" t="str">
        <f t="shared" si="320"/>
        <v>Norrviken 3</v>
      </c>
      <c r="K2572" s="26" t="s">
        <v>846</v>
      </c>
      <c r="L2572" s="30">
        <v>10</v>
      </c>
      <c r="M2572" s="30">
        <v>10</v>
      </c>
      <c r="O2572" s="30">
        <v>16.2</v>
      </c>
      <c r="P2572" s="30">
        <v>0.8</v>
      </c>
      <c r="Q2572" s="30">
        <v>8</v>
      </c>
      <c r="BI2572" s="27"/>
    </row>
    <row r="2573" spans="1:106" s="22" customFormat="1" x14ac:dyDescent="0.2">
      <c r="A2573" s="30">
        <v>53450</v>
      </c>
      <c r="B2573" s="23">
        <f t="shared" si="318"/>
        <v>2016</v>
      </c>
      <c r="C2573" s="23">
        <f t="shared" si="319"/>
        <v>8</v>
      </c>
      <c r="D2573" s="24" t="s">
        <v>100</v>
      </c>
      <c r="E2573" s="31">
        <v>42604</v>
      </c>
      <c r="F2573" s="30">
        <v>6594885</v>
      </c>
      <c r="G2573" s="30">
        <v>1620750</v>
      </c>
      <c r="H2573" s="26" t="s">
        <v>833</v>
      </c>
      <c r="I2573" s="22">
        <v>3</v>
      </c>
      <c r="J2573" s="22" t="str">
        <f t="shared" si="320"/>
        <v>Norrviken 3</v>
      </c>
      <c r="K2573" s="26" t="s">
        <v>847</v>
      </c>
      <c r="L2573" s="30">
        <v>11</v>
      </c>
      <c r="M2573" s="30">
        <v>11</v>
      </c>
      <c r="O2573" s="30">
        <v>13.9</v>
      </c>
      <c r="P2573" s="30">
        <v>0.1</v>
      </c>
      <c r="Q2573" s="30">
        <v>1</v>
      </c>
      <c r="BI2573" s="27"/>
    </row>
    <row r="2574" spans="1:106" s="22" customFormat="1" x14ac:dyDescent="0.2">
      <c r="A2574" s="30">
        <v>53451</v>
      </c>
      <c r="B2574" s="23">
        <f t="shared" si="318"/>
        <v>2016</v>
      </c>
      <c r="C2574" s="23">
        <f t="shared" si="319"/>
        <v>8</v>
      </c>
      <c r="D2574" s="24" t="s">
        <v>100</v>
      </c>
      <c r="E2574" s="31">
        <v>42604</v>
      </c>
      <c r="F2574" s="30">
        <v>6594885</v>
      </c>
      <c r="G2574" s="30">
        <v>1620750</v>
      </c>
      <c r="H2574" s="26" t="s">
        <v>833</v>
      </c>
      <c r="I2574" s="22">
        <v>3</v>
      </c>
      <c r="J2574" s="22" t="str">
        <f t="shared" si="320"/>
        <v>Norrviken 3</v>
      </c>
      <c r="K2574" s="22" t="s">
        <v>785</v>
      </c>
      <c r="L2574" s="30">
        <v>11.5</v>
      </c>
      <c r="M2574" s="30">
        <v>11.5</v>
      </c>
      <c r="O2574" s="30">
        <v>13.8</v>
      </c>
      <c r="P2574" s="30">
        <v>0.1</v>
      </c>
      <c r="Q2574" s="30">
        <v>1</v>
      </c>
      <c r="T2574" s="30">
        <v>2.8031999999999999</v>
      </c>
      <c r="U2574" s="30">
        <v>263.66359999999997</v>
      </c>
      <c r="V2574" s="22">
        <f t="shared" ref="V2574" si="321">U2574 * (1/((10^((0.0901821 + (2729.92 /(273.15 + O2574)))-AC2574)+1)))</f>
        <v>4.1722185036751442</v>
      </c>
      <c r="W2574" s="30">
        <v>6.0999999999999999E-2</v>
      </c>
      <c r="X2574" s="30">
        <v>96.62</v>
      </c>
      <c r="Y2574" s="30">
        <v>5.0999999999999996</v>
      </c>
      <c r="AB2574" s="30">
        <v>7.33</v>
      </c>
      <c r="AC2574" s="30">
        <v>7.8100000000000005</v>
      </c>
      <c r="AI2574" s="30">
        <v>132.09</v>
      </c>
      <c r="AJ2574" s="30">
        <v>956.83</v>
      </c>
      <c r="BI2574" s="27"/>
    </row>
    <row r="2575" spans="1:106" s="22" customFormat="1" x14ac:dyDescent="0.2">
      <c r="A2575" s="30">
        <v>53452</v>
      </c>
      <c r="B2575" s="23">
        <f t="shared" si="318"/>
        <v>2016</v>
      </c>
      <c r="C2575" s="23">
        <f t="shared" si="319"/>
        <v>8</v>
      </c>
      <c r="D2575" s="24" t="s">
        <v>100</v>
      </c>
      <c r="E2575" s="31">
        <v>42604</v>
      </c>
      <c r="F2575" s="30">
        <v>6594885</v>
      </c>
      <c r="G2575" s="30">
        <v>1620750</v>
      </c>
      <c r="H2575" s="26" t="s">
        <v>833</v>
      </c>
      <c r="I2575" s="22">
        <v>3</v>
      </c>
      <c r="J2575" s="22" t="str">
        <f t="shared" si="320"/>
        <v>Norrviken 3</v>
      </c>
      <c r="K2575" s="26" t="s">
        <v>1178</v>
      </c>
      <c r="L2575" s="30">
        <v>6</v>
      </c>
      <c r="M2575" s="30">
        <v>0</v>
      </c>
      <c r="BI2575" s="27"/>
    </row>
    <row r="2576" spans="1:106" s="22" customFormat="1" x14ac:dyDescent="0.2">
      <c r="A2576" s="30">
        <v>53453</v>
      </c>
      <c r="B2576" s="23">
        <f t="shared" si="318"/>
        <v>2016</v>
      </c>
      <c r="C2576" s="23">
        <f t="shared" si="319"/>
        <v>8</v>
      </c>
      <c r="D2576" s="24" t="s">
        <v>100</v>
      </c>
      <c r="E2576" s="31">
        <v>42604</v>
      </c>
      <c r="F2576" s="30">
        <v>6597300</v>
      </c>
      <c r="G2576" s="30">
        <v>1619975</v>
      </c>
      <c r="H2576" s="26" t="s">
        <v>833</v>
      </c>
      <c r="I2576" s="22">
        <v>4</v>
      </c>
      <c r="J2576" s="22" t="str">
        <f t="shared" si="320"/>
        <v>Norrviken 4</v>
      </c>
      <c r="K2576" s="22" t="s">
        <v>739</v>
      </c>
      <c r="L2576" s="30">
        <v>0.5</v>
      </c>
      <c r="M2576" s="30">
        <v>0.5</v>
      </c>
      <c r="N2576" s="30">
        <v>2.2000000000000002</v>
      </c>
      <c r="O2576" s="30">
        <v>19.5</v>
      </c>
      <c r="P2576" s="30">
        <v>9.6999999999999993</v>
      </c>
      <c r="Q2576" s="30">
        <v>109</v>
      </c>
      <c r="T2576" s="30">
        <v>2.6863999999999999</v>
      </c>
      <c r="U2576" s="30">
        <v>5.2443</v>
      </c>
      <c r="V2576" s="22">
        <f t="shared" ref="V2576" si="322">U2576 * (1/((10^((0.0901821 + (2729.92 /(273.15 + O2576)))-AC2576)+1)))</f>
        <v>0.2926138717599332</v>
      </c>
      <c r="W2576" s="30">
        <v>3.7999999999999999E-2</v>
      </c>
      <c r="X2576" s="30">
        <v>52.05</v>
      </c>
      <c r="Y2576" s="30">
        <v>4.5</v>
      </c>
      <c r="Z2576" s="30">
        <v>38.725537500000002</v>
      </c>
      <c r="AB2576" s="30">
        <v>0.81</v>
      </c>
      <c r="AC2576" s="30">
        <v>8.19</v>
      </c>
      <c r="AH2576" s="30">
        <v>9.43</v>
      </c>
      <c r="AI2576" s="30">
        <v>125.26</v>
      </c>
      <c r="AJ2576" s="30">
        <v>957.6</v>
      </c>
      <c r="BI2576" s="27"/>
      <c r="BJ2576" s="30">
        <v>0.79300000000000004</v>
      </c>
      <c r="BK2576" s="30">
        <v>2.1900000000000001E-3</v>
      </c>
      <c r="BL2576" s="30">
        <v>6.0900000000000003E-2</v>
      </c>
      <c r="BM2576" s="30">
        <v>4.4299999999999902E-2</v>
      </c>
      <c r="BN2576" s="30">
        <v>1.1200000000000001</v>
      </c>
      <c r="BO2576" s="30">
        <v>0.34200000000000003</v>
      </c>
      <c r="BP2576" s="30">
        <v>1.84</v>
      </c>
      <c r="BQ2576" s="30">
        <v>5.0000000000000001E-3</v>
      </c>
      <c r="BR2576" s="30">
        <v>1.02</v>
      </c>
      <c r="BS2576" s="30">
        <v>52.9</v>
      </c>
      <c r="BT2576" s="30">
        <v>7.24</v>
      </c>
      <c r="BV2576" s="30">
        <v>6.7000000000000002E-4</v>
      </c>
      <c r="BW2576" s="30">
        <v>5.58</v>
      </c>
      <c r="BX2576" s="30">
        <v>30.1</v>
      </c>
      <c r="BY2576" s="30">
        <v>2.4</v>
      </c>
      <c r="BZ2576" s="30">
        <v>1.53</v>
      </c>
      <c r="CA2576" s="30">
        <v>25.4</v>
      </c>
      <c r="CB2576" s="30">
        <v>1E-3</v>
      </c>
      <c r="CC2576" s="30">
        <v>1.53</v>
      </c>
      <c r="CD2576" s="30">
        <v>82.3</v>
      </c>
      <c r="CE2576" s="30">
        <v>0.68400000000000005</v>
      </c>
      <c r="CF2576" s="30">
        <v>120</v>
      </c>
      <c r="CG2576" s="30">
        <v>10.6</v>
      </c>
      <c r="CH2576" s="30">
        <v>133</v>
      </c>
      <c r="CI2576" s="30">
        <v>2.2000000000000001E-3</v>
      </c>
      <c r="CJ2576" s="30">
        <v>5.0000000000000001E-4</v>
      </c>
      <c r="CK2576" s="30">
        <v>1.25E-3</v>
      </c>
      <c r="CL2576" s="30">
        <v>5.0000000000000001E-4</v>
      </c>
      <c r="CM2576" s="30">
        <v>5.0000000000000001E-4</v>
      </c>
      <c r="CN2576" s="30">
        <v>5.0000000000000001E-4</v>
      </c>
      <c r="CO2576" s="30">
        <v>5.0000000000000001E-4</v>
      </c>
      <c r="CP2576" s="30">
        <v>5.0000000000000001E-4</v>
      </c>
      <c r="CQ2576" s="30">
        <v>5.0000000000000001E-4</v>
      </c>
      <c r="CR2576" s="30">
        <v>5.0000000000000001E-4</v>
      </c>
      <c r="CS2576" s="30">
        <v>5.0000000000000001E-4</v>
      </c>
      <c r="CT2576" s="30">
        <v>5.0000000000000001E-4</v>
      </c>
      <c r="CU2576" s="30">
        <v>5.0000000000000001E-4</v>
      </c>
      <c r="CV2576" s="30">
        <v>5.0000000000000001E-4</v>
      </c>
      <c r="CW2576" s="30">
        <v>5.0000000000000001E-4</v>
      </c>
      <c r="CX2576" s="30">
        <v>5.0000000000000001E-4</v>
      </c>
      <c r="CY2576" s="30">
        <v>5.0000000000000001E-4</v>
      </c>
      <c r="CZ2576" s="30">
        <v>5.0000000000000001E-4</v>
      </c>
      <c r="DA2576" s="30">
        <v>5</v>
      </c>
      <c r="DB2576" s="30">
        <v>5</v>
      </c>
    </row>
    <row r="2577" spans="1:106" s="22" customFormat="1" x14ac:dyDescent="0.2">
      <c r="A2577" s="30">
        <v>53454</v>
      </c>
      <c r="B2577" s="23">
        <f t="shared" si="318"/>
        <v>2016</v>
      </c>
      <c r="C2577" s="23">
        <f t="shared" si="319"/>
        <v>8</v>
      </c>
      <c r="D2577" s="24" t="s">
        <v>100</v>
      </c>
      <c r="E2577" s="31">
        <v>42604</v>
      </c>
      <c r="F2577" s="30">
        <v>6597300</v>
      </c>
      <c r="G2577" s="30">
        <v>1619975</v>
      </c>
      <c r="H2577" s="26" t="s">
        <v>833</v>
      </c>
      <c r="I2577" s="22">
        <v>4</v>
      </c>
      <c r="J2577" s="22" t="str">
        <f t="shared" si="320"/>
        <v>Norrviken 4</v>
      </c>
      <c r="K2577" s="26" t="s">
        <v>781</v>
      </c>
      <c r="L2577" s="30">
        <v>1</v>
      </c>
      <c r="M2577" s="30">
        <v>1</v>
      </c>
      <c r="O2577" s="30">
        <v>18.2</v>
      </c>
      <c r="P2577" s="30">
        <v>8.9</v>
      </c>
      <c r="Q2577" s="30">
        <v>97</v>
      </c>
      <c r="BI2577" s="27"/>
    </row>
    <row r="2578" spans="1:106" s="22" customFormat="1" x14ac:dyDescent="0.2">
      <c r="A2578" s="30">
        <v>53455</v>
      </c>
      <c r="B2578" s="23">
        <f t="shared" si="318"/>
        <v>2016</v>
      </c>
      <c r="C2578" s="23">
        <f t="shared" si="319"/>
        <v>8</v>
      </c>
      <c r="D2578" s="24" t="s">
        <v>100</v>
      </c>
      <c r="E2578" s="31">
        <v>42604</v>
      </c>
      <c r="F2578" s="30">
        <v>6597300</v>
      </c>
      <c r="G2578" s="30">
        <v>1619975</v>
      </c>
      <c r="H2578" s="26" t="s">
        <v>833</v>
      </c>
      <c r="I2578" s="22">
        <v>4</v>
      </c>
      <c r="J2578" s="22" t="str">
        <f t="shared" si="320"/>
        <v>Norrviken 4</v>
      </c>
      <c r="K2578" s="22" t="s">
        <v>785</v>
      </c>
      <c r="L2578" s="30">
        <v>2</v>
      </c>
      <c r="M2578" s="30">
        <v>2</v>
      </c>
      <c r="O2578" s="30">
        <v>18</v>
      </c>
      <c r="P2578" s="30">
        <v>8.1999999999999993</v>
      </c>
      <c r="Q2578" s="30">
        <v>89</v>
      </c>
      <c r="T2578" s="30">
        <v>2.7253333334000001</v>
      </c>
      <c r="U2578" s="30">
        <v>3.0467</v>
      </c>
      <c r="V2578" s="22">
        <f t="shared" ref="V2578" si="323">U2578 * (1/((10^((0.0901821 + (2729.92 /(273.15 + O2578)))-AC2578)+1)))</f>
        <v>0.13718398961769634</v>
      </c>
      <c r="W2578" s="30">
        <v>3.6999999999999998E-2</v>
      </c>
      <c r="X2578" s="30">
        <v>56.1</v>
      </c>
      <c r="Y2578" s="30">
        <v>3.7</v>
      </c>
      <c r="AB2578" s="30">
        <v>1.72</v>
      </c>
      <c r="AC2578" s="30">
        <v>8.14</v>
      </c>
      <c r="AI2578" s="30">
        <v>111.34</v>
      </c>
      <c r="AJ2578" s="30">
        <v>794.32</v>
      </c>
      <c r="BI2578" s="27"/>
    </row>
    <row r="2579" spans="1:106" s="22" customFormat="1" x14ac:dyDescent="0.2">
      <c r="A2579" s="30">
        <v>53456</v>
      </c>
      <c r="B2579" s="23">
        <f t="shared" si="318"/>
        <v>2016</v>
      </c>
      <c r="C2579" s="23">
        <f t="shared" si="319"/>
        <v>8</v>
      </c>
      <c r="D2579" s="24" t="s">
        <v>100</v>
      </c>
      <c r="E2579" s="31">
        <v>42604</v>
      </c>
      <c r="F2579" s="30">
        <v>6606916</v>
      </c>
      <c r="G2579" s="30">
        <v>1619762</v>
      </c>
      <c r="H2579" s="26" t="s">
        <v>826</v>
      </c>
      <c r="I2579" s="30">
        <v>1</v>
      </c>
      <c r="J2579" s="22" t="str">
        <f t="shared" si="320"/>
        <v>Fysingen 1</v>
      </c>
      <c r="K2579" s="26" t="s">
        <v>1018</v>
      </c>
      <c r="L2579" s="30">
        <v>2</v>
      </c>
      <c r="M2579" s="30">
        <v>0</v>
      </c>
      <c r="BI2579" s="27"/>
    </row>
    <row r="2580" spans="1:106" s="22" customFormat="1" x14ac:dyDescent="0.2">
      <c r="A2580" s="22">
        <v>53510</v>
      </c>
      <c r="B2580" s="23">
        <f t="shared" si="318"/>
        <v>2016</v>
      </c>
      <c r="C2580" s="23">
        <f t="shared" si="319"/>
        <v>8</v>
      </c>
      <c r="D2580" s="24" t="s">
        <v>100</v>
      </c>
      <c r="E2580" s="25">
        <v>42613</v>
      </c>
      <c r="F2580" s="22">
        <v>6600935</v>
      </c>
      <c r="G2580" s="22">
        <v>1626764</v>
      </c>
      <c r="H2580" s="22" t="s">
        <v>94</v>
      </c>
      <c r="I2580" s="22" t="s">
        <v>780</v>
      </c>
      <c r="J2580" s="22" t="str">
        <f t="shared" si="320"/>
        <v>Vallentunasjön Va2</v>
      </c>
      <c r="K2580" s="22" t="s">
        <v>739</v>
      </c>
      <c r="L2580" s="22">
        <v>0.5</v>
      </c>
      <c r="M2580" s="22">
        <v>0.5</v>
      </c>
      <c r="N2580" s="22">
        <v>0.6</v>
      </c>
      <c r="O2580" s="22">
        <v>18.8</v>
      </c>
      <c r="P2580" s="22">
        <v>10.8</v>
      </c>
      <c r="Q2580" s="22">
        <v>114</v>
      </c>
      <c r="BI2580" s="27"/>
    </row>
    <row r="2581" spans="1:106" s="22" customFormat="1" x14ac:dyDescent="0.2">
      <c r="A2581" s="22">
        <v>53511</v>
      </c>
      <c r="B2581" s="23">
        <f t="shared" si="318"/>
        <v>2016</v>
      </c>
      <c r="C2581" s="23">
        <f t="shared" si="319"/>
        <v>8</v>
      </c>
      <c r="D2581" s="24" t="s">
        <v>100</v>
      </c>
      <c r="E2581" s="25">
        <v>42613</v>
      </c>
      <c r="F2581" s="22">
        <v>6600935</v>
      </c>
      <c r="G2581" s="22">
        <v>1626764</v>
      </c>
      <c r="H2581" s="22" t="s">
        <v>94</v>
      </c>
      <c r="I2581" s="22" t="s">
        <v>780</v>
      </c>
      <c r="J2581" s="22" t="str">
        <f t="shared" si="320"/>
        <v>Vallentunasjön Va2</v>
      </c>
      <c r="K2581" s="22" t="s">
        <v>781</v>
      </c>
      <c r="L2581" s="22">
        <v>1</v>
      </c>
      <c r="M2581" s="22">
        <v>1</v>
      </c>
      <c r="O2581" s="22">
        <v>18.7</v>
      </c>
      <c r="P2581" s="22">
        <v>10.8</v>
      </c>
      <c r="Q2581" s="22">
        <v>114</v>
      </c>
      <c r="BI2581" s="27"/>
    </row>
    <row r="2582" spans="1:106" s="22" customFormat="1" x14ac:dyDescent="0.2">
      <c r="A2582" s="22">
        <v>53512</v>
      </c>
      <c r="B2582" s="23">
        <f t="shared" si="318"/>
        <v>2016</v>
      </c>
      <c r="C2582" s="23">
        <f t="shared" si="319"/>
        <v>8</v>
      </c>
      <c r="D2582" s="24" t="s">
        <v>100</v>
      </c>
      <c r="E2582" s="25">
        <v>42613</v>
      </c>
      <c r="F2582" s="22">
        <v>6600935</v>
      </c>
      <c r="G2582" s="22">
        <v>1626764</v>
      </c>
      <c r="H2582" s="22" t="s">
        <v>94</v>
      </c>
      <c r="I2582" s="22" t="s">
        <v>780</v>
      </c>
      <c r="J2582" s="22" t="str">
        <f t="shared" si="320"/>
        <v>Vallentunasjön Va2</v>
      </c>
      <c r="K2582" s="22" t="s">
        <v>782</v>
      </c>
      <c r="L2582" s="22">
        <v>2</v>
      </c>
      <c r="M2582" s="22">
        <v>2</v>
      </c>
      <c r="O2582" s="22">
        <v>18.600000000000001</v>
      </c>
      <c r="P2582" s="22">
        <v>10.8</v>
      </c>
      <c r="Q2582" s="22">
        <v>113</v>
      </c>
      <c r="BI2582" s="27"/>
    </row>
    <row r="2583" spans="1:106" s="22" customFormat="1" x14ac:dyDescent="0.2">
      <c r="A2583" s="22">
        <v>53513</v>
      </c>
      <c r="B2583" s="23">
        <f t="shared" si="318"/>
        <v>2016</v>
      </c>
      <c r="C2583" s="23">
        <f t="shared" si="319"/>
        <v>8</v>
      </c>
      <c r="D2583" s="24" t="s">
        <v>100</v>
      </c>
      <c r="E2583" s="25">
        <v>42613</v>
      </c>
      <c r="F2583" s="22">
        <v>6600935</v>
      </c>
      <c r="G2583" s="22">
        <v>1626764</v>
      </c>
      <c r="H2583" s="22" t="s">
        <v>94</v>
      </c>
      <c r="I2583" s="22" t="s">
        <v>780</v>
      </c>
      <c r="J2583" s="22" t="str">
        <f t="shared" si="320"/>
        <v>Vallentunasjön Va2</v>
      </c>
      <c r="K2583" s="22" t="s">
        <v>783</v>
      </c>
      <c r="L2583" s="22">
        <v>3</v>
      </c>
      <c r="M2583" s="22">
        <v>3</v>
      </c>
      <c r="O2583" s="22">
        <v>18.5</v>
      </c>
      <c r="P2583" s="22">
        <v>10.8</v>
      </c>
      <c r="Q2583" s="22">
        <v>113</v>
      </c>
      <c r="BI2583" s="27"/>
    </row>
    <row r="2584" spans="1:106" s="22" customFormat="1" x14ac:dyDescent="0.2">
      <c r="A2584" s="22">
        <v>53514</v>
      </c>
      <c r="B2584" s="23">
        <f t="shared" si="318"/>
        <v>2016</v>
      </c>
      <c r="C2584" s="23">
        <f t="shared" si="319"/>
        <v>8</v>
      </c>
      <c r="D2584" s="24" t="s">
        <v>100</v>
      </c>
      <c r="E2584" s="25">
        <v>42613</v>
      </c>
      <c r="F2584" s="22">
        <v>6600935</v>
      </c>
      <c r="G2584" s="22">
        <v>1626764</v>
      </c>
      <c r="H2584" s="22" t="s">
        <v>94</v>
      </c>
      <c r="I2584" s="22" t="s">
        <v>780</v>
      </c>
      <c r="J2584" s="22" t="str">
        <f t="shared" si="320"/>
        <v>Vallentunasjön Va2</v>
      </c>
      <c r="K2584" s="22" t="s">
        <v>784</v>
      </c>
      <c r="L2584" s="22">
        <v>4</v>
      </c>
      <c r="M2584" s="22">
        <v>4</v>
      </c>
      <c r="O2584" s="22">
        <v>18.399999999999999</v>
      </c>
      <c r="P2584" s="22">
        <v>10.7</v>
      </c>
      <c r="Q2584" s="22">
        <v>112</v>
      </c>
      <c r="BI2584" s="27"/>
    </row>
    <row r="2585" spans="1:106" s="22" customFormat="1" x14ac:dyDescent="0.2">
      <c r="A2585" s="22">
        <v>53515</v>
      </c>
      <c r="B2585" s="23">
        <f t="shared" si="318"/>
        <v>2016</v>
      </c>
      <c r="C2585" s="23">
        <f t="shared" si="319"/>
        <v>8</v>
      </c>
      <c r="D2585" s="24" t="s">
        <v>100</v>
      </c>
      <c r="E2585" s="25">
        <v>42613</v>
      </c>
      <c r="F2585" s="22">
        <v>6600935</v>
      </c>
      <c r="G2585" s="22">
        <v>1626764</v>
      </c>
      <c r="H2585" s="22" t="s">
        <v>94</v>
      </c>
      <c r="I2585" s="22" t="s">
        <v>780</v>
      </c>
      <c r="J2585" s="22" t="str">
        <f t="shared" si="320"/>
        <v>Vallentunasjön Va2</v>
      </c>
      <c r="K2585" s="22" t="s">
        <v>785</v>
      </c>
      <c r="O2585" s="22">
        <v>18.3</v>
      </c>
      <c r="P2585" s="22">
        <v>10.6</v>
      </c>
      <c r="Q2585" s="22">
        <v>111</v>
      </c>
      <c r="BI2585" s="27"/>
    </row>
    <row r="2586" spans="1:106" s="22" customFormat="1" x14ac:dyDescent="0.2">
      <c r="A2586" s="22">
        <v>53516</v>
      </c>
      <c r="B2586" s="23">
        <f t="shared" si="318"/>
        <v>2016</v>
      </c>
      <c r="C2586" s="23">
        <f t="shared" si="319"/>
        <v>8</v>
      </c>
      <c r="D2586" s="24" t="s">
        <v>100</v>
      </c>
      <c r="E2586" s="25">
        <v>42613</v>
      </c>
      <c r="H2586" s="22" t="s">
        <v>94</v>
      </c>
      <c r="I2586" s="22" t="s">
        <v>786</v>
      </c>
      <c r="J2586" s="22" t="str">
        <f t="shared" si="320"/>
        <v>Vallentunasjön Blandprov</v>
      </c>
      <c r="K2586" s="22" t="s">
        <v>739</v>
      </c>
      <c r="L2586" s="22">
        <v>4</v>
      </c>
      <c r="M2586" s="22">
        <v>0</v>
      </c>
      <c r="U2586" s="22">
        <v>5.0948000000000002</v>
      </c>
      <c r="X2586" s="22">
        <v>0</v>
      </c>
      <c r="Z2586" s="22">
        <v>44.088839999999998</v>
      </c>
      <c r="AB2586" s="22">
        <v>1.47</v>
      </c>
      <c r="AE2586" s="22">
        <v>16</v>
      </c>
      <c r="AI2586" s="22">
        <v>44.11</v>
      </c>
      <c r="AJ2586" s="22">
        <v>1225.07</v>
      </c>
      <c r="BI2586" s="27"/>
      <c r="BJ2586" s="28">
        <v>3.62</v>
      </c>
      <c r="BK2586" s="28">
        <v>2.4399999999999899E-3</v>
      </c>
      <c r="BL2586" s="28">
        <v>6.6400000000000001E-2</v>
      </c>
      <c r="BM2586" s="28">
        <v>2.4799999999999899E-2</v>
      </c>
      <c r="BN2586" s="28">
        <v>1.1100000000000001</v>
      </c>
      <c r="BO2586" s="28">
        <v>0.66300000000000003</v>
      </c>
      <c r="BP2586" s="28">
        <v>0.69399999999999895</v>
      </c>
      <c r="BQ2586" s="30">
        <v>5.0000000000000001E-3</v>
      </c>
      <c r="BR2586" s="28">
        <v>4.82</v>
      </c>
      <c r="BS2586" s="28">
        <v>44.9</v>
      </c>
      <c r="BT2586" s="28">
        <v>6.16</v>
      </c>
      <c r="BV2586" s="28">
        <v>1.1800000000000001E-3</v>
      </c>
      <c r="BW2586" s="28">
        <v>4.62</v>
      </c>
      <c r="BX2586" s="28">
        <v>27.4</v>
      </c>
      <c r="BY2586" s="28">
        <v>3.85</v>
      </c>
      <c r="BZ2586" s="28">
        <v>0.56200000000000006</v>
      </c>
      <c r="CA2586" s="28">
        <v>21.5</v>
      </c>
      <c r="CB2586" s="30">
        <v>1E-3</v>
      </c>
      <c r="CC2586" s="28">
        <v>1.31</v>
      </c>
      <c r="CD2586" s="28">
        <v>7.6</v>
      </c>
      <c r="CE2586" s="28">
        <v>0.84499999999999897</v>
      </c>
      <c r="CF2586" s="28">
        <v>114</v>
      </c>
      <c r="CG2586" s="28">
        <v>10.3</v>
      </c>
      <c r="CI2586" s="28">
        <v>2.8999999999999898E-3</v>
      </c>
      <c r="CJ2586" s="30">
        <v>5.0000000000000001E-4</v>
      </c>
      <c r="CK2586" s="30">
        <v>5.0000000000000001E-4</v>
      </c>
      <c r="CL2586" s="28">
        <v>1.6999999999999899E-3</v>
      </c>
      <c r="CM2586" s="28">
        <v>3.8E-3</v>
      </c>
      <c r="CN2586" s="30">
        <v>5.0000000000000001E-4</v>
      </c>
      <c r="CO2586" s="28">
        <v>2.5999999999999899E-3</v>
      </c>
      <c r="CP2586" s="28">
        <v>2.3E-3</v>
      </c>
      <c r="CQ2586" s="30">
        <v>5.0000000000000001E-4</v>
      </c>
      <c r="CR2586" s="30">
        <v>5.0000000000000001E-4</v>
      </c>
      <c r="CS2586" s="30">
        <v>5.0000000000000001E-4</v>
      </c>
      <c r="CT2586" s="30">
        <v>5.0000000000000001E-4</v>
      </c>
      <c r="CU2586" s="30">
        <v>5.0000000000000001E-4</v>
      </c>
      <c r="CV2586" s="30">
        <v>5.0000000000000001E-4</v>
      </c>
      <c r="CW2586" s="30">
        <v>5.0000000000000001E-4</v>
      </c>
      <c r="CX2586" s="30">
        <v>5.0000000000000001E-4</v>
      </c>
      <c r="CY2586" s="30">
        <v>5.0000000000000001E-4</v>
      </c>
      <c r="CZ2586" s="30">
        <v>5.0000000000000001E-4</v>
      </c>
      <c r="DA2586" s="28">
        <v>12</v>
      </c>
      <c r="DB2586" s="22">
        <v>5</v>
      </c>
    </row>
    <row r="2587" spans="1:106" s="22" customFormat="1" x14ac:dyDescent="0.2">
      <c r="B2587" s="23">
        <f t="shared" si="318"/>
        <v>1968</v>
      </c>
      <c r="C2587" s="23">
        <f t="shared" si="319"/>
        <v>9</v>
      </c>
      <c r="D2587" s="24"/>
      <c r="E2587" s="25" t="s">
        <v>1179</v>
      </c>
      <c r="F2587" s="22">
        <v>6606238</v>
      </c>
      <c r="G2587" s="22">
        <v>661152</v>
      </c>
      <c r="H2587" s="26" t="s">
        <v>738</v>
      </c>
      <c r="J2587" s="22" t="str">
        <f t="shared" si="320"/>
        <v xml:space="preserve">Oxundaån </v>
      </c>
      <c r="K2587" s="22" t="s">
        <v>739</v>
      </c>
      <c r="L2587" s="22">
        <v>0.5</v>
      </c>
      <c r="M2587" s="22">
        <v>0.5</v>
      </c>
      <c r="O2587" s="22">
        <v>14.2</v>
      </c>
      <c r="P2587" s="22">
        <v>2.2000000000000002</v>
      </c>
      <c r="T2587" s="22">
        <v>2.298</v>
      </c>
      <c r="U2587" s="22">
        <v>299</v>
      </c>
      <c r="V2587" s="22">
        <f t="shared" ref="V2587:V2634" si="324">U2587 * (1/((10^((0.0901821 + (2729.92 /(273.15 + O2587)))-AC2587)+1)))</f>
        <v>1.8301724141419686</v>
      </c>
      <c r="W2587" s="22">
        <v>4.4999999999999998E-2</v>
      </c>
      <c r="X2587" s="22">
        <v>760</v>
      </c>
      <c r="AB2587" s="22">
        <v>95</v>
      </c>
      <c r="AC2587" s="22">
        <v>7.38</v>
      </c>
      <c r="AE2587" s="22">
        <v>27</v>
      </c>
      <c r="AI2587" s="22">
        <v>877</v>
      </c>
      <c r="AK2587" s="22">
        <v>53.26</v>
      </c>
      <c r="AM2587" s="22">
        <v>11.9255</v>
      </c>
      <c r="AN2587" s="22">
        <v>8.0343999999999998</v>
      </c>
      <c r="AO2587" s="22">
        <v>34.670100000000005</v>
      </c>
      <c r="AP2587" s="22">
        <v>27.069199999999999</v>
      </c>
      <c r="AQ2587" s="22">
        <v>77.024149999999992</v>
      </c>
      <c r="AR2587" s="22">
        <v>1.49</v>
      </c>
      <c r="BI2587" s="27"/>
    </row>
    <row r="2588" spans="1:106" s="22" customFormat="1" x14ac:dyDescent="0.2">
      <c r="B2588" s="23">
        <f t="shared" si="318"/>
        <v>1969</v>
      </c>
      <c r="C2588" s="23">
        <f t="shared" si="319"/>
        <v>9</v>
      </c>
      <c r="D2588" s="24"/>
      <c r="E2588" s="25" t="s">
        <v>1180</v>
      </c>
      <c r="F2588" s="22">
        <v>6606238</v>
      </c>
      <c r="G2588" s="22">
        <v>661152</v>
      </c>
      <c r="H2588" s="26" t="s">
        <v>738</v>
      </c>
      <c r="J2588" s="22" t="str">
        <f t="shared" si="320"/>
        <v xml:space="preserve">Oxundaån </v>
      </c>
      <c r="K2588" s="22" t="s">
        <v>739</v>
      </c>
      <c r="L2588" s="22">
        <v>0.5</v>
      </c>
      <c r="M2588" s="22">
        <v>0.5</v>
      </c>
      <c r="O2588" s="22">
        <v>14.6</v>
      </c>
      <c r="P2588" s="22">
        <v>5.4</v>
      </c>
      <c r="T2588" s="22">
        <v>2.17</v>
      </c>
      <c r="U2588" s="22">
        <v>445</v>
      </c>
      <c r="V2588" s="22">
        <f t="shared" si="324"/>
        <v>4.1399434817465242</v>
      </c>
      <c r="W2588" s="22">
        <v>5.1999999999999998E-2</v>
      </c>
      <c r="X2588" s="22">
        <v>570</v>
      </c>
      <c r="AB2588" s="22">
        <v>400</v>
      </c>
      <c r="AC2588" s="22">
        <v>7.55</v>
      </c>
      <c r="AE2588" s="22">
        <v>25</v>
      </c>
      <c r="AI2588" s="22">
        <v>800</v>
      </c>
      <c r="AK2588" s="22">
        <v>51.559999999999995</v>
      </c>
      <c r="AM2588" s="22">
        <v>12.433800000000002</v>
      </c>
      <c r="AN2588" s="22">
        <v>8.2279999999999998</v>
      </c>
      <c r="AO2588" s="22">
        <v>39.81035</v>
      </c>
      <c r="AP2588" s="22">
        <v>30.854300000000002</v>
      </c>
      <c r="AQ2588" s="22">
        <v>76.399500000000003</v>
      </c>
      <c r="AR2588" s="22">
        <v>0.91</v>
      </c>
      <c r="BI2588" s="27"/>
    </row>
    <row r="2589" spans="1:106" s="22" customFormat="1" x14ac:dyDescent="0.2">
      <c r="B2589" s="23">
        <f t="shared" si="318"/>
        <v>1970</v>
      </c>
      <c r="C2589" s="23">
        <f t="shared" si="319"/>
        <v>9</v>
      </c>
      <c r="D2589" s="24"/>
      <c r="E2589" s="25" t="s">
        <v>1181</v>
      </c>
      <c r="F2589" s="22">
        <v>6606238</v>
      </c>
      <c r="G2589" s="22">
        <v>661152</v>
      </c>
      <c r="H2589" s="26" t="s">
        <v>738</v>
      </c>
      <c r="J2589" s="22" t="str">
        <f t="shared" si="320"/>
        <v xml:space="preserve">Oxundaån </v>
      </c>
      <c r="K2589" s="22" t="s">
        <v>739</v>
      </c>
      <c r="L2589" s="22">
        <v>0.5</v>
      </c>
      <c r="M2589" s="22">
        <v>0.5</v>
      </c>
      <c r="O2589" s="22">
        <v>14.6</v>
      </c>
      <c r="P2589" s="22">
        <v>8</v>
      </c>
      <c r="T2589" s="22">
        <v>1.716</v>
      </c>
      <c r="U2589" s="22">
        <v>205</v>
      </c>
      <c r="V2589" s="22">
        <f t="shared" si="324"/>
        <v>1.6630676945887639</v>
      </c>
      <c r="W2589" s="22">
        <v>5.8000000000000003E-2</v>
      </c>
      <c r="X2589" s="22">
        <v>168</v>
      </c>
      <c r="AB2589" s="22">
        <v>92</v>
      </c>
      <c r="AC2589" s="22">
        <v>7.49</v>
      </c>
      <c r="AE2589" s="22">
        <v>21.6</v>
      </c>
      <c r="AI2589" s="22">
        <v>218</v>
      </c>
      <c r="AK2589" s="22">
        <v>49.68</v>
      </c>
      <c r="AM2589" s="22">
        <v>8.3673999999999999</v>
      </c>
      <c r="AN2589" s="22">
        <v>8.4578999999999986</v>
      </c>
      <c r="AO2589" s="22">
        <v>25.63035</v>
      </c>
      <c r="AP2589" s="22">
        <v>20.531300000000002</v>
      </c>
      <c r="AQ2589" s="22">
        <v>85.625100000000003</v>
      </c>
      <c r="AR2589" s="22">
        <v>0.15</v>
      </c>
      <c r="BI2589" s="27"/>
    </row>
    <row r="2590" spans="1:106" s="22" customFormat="1" x14ac:dyDescent="0.2">
      <c r="B2590" s="23">
        <f t="shared" si="318"/>
        <v>1971</v>
      </c>
      <c r="C2590" s="23">
        <f t="shared" si="319"/>
        <v>9</v>
      </c>
      <c r="D2590" s="24"/>
      <c r="E2590" s="25" t="s">
        <v>1182</v>
      </c>
      <c r="F2590" s="22">
        <v>6606238</v>
      </c>
      <c r="G2590" s="22">
        <v>661152</v>
      </c>
      <c r="H2590" s="26" t="s">
        <v>738</v>
      </c>
      <c r="J2590" s="22" t="str">
        <f t="shared" si="320"/>
        <v xml:space="preserve">Oxundaån </v>
      </c>
      <c r="K2590" s="22" t="s">
        <v>739</v>
      </c>
      <c r="L2590" s="22">
        <v>0.5</v>
      </c>
      <c r="M2590" s="22">
        <v>0.5</v>
      </c>
      <c r="O2590" s="22">
        <v>12.3</v>
      </c>
      <c r="P2590" s="22">
        <v>7.03</v>
      </c>
      <c r="T2590" s="22">
        <v>1.871</v>
      </c>
      <c r="U2590" s="22">
        <v>100</v>
      </c>
      <c r="V2590" s="22">
        <f t="shared" si="324"/>
        <v>1.0274632635968945</v>
      </c>
      <c r="W2590" s="22">
        <v>2.4E-2</v>
      </c>
      <c r="X2590" s="22">
        <v>188</v>
      </c>
      <c r="AB2590" s="22">
        <v>53</v>
      </c>
      <c r="AC2590" s="22">
        <v>7.67</v>
      </c>
      <c r="AE2590" s="22">
        <v>11.4</v>
      </c>
      <c r="AI2590" s="22">
        <v>275</v>
      </c>
      <c r="AK2590" s="22">
        <v>60.82</v>
      </c>
      <c r="AM2590" s="22">
        <v>8.1719000000000008</v>
      </c>
      <c r="AN2590" s="22">
        <v>12.269399999999999</v>
      </c>
      <c r="AO2590" s="22">
        <v>31.408700000000003</v>
      </c>
      <c r="AP2590" s="22">
        <v>22.985880000000002</v>
      </c>
      <c r="AQ2590" s="22">
        <v>119.30815</v>
      </c>
      <c r="AR2590" s="22">
        <v>0.23</v>
      </c>
      <c r="BI2590" s="27"/>
    </row>
    <row r="2591" spans="1:106" s="22" customFormat="1" x14ac:dyDescent="0.2">
      <c r="B2591" s="23">
        <f t="shared" si="318"/>
        <v>1972</v>
      </c>
      <c r="C2591" s="23">
        <f t="shared" si="319"/>
        <v>9</v>
      </c>
      <c r="D2591" s="24"/>
      <c r="E2591" s="25" t="s">
        <v>1183</v>
      </c>
      <c r="F2591" s="22">
        <v>6606238</v>
      </c>
      <c r="G2591" s="22">
        <v>661152</v>
      </c>
      <c r="H2591" s="26" t="s">
        <v>738</v>
      </c>
      <c r="J2591" s="22" t="str">
        <f t="shared" si="320"/>
        <v xml:space="preserve">Oxundaån </v>
      </c>
      <c r="K2591" s="22" t="s">
        <v>739</v>
      </c>
      <c r="L2591" s="22">
        <v>0.5</v>
      </c>
      <c r="M2591" s="22">
        <v>0.5</v>
      </c>
      <c r="O2591" s="22">
        <v>14.4</v>
      </c>
      <c r="P2591" s="22">
        <v>7.89</v>
      </c>
      <c r="T2591" s="22">
        <v>1.9690000000000001</v>
      </c>
      <c r="U2591" s="22">
        <v>15</v>
      </c>
      <c r="V2591" s="22">
        <f t="shared" si="324"/>
        <v>0.44574357456373448</v>
      </c>
      <c r="W2591" s="22">
        <v>3.4000000000000002E-2</v>
      </c>
      <c r="X2591" s="22">
        <v>61</v>
      </c>
      <c r="AB2591" s="22">
        <v>10</v>
      </c>
      <c r="AC2591" s="22">
        <v>8.07</v>
      </c>
      <c r="AE2591" s="22">
        <v>17.7</v>
      </c>
      <c r="AI2591" s="22">
        <v>119</v>
      </c>
      <c r="AK2591" s="22">
        <v>58.26</v>
      </c>
      <c r="AM2591" s="22">
        <v>7.4290000000000003</v>
      </c>
      <c r="AN2591" s="22">
        <v>12.462999999999999</v>
      </c>
      <c r="AO2591" s="22">
        <v>29.600750000000001</v>
      </c>
      <c r="AP2591" s="22">
        <v>22.80236</v>
      </c>
      <c r="AQ2591" s="22">
        <v>115.36804999999998</v>
      </c>
      <c r="AR2591" s="22">
        <v>0.56000000000000005</v>
      </c>
      <c r="BI2591" s="27"/>
    </row>
    <row r="2592" spans="1:106" s="22" customFormat="1" x14ac:dyDescent="0.2">
      <c r="B2592" s="23">
        <f t="shared" si="318"/>
        <v>1973</v>
      </c>
      <c r="C2592" s="23">
        <f t="shared" si="319"/>
        <v>9</v>
      </c>
      <c r="D2592" s="24"/>
      <c r="E2592" s="25" t="s">
        <v>1184</v>
      </c>
      <c r="F2592" s="22">
        <v>6606238</v>
      </c>
      <c r="G2592" s="22">
        <v>661152</v>
      </c>
      <c r="H2592" s="26" t="s">
        <v>738</v>
      </c>
      <c r="J2592" s="22" t="str">
        <f t="shared" si="320"/>
        <v xml:space="preserve">Oxundaån </v>
      </c>
      <c r="K2592" s="22" t="s">
        <v>739</v>
      </c>
      <c r="L2592" s="22">
        <v>0.5</v>
      </c>
      <c r="M2592" s="22">
        <v>0.5</v>
      </c>
      <c r="O2592" s="22">
        <v>10.9</v>
      </c>
      <c r="P2592" s="22">
        <v>10.19</v>
      </c>
      <c r="T2592" s="22">
        <v>1.802</v>
      </c>
      <c r="U2592" s="22">
        <v>12</v>
      </c>
      <c r="V2592" s="22">
        <f t="shared" si="324"/>
        <v>0.32828440731806041</v>
      </c>
      <c r="W2592" s="22">
        <v>2.1999999999999999E-2</v>
      </c>
      <c r="X2592" s="22">
        <v>55</v>
      </c>
      <c r="AB2592" s="22">
        <v>15</v>
      </c>
      <c r="AC2592" s="22">
        <v>8.15</v>
      </c>
      <c r="AE2592" s="22">
        <v>23.5</v>
      </c>
      <c r="AI2592" s="22">
        <v>110</v>
      </c>
      <c r="AK2592" s="22">
        <v>66.100000000000009</v>
      </c>
      <c r="AM2592" s="22">
        <v>8.4064999999999994</v>
      </c>
      <c r="AN2592" s="22">
        <v>16.165600000000001</v>
      </c>
      <c r="AO2592" s="22">
        <v>36.548949999999998</v>
      </c>
      <c r="AP2592" s="22">
        <v>28.445600000000002</v>
      </c>
      <c r="AQ2592" s="22">
        <v>148.61865</v>
      </c>
      <c r="AR2592" s="22">
        <v>1.1499999999999999</v>
      </c>
      <c r="BI2592" s="27"/>
    </row>
    <row r="2593" spans="2:61" s="22" customFormat="1" x14ac:dyDescent="0.2">
      <c r="B2593" s="23">
        <f t="shared" si="318"/>
        <v>1974</v>
      </c>
      <c r="C2593" s="23">
        <f t="shared" si="319"/>
        <v>9</v>
      </c>
      <c r="D2593" s="24"/>
      <c r="E2593" s="25" t="s">
        <v>1185</v>
      </c>
      <c r="F2593" s="22">
        <v>6606238</v>
      </c>
      <c r="G2593" s="22">
        <v>661152</v>
      </c>
      <c r="H2593" s="26" t="s">
        <v>738</v>
      </c>
      <c r="J2593" s="22" t="str">
        <f t="shared" si="320"/>
        <v xml:space="preserve">Oxundaån </v>
      </c>
      <c r="K2593" s="22" t="s">
        <v>739</v>
      </c>
      <c r="L2593" s="22">
        <v>0.5</v>
      </c>
      <c r="M2593" s="22">
        <v>0.5</v>
      </c>
      <c r="O2593" s="22">
        <v>15.4</v>
      </c>
      <c r="P2593" s="22">
        <v>9.6199999999999992</v>
      </c>
      <c r="T2593" s="22">
        <v>1.845</v>
      </c>
      <c r="U2593" s="22">
        <v>15</v>
      </c>
      <c r="V2593" s="22">
        <f t="shared" si="324"/>
        <v>1.0553672948108814</v>
      </c>
      <c r="W2593" s="22">
        <v>1.7999999999999999E-2</v>
      </c>
      <c r="X2593" s="22">
        <v>84</v>
      </c>
      <c r="AB2593" s="22">
        <v>6</v>
      </c>
      <c r="AC2593" s="22">
        <v>8.43</v>
      </c>
      <c r="AE2593" s="22">
        <v>3.1</v>
      </c>
      <c r="AI2593" s="22">
        <v>140</v>
      </c>
      <c r="AK2593" s="22">
        <v>68.2</v>
      </c>
      <c r="AM2593" s="22">
        <v>7.4290000000000003</v>
      </c>
      <c r="AN2593" s="22">
        <v>13.721399999999999</v>
      </c>
      <c r="AO2593" s="22">
        <v>34.421950000000002</v>
      </c>
      <c r="AP2593" s="22">
        <v>24.775200000000002</v>
      </c>
      <c r="AQ2593" s="22">
        <v>143.76559999999998</v>
      </c>
      <c r="AR2593" s="22">
        <v>1.95</v>
      </c>
      <c r="BI2593" s="27"/>
    </row>
    <row r="2594" spans="2:61" s="22" customFormat="1" x14ac:dyDescent="0.2">
      <c r="B2594" s="23">
        <f t="shared" si="318"/>
        <v>1975</v>
      </c>
      <c r="C2594" s="23">
        <f t="shared" si="319"/>
        <v>9</v>
      </c>
      <c r="D2594" s="24"/>
      <c r="E2594" s="25" t="s">
        <v>1186</v>
      </c>
      <c r="F2594" s="22">
        <v>6606238</v>
      </c>
      <c r="G2594" s="22">
        <v>661152</v>
      </c>
      <c r="H2594" s="26" t="s">
        <v>738</v>
      </c>
      <c r="J2594" s="22" t="str">
        <f t="shared" si="320"/>
        <v xml:space="preserve">Oxundaån </v>
      </c>
      <c r="K2594" s="22" t="s">
        <v>739</v>
      </c>
      <c r="L2594" s="22">
        <v>0.5</v>
      </c>
      <c r="M2594" s="22">
        <v>0.5</v>
      </c>
      <c r="O2594" s="22">
        <v>15.5</v>
      </c>
      <c r="P2594" s="22">
        <v>7.3</v>
      </c>
      <c r="T2594" s="22">
        <v>1.9259999999999999</v>
      </c>
      <c r="U2594" s="22">
        <v>66</v>
      </c>
      <c r="V2594" s="22">
        <f t="shared" si="324"/>
        <v>1.7001381079824189</v>
      </c>
      <c r="W2594" s="22">
        <v>0.04</v>
      </c>
      <c r="X2594" s="22">
        <v>22</v>
      </c>
      <c r="AB2594" s="22">
        <v>285</v>
      </c>
      <c r="AC2594" s="22">
        <v>7.97</v>
      </c>
      <c r="AE2594" s="22">
        <v>8.1999999999999993</v>
      </c>
      <c r="AI2594" s="22">
        <v>60</v>
      </c>
      <c r="AK2594" s="22">
        <v>57.199999999999996</v>
      </c>
      <c r="AM2594" s="22">
        <v>4.5747</v>
      </c>
      <c r="AN2594" s="22">
        <v>9.2685999999999993</v>
      </c>
      <c r="AO2594" s="22">
        <v>21.376350000000002</v>
      </c>
      <c r="AP2594" s="22">
        <v>16.76914</v>
      </c>
      <c r="AQ2594" s="22">
        <v>88.171749999999989</v>
      </c>
      <c r="AR2594" s="22">
        <v>0.55000000000000004</v>
      </c>
      <c r="BI2594" s="27"/>
    </row>
    <row r="2595" spans="2:61" s="22" customFormat="1" x14ac:dyDescent="0.2">
      <c r="B2595" s="23">
        <f t="shared" si="318"/>
        <v>1976</v>
      </c>
      <c r="C2595" s="23">
        <f t="shared" si="319"/>
        <v>9</v>
      </c>
      <c r="D2595" s="24"/>
      <c r="E2595" s="25" t="s">
        <v>1187</v>
      </c>
      <c r="F2595" s="22">
        <v>6606238</v>
      </c>
      <c r="G2595" s="22">
        <v>661152</v>
      </c>
      <c r="H2595" s="26" t="s">
        <v>738</v>
      </c>
      <c r="J2595" s="22" t="str">
        <f t="shared" si="320"/>
        <v xml:space="preserve">Oxundaån </v>
      </c>
      <c r="K2595" s="22" t="s">
        <v>739</v>
      </c>
      <c r="L2595" s="22">
        <v>0.5</v>
      </c>
      <c r="M2595" s="22">
        <v>0.5</v>
      </c>
      <c r="O2595" s="22">
        <v>14</v>
      </c>
      <c r="P2595" s="22">
        <v>7.86</v>
      </c>
      <c r="T2595" s="22">
        <v>1.796</v>
      </c>
      <c r="U2595" s="22">
        <v>52</v>
      </c>
      <c r="V2595" s="22">
        <f t="shared" si="324"/>
        <v>0.93538494148401241</v>
      </c>
      <c r="W2595" s="22">
        <v>3.5999999999999997E-2</v>
      </c>
      <c r="X2595" s="22">
        <v>38</v>
      </c>
      <c r="AB2595" s="22">
        <v>35</v>
      </c>
      <c r="AC2595" s="22">
        <v>7.86</v>
      </c>
      <c r="AE2595" s="22">
        <v>6</v>
      </c>
      <c r="AI2595" s="22">
        <v>60</v>
      </c>
      <c r="AK2595" s="22">
        <v>57.199999999999996</v>
      </c>
      <c r="AM2595" s="22">
        <v>5.8650000000000002</v>
      </c>
      <c r="AN2595" s="22">
        <v>11.253</v>
      </c>
      <c r="AO2595" s="22">
        <v>28.289100000000005</v>
      </c>
      <c r="AP2595" s="22">
        <v>22.251799999999999</v>
      </c>
      <c r="AQ2595" s="22">
        <v>112.7253</v>
      </c>
      <c r="AR2595" s="22">
        <v>0.75</v>
      </c>
      <c r="BI2595" s="27"/>
    </row>
    <row r="2596" spans="2:61" s="22" customFormat="1" x14ac:dyDescent="0.2">
      <c r="B2596" s="23">
        <f t="shared" si="318"/>
        <v>1977</v>
      </c>
      <c r="C2596" s="23">
        <f t="shared" si="319"/>
        <v>9</v>
      </c>
      <c r="D2596" s="24"/>
      <c r="E2596" s="25" t="s">
        <v>1188</v>
      </c>
      <c r="F2596" s="22">
        <v>6606238</v>
      </c>
      <c r="G2596" s="22">
        <v>661152</v>
      </c>
      <c r="H2596" s="26" t="s">
        <v>738</v>
      </c>
      <c r="J2596" s="22" t="str">
        <f t="shared" si="320"/>
        <v xml:space="preserve">Oxundaån </v>
      </c>
      <c r="K2596" s="22" t="s">
        <v>739</v>
      </c>
      <c r="L2596" s="22">
        <v>0.5</v>
      </c>
      <c r="M2596" s="22">
        <v>0.5</v>
      </c>
      <c r="O2596" s="22">
        <v>12</v>
      </c>
      <c r="P2596" s="22">
        <v>9</v>
      </c>
      <c r="T2596" s="22">
        <v>1.75</v>
      </c>
      <c r="U2596" s="22">
        <v>14</v>
      </c>
      <c r="V2596" s="22">
        <f t="shared" si="324"/>
        <v>0.31086091495010093</v>
      </c>
      <c r="W2596" s="22">
        <v>4.9000000000000002E-2</v>
      </c>
      <c r="X2596" s="22">
        <v>23</v>
      </c>
      <c r="AB2596" s="22">
        <v>19</v>
      </c>
      <c r="AC2596" s="22">
        <v>8.02</v>
      </c>
      <c r="AE2596" s="22">
        <v>8.8000000000000007</v>
      </c>
      <c r="AI2596" s="22">
        <v>89</v>
      </c>
      <c r="AK2596" s="22">
        <v>66.34</v>
      </c>
      <c r="AM2596" s="22">
        <v>6.8815999999999997</v>
      </c>
      <c r="AN2596" s="22">
        <v>15.1492</v>
      </c>
      <c r="AO2596" s="22">
        <v>34.209250000000004</v>
      </c>
      <c r="AP2596" s="22">
        <v>24.866960000000002</v>
      </c>
      <c r="AQ2596" s="22">
        <v>149.19524999999999</v>
      </c>
      <c r="AR2596" s="22">
        <v>1.9</v>
      </c>
      <c r="BI2596" s="27"/>
    </row>
    <row r="2597" spans="2:61" s="22" customFormat="1" x14ac:dyDescent="0.2">
      <c r="B2597" s="23">
        <f t="shared" si="318"/>
        <v>1978</v>
      </c>
      <c r="C2597" s="23">
        <f t="shared" si="319"/>
        <v>9</v>
      </c>
      <c r="D2597" s="24"/>
      <c r="E2597" s="25" t="s">
        <v>1189</v>
      </c>
      <c r="F2597" s="22">
        <v>6606238</v>
      </c>
      <c r="G2597" s="22">
        <v>661152</v>
      </c>
      <c r="H2597" s="26" t="s">
        <v>738</v>
      </c>
      <c r="J2597" s="22" t="str">
        <f t="shared" si="320"/>
        <v xml:space="preserve">Oxundaån </v>
      </c>
      <c r="K2597" s="22" t="s">
        <v>739</v>
      </c>
      <c r="L2597" s="22">
        <v>0.5</v>
      </c>
      <c r="M2597" s="22">
        <v>0.5</v>
      </c>
      <c r="O2597" s="22">
        <v>13.3</v>
      </c>
      <c r="P2597" s="22">
        <v>10.02</v>
      </c>
      <c r="T2597" s="22">
        <v>1.7949999999999999</v>
      </c>
      <c r="U2597" s="22">
        <v>22</v>
      </c>
      <c r="V2597" s="22">
        <f t="shared" si="324"/>
        <v>7.952215306765946E-2</v>
      </c>
      <c r="W2597" s="22">
        <v>3.6999999999999998E-2</v>
      </c>
      <c r="X2597" s="22">
        <v>90</v>
      </c>
      <c r="AB2597" s="22">
        <v>18</v>
      </c>
      <c r="AC2597" s="22">
        <v>7.18</v>
      </c>
      <c r="AE2597" s="22">
        <v>3.8</v>
      </c>
      <c r="AI2597" s="22">
        <v>224</v>
      </c>
      <c r="AK2597" s="22">
        <v>58.84</v>
      </c>
      <c r="AM2597" s="22">
        <v>6.0605000000000002</v>
      </c>
      <c r="AN2597" s="22">
        <v>11.132</v>
      </c>
      <c r="AO2597" s="22">
        <v>31.196000000000002</v>
      </c>
      <c r="AP2597" s="22">
        <v>22.481200000000001</v>
      </c>
      <c r="AQ2597" s="22">
        <v>106.43074999999999</v>
      </c>
      <c r="AR2597" s="22">
        <v>1.4</v>
      </c>
      <c r="BI2597" s="27"/>
    </row>
    <row r="2598" spans="2:61" s="22" customFormat="1" x14ac:dyDescent="0.2">
      <c r="B2598" s="23">
        <f t="shared" si="318"/>
        <v>1979</v>
      </c>
      <c r="C2598" s="23">
        <f t="shared" si="319"/>
        <v>9</v>
      </c>
      <c r="D2598" s="24"/>
      <c r="E2598" s="25" t="s">
        <v>1190</v>
      </c>
      <c r="F2598" s="22">
        <v>6606238</v>
      </c>
      <c r="G2598" s="22">
        <v>661152</v>
      </c>
      <c r="H2598" s="26" t="s">
        <v>738</v>
      </c>
      <c r="J2598" s="22" t="str">
        <f t="shared" si="320"/>
        <v xml:space="preserve">Oxundaån </v>
      </c>
      <c r="K2598" s="22" t="s">
        <v>739</v>
      </c>
      <c r="L2598" s="22">
        <v>0.5</v>
      </c>
      <c r="M2598" s="22">
        <v>0.5</v>
      </c>
      <c r="O2598" s="22">
        <v>13.8</v>
      </c>
      <c r="P2598" s="22">
        <v>7.34</v>
      </c>
      <c r="T2598" s="22">
        <v>2.0430000000000001</v>
      </c>
      <c r="U2598" s="22">
        <v>20</v>
      </c>
      <c r="V2598" s="22">
        <f t="shared" si="324"/>
        <v>0.50827001913472925</v>
      </c>
      <c r="W2598" s="22">
        <v>3.5999999999999997E-2</v>
      </c>
      <c r="X2598" s="22">
        <v>40</v>
      </c>
      <c r="AB2598" s="22">
        <v>9</v>
      </c>
      <c r="AC2598" s="22">
        <v>8.02</v>
      </c>
      <c r="AE2598" s="22">
        <v>5.0999999999999996</v>
      </c>
      <c r="AI2598" s="22">
        <v>118</v>
      </c>
      <c r="AK2598" s="22">
        <v>58.8</v>
      </c>
      <c r="AM2598" s="22">
        <v>5.8650000000000002</v>
      </c>
      <c r="AN2598" s="22">
        <v>9.68</v>
      </c>
      <c r="AO2598" s="22">
        <v>29.317150000000002</v>
      </c>
      <c r="AP2598" s="22">
        <v>21.013040000000004</v>
      </c>
      <c r="AQ2598" s="22">
        <v>84.808249999999987</v>
      </c>
      <c r="AR2598" s="22">
        <v>1.45</v>
      </c>
      <c r="BI2598" s="27"/>
    </row>
    <row r="2599" spans="2:61" s="22" customFormat="1" x14ac:dyDescent="0.2">
      <c r="B2599" s="23">
        <f t="shared" si="318"/>
        <v>1980</v>
      </c>
      <c r="C2599" s="23">
        <f t="shared" si="319"/>
        <v>9</v>
      </c>
      <c r="D2599" s="24"/>
      <c r="E2599" s="25" t="s">
        <v>1191</v>
      </c>
      <c r="F2599" s="22">
        <v>6606238</v>
      </c>
      <c r="G2599" s="22">
        <v>661152</v>
      </c>
      <c r="H2599" s="26" t="s">
        <v>738</v>
      </c>
      <c r="J2599" s="22" t="str">
        <f t="shared" si="320"/>
        <v xml:space="preserve">Oxundaån </v>
      </c>
      <c r="K2599" s="22" t="s">
        <v>739</v>
      </c>
      <c r="L2599" s="22">
        <v>0.5</v>
      </c>
      <c r="M2599" s="22">
        <v>0.5</v>
      </c>
      <c r="O2599" s="22">
        <v>15.1</v>
      </c>
      <c r="P2599" s="22">
        <v>7.84</v>
      </c>
      <c r="T2599" s="22">
        <v>2.1280000000000001</v>
      </c>
      <c r="U2599" s="22">
        <v>24</v>
      </c>
      <c r="V2599" s="22">
        <f t="shared" si="324"/>
        <v>1.0019390372502261</v>
      </c>
      <c r="W2599" s="22">
        <v>4.8000000000000001E-2</v>
      </c>
      <c r="X2599" s="22">
        <v>72</v>
      </c>
      <c r="AB2599" s="22">
        <v>27</v>
      </c>
      <c r="AC2599" s="22">
        <v>8.1999999999999993</v>
      </c>
      <c r="AE2599" s="22">
        <v>3.2</v>
      </c>
      <c r="AI2599" s="22">
        <v>172</v>
      </c>
      <c r="AK2599" s="22">
        <v>51.900000000000006</v>
      </c>
      <c r="AM2599" s="22">
        <v>5.9040999999999997</v>
      </c>
      <c r="AN2599" s="22">
        <v>8.4699999999999989</v>
      </c>
      <c r="AO2599" s="22">
        <v>30.4161</v>
      </c>
      <c r="AP2599" s="22">
        <v>21.196560000000002</v>
      </c>
      <c r="AQ2599" s="22">
        <v>68.567350000000005</v>
      </c>
      <c r="AR2599" s="22">
        <v>2.35</v>
      </c>
      <c r="BI2599" s="27"/>
    </row>
    <row r="2600" spans="2:61" s="22" customFormat="1" x14ac:dyDescent="0.2">
      <c r="B2600" s="23">
        <f t="shared" si="318"/>
        <v>1981</v>
      </c>
      <c r="C2600" s="23">
        <f t="shared" si="319"/>
        <v>9</v>
      </c>
      <c r="D2600" s="24"/>
      <c r="E2600" s="25" t="s">
        <v>1192</v>
      </c>
      <c r="F2600" s="22">
        <v>6606238</v>
      </c>
      <c r="G2600" s="22">
        <v>661152</v>
      </c>
      <c r="H2600" s="26" t="s">
        <v>738</v>
      </c>
      <c r="J2600" s="22" t="str">
        <f t="shared" si="320"/>
        <v xml:space="preserve">Oxundaån </v>
      </c>
      <c r="K2600" s="22" t="s">
        <v>739</v>
      </c>
      <c r="L2600" s="22">
        <v>0.5</v>
      </c>
      <c r="M2600" s="22">
        <v>0.5</v>
      </c>
      <c r="O2600" s="22">
        <v>13.3</v>
      </c>
      <c r="P2600" s="22">
        <v>6.87</v>
      </c>
      <c r="T2600" s="22">
        <v>2.3010000000000002</v>
      </c>
      <c r="U2600" s="22">
        <v>17</v>
      </c>
      <c r="V2600" s="22">
        <f t="shared" si="324"/>
        <v>0.32486833652755731</v>
      </c>
      <c r="W2600" s="22">
        <v>0.04</v>
      </c>
      <c r="X2600" s="22">
        <v>90</v>
      </c>
      <c r="AB2600" s="22">
        <v>10</v>
      </c>
      <c r="AC2600" s="22">
        <v>7.91</v>
      </c>
      <c r="AE2600" s="22">
        <v>2.7</v>
      </c>
      <c r="AI2600" s="22">
        <v>150</v>
      </c>
      <c r="AK2600" s="22">
        <v>51</v>
      </c>
      <c r="AM2600" s="22">
        <v>5.5130999999999997</v>
      </c>
      <c r="AN2600" s="22">
        <v>7.26</v>
      </c>
      <c r="AO2600" s="22">
        <v>27.154700000000002</v>
      </c>
      <c r="AP2600" s="22">
        <v>18.9255</v>
      </c>
      <c r="AQ2600" s="22">
        <v>54.104299999999995</v>
      </c>
      <c r="AR2600" s="22">
        <v>2.25</v>
      </c>
      <c r="BI2600" s="27"/>
    </row>
    <row r="2601" spans="2:61" s="22" customFormat="1" x14ac:dyDescent="0.2">
      <c r="B2601" s="23">
        <f t="shared" si="318"/>
        <v>1982</v>
      </c>
      <c r="C2601" s="23">
        <f t="shared" si="319"/>
        <v>9</v>
      </c>
      <c r="D2601" s="24"/>
      <c r="E2601" s="25" t="s">
        <v>1193</v>
      </c>
      <c r="F2601" s="22">
        <v>6606238</v>
      </c>
      <c r="G2601" s="22">
        <v>661152</v>
      </c>
      <c r="H2601" s="26" t="s">
        <v>738</v>
      </c>
      <c r="J2601" s="22" t="str">
        <f t="shared" si="320"/>
        <v xml:space="preserve">Oxundaån </v>
      </c>
      <c r="K2601" s="22" t="s">
        <v>739</v>
      </c>
      <c r="L2601" s="22">
        <v>0.5</v>
      </c>
      <c r="M2601" s="22">
        <v>0.5</v>
      </c>
      <c r="O2601" s="22">
        <v>13.7</v>
      </c>
      <c r="P2601" s="22">
        <v>8</v>
      </c>
      <c r="T2601" s="22">
        <v>1.8759999999999999</v>
      </c>
      <c r="U2601" s="22">
        <v>42</v>
      </c>
      <c r="V2601" s="22">
        <f t="shared" si="324"/>
        <v>0.70601565003750555</v>
      </c>
      <c r="W2601" s="22">
        <v>7.0000000000000007E-2</v>
      </c>
      <c r="X2601" s="22">
        <v>32</v>
      </c>
      <c r="AB2601" s="22">
        <v>215</v>
      </c>
      <c r="AC2601" s="22">
        <v>7.84</v>
      </c>
      <c r="AE2601" s="22">
        <v>6.8</v>
      </c>
      <c r="AI2601" s="22">
        <v>100</v>
      </c>
      <c r="AK2601" s="22">
        <v>41.5</v>
      </c>
      <c r="AM2601" s="22">
        <v>3.3235000000000006</v>
      </c>
      <c r="AN2601" s="22">
        <v>5.2271999999999998</v>
      </c>
      <c r="AO2601" s="22">
        <v>15.739800000000001</v>
      </c>
      <c r="AP2601" s="22">
        <v>11.837040000000002</v>
      </c>
      <c r="AQ2601" s="22">
        <v>40.938599999999994</v>
      </c>
      <c r="AR2601" s="22">
        <v>1.5</v>
      </c>
      <c r="BI2601" s="27"/>
    </row>
    <row r="2602" spans="2:61" s="22" customFormat="1" x14ac:dyDescent="0.2">
      <c r="B2602" s="23">
        <f t="shared" si="318"/>
        <v>1983</v>
      </c>
      <c r="C2602" s="23">
        <f t="shared" si="319"/>
        <v>9</v>
      </c>
      <c r="D2602" s="24"/>
      <c r="E2602" s="25" t="s">
        <v>1194</v>
      </c>
      <c r="F2602" s="22">
        <v>6606238</v>
      </c>
      <c r="G2602" s="22">
        <v>661152</v>
      </c>
      <c r="H2602" s="26" t="s">
        <v>738</v>
      </c>
      <c r="J2602" s="22" t="str">
        <f t="shared" si="320"/>
        <v xml:space="preserve">Oxundaån </v>
      </c>
      <c r="K2602" s="22" t="s">
        <v>739</v>
      </c>
      <c r="L2602" s="22">
        <v>0.5</v>
      </c>
      <c r="M2602" s="22">
        <v>0.5</v>
      </c>
      <c r="O2602" s="22">
        <v>14.7</v>
      </c>
      <c r="P2602" s="22">
        <v>5.45</v>
      </c>
      <c r="T2602" s="22">
        <v>2.351</v>
      </c>
      <c r="U2602" s="22">
        <v>98</v>
      </c>
      <c r="V2602" s="22">
        <f t="shared" si="324"/>
        <v>1.2073464604205624</v>
      </c>
      <c r="W2602" s="22">
        <v>3.6999999999999998E-2</v>
      </c>
      <c r="X2602" s="22">
        <v>100</v>
      </c>
      <c r="AB2602" s="22">
        <v>75</v>
      </c>
      <c r="AC2602" s="22">
        <v>7.67</v>
      </c>
      <c r="AE2602" s="22">
        <v>1.4</v>
      </c>
      <c r="AI2602" s="22">
        <v>119</v>
      </c>
      <c r="AK2602" s="22">
        <v>60</v>
      </c>
      <c r="AM2602" s="22">
        <v>5.0048000000000004</v>
      </c>
      <c r="AN2602" s="22">
        <v>10.164</v>
      </c>
      <c r="AO2602" s="22">
        <v>29.494400000000002</v>
      </c>
      <c r="AP2602" s="22">
        <v>21.104800000000001</v>
      </c>
      <c r="AQ2602" s="22">
        <v>81.704219999999992</v>
      </c>
      <c r="AR2602" s="22">
        <v>2.4</v>
      </c>
      <c r="BI2602" s="27"/>
    </row>
    <row r="2603" spans="2:61" s="22" customFormat="1" x14ac:dyDescent="0.2">
      <c r="B2603" s="23">
        <f t="shared" si="318"/>
        <v>1984</v>
      </c>
      <c r="C2603" s="23">
        <f t="shared" si="319"/>
        <v>9</v>
      </c>
      <c r="D2603" s="24"/>
      <c r="E2603" s="25" t="s">
        <v>1195</v>
      </c>
      <c r="F2603" s="22">
        <v>6606238</v>
      </c>
      <c r="G2603" s="22">
        <v>661152</v>
      </c>
      <c r="H2603" s="26" t="s">
        <v>738</v>
      </c>
      <c r="J2603" s="22" t="str">
        <f t="shared" si="320"/>
        <v xml:space="preserve">Oxundaån </v>
      </c>
      <c r="K2603" s="22" t="s">
        <v>739</v>
      </c>
      <c r="L2603" s="22">
        <v>0.5</v>
      </c>
      <c r="M2603" s="22">
        <v>0.5</v>
      </c>
      <c r="O2603" s="22">
        <v>14.6</v>
      </c>
      <c r="P2603" s="22">
        <v>11.61</v>
      </c>
      <c r="R2603" s="22">
        <v>46.2</v>
      </c>
      <c r="T2603" s="22">
        <v>1.956</v>
      </c>
      <c r="U2603" s="22">
        <v>16</v>
      </c>
      <c r="V2603" s="22">
        <f t="shared" si="324"/>
        <v>2.4284212819607753</v>
      </c>
      <c r="W2603" s="22">
        <v>4.5999999999999999E-2</v>
      </c>
      <c r="X2603" s="22">
        <v>72</v>
      </c>
      <c r="AB2603" s="22">
        <v>5</v>
      </c>
      <c r="AC2603" s="22">
        <v>8.83</v>
      </c>
      <c r="AE2603" s="22">
        <v>6.5</v>
      </c>
      <c r="AI2603" s="22">
        <v>178</v>
      </c>
      <c r="AK2603" s="22">
        <v>53.099999999999994</v>
      </c>
      <c r="AM2603" s="22">
        <v>5.2394000000000007</v>
      </c>
      <c r="AN2603" s="22">
        <v>10.648</v>
      </c>
      <c r="AO2603" s="22">
        <v>29.38805</v>
      </c>
      <c r="AP2603" s="22">
        <v>21.563600000000001</v>
      </c>
      <c r="AQ2603" s="22">
        <v>75.438500000000005</v>
      </c>
      <c r="AR2603" s="22">
        <v>1.95</v>
      </c>
      <c r="BI2603" s="27"/>
    </row>
    <row r="2604" spans="2:61" s="22" customFormat="1" x14ac:dyDescent="0.2">
      <c r="B2604" s="23">
        <f t="shared" si="318"/>
        <v>1985</v>
      </c>
      <c r="C2604" s="23">
        <f t="shared" si="319"/>
        <v>9</v>
      </c>
      <c r="D2604" s="24"/>
      <c r="E2604" s="25" t="s">
        <v>1196</v>
      </c>
      <c r="F2604" s="22">
        <v>6606238</v>
      </c>
      <c r="G2604" s="22">
        <v>661152</v>
      </c>
      <c r="H2604" s="26" t="s">
        <v>738</v>
      </c>
      <c r="J2604" s="22" t="str">
        <f t="shared" si="320"/>
        <v xml:space="preserve">Oxundaån </v>
      </c>
      <c r="K2604" s="22" t="s">
        <v>739</v>
      </c>
      <c r="L2604" s="22">
        <v>0.5</v>
      </c>
      <c r="M2604" s="22">
        <v>0.5</v>
      </c>
      <c r="O2604" s="22">
        <v>13.4</v>
      </c>
      <c r="P2604" s="22">
        <v>7.14</v>
      </c>
      <c r="R2604" s="22">
        <v>42.6</v>
      </c>
      <c r="T2604" s="22">
        <v>2.0649999999999999</v>
      </c>
      <c r="U2604" s="22">
        <v>6</v>
      </c>
      <c r="V2604" s="22">
        <f t="shared" si="324"/>
        <v>0.1547973495372241</v>
      </c>
      <c r="W2604" s="22">
        <v>0.05</v>
      </c>
      <c r="X2604" s="22">
        <v>106</v>
      </c>
      <c r="AB2604" s="22">
        <v>15</v>
      </c>
      <c r="AC2604" s="22">
        <v>8.0399999999999991</v>
      </c>
      <c r="AE2604" s="22">
        <v>6.8</v>
      </c>
      <c r="AI2604" s="22">
        <v>180</v>
      </c>
      <c r="AK2604" s="22">
        <v>51.319999999999993</v>
      </c>
      <c r="AM2604" s="22">
        <v>4.8483999999999998</v>
      </c>
      <c r="AN2604" s="22">
        <v>9.0991999999999997</v>
      </c>
      <c r="AO2604" s="22">
        <v>26.977450000000001</v>
      </c>
      <c r="AP2604" s="22">
        <v>18.352</v>
      </c>
      <c r="AQ2604" s="22">
        <v>59.581999999999994</v>
      </c>
      <c r="AR2604" s="22">
        <v>1.75</v>
      </c>
      <c r="BI2604" s="27"/>
    </row>
    <row r="2605" spans="2:61" s="22" customFormat="1" x14ac:dyDescent="0.2">
      <c r="B2605" s="23">
        <f t="shared" si="318"/>
        <v>1986</v>
      </c>
      <c r="C2605" s="23">
        <f t="shared" si="319"/>
        <v>9</v>
      </c>
      <c r="D2605" s="24"/>
      <c r="E2605" s="25" t="s">
        <v>1197</v>
      </c>
      <c r="F2605" s="22">
        <v>6606238</v>
      </c>
      <c r="G2605" s="22">
        <v>661152</v>
      </c>
      <c r="H2605" s="26" t="s">
        <v>738</v>
      </c>
      <c r="J2605" s="22" t="str">
        <f t="shared" si="320"/>
        <v xml:space="preserve">Oxundaån </v>
      </c>
      <c r="K2605" s="22" t="s">
        <v>739</v>
      </c>
      <c r="L2605" s="22">
        <v>0.5</v>
      </c>
      <c r="M2605" s="22">
        <v>0.5</v>
      </c>
      <c r="O2605" s="22">
        <v>11.4</v>
      </c>
      <c r="P2605" s="22">
        <v>10.15</v>
      </c>
      <c r="R2605" s="22">
        <v>40.200000000000003</v>
      </c>
      <c r="T2605" s="22">
        <v>1.952</v>
      </c>
      <c r="U2605" s="22">
        <v>9</v>
      </c>
      <c r="V2605" s="22">
        <f t="shared" si="324"/>
        <v>0.3899498741697015</v>
      </c>
      <c r="W2605" s="22">
        <v>5.7000000000000002E-2</v>
      </c>
      <c r="X2605" s="22">
        <v>45</v>
      </c>
      <c r="AB2605" s="22">
        <v>10</v>
      </c>
      <c r="AC2605" s="22">
        <v>8.34</v>
      </c>
      <c r="AE2605" s="22">
        <v>6</v>
      </c>
      <c r="AI2605" s="22">
        <v>113</v>
      </c>
      <c r="AK2605" s="22">
        <v>47.400000000000006</v>
      </c>
      <c r="AM2605" s="22">
        <v>4.7702</v>
      </c>
      <c r="AN2605" s="22">
        <v>8.5305</v>
      </c>
      <c r="AO2605" s="22">
        <v>27.119250000000001</v>
      </c>
      <c r="AP2605" s="22">
        <v>18.902560000000001</v>
      </c>
      <c r="AQ2605" s="22">
        <v>53.335500000000003</v>
      </c>
      <c r="AR2605" s="22">
        <v>1.45</v>
      </c>
      <c r="BI2605" s="27"/>
    </row>
    <row r="2606" spans="2:61" s="22" customFormat="1" x14ac:dyDescent="0.2">
      <c r="B2606" s="23">
        <f t="shared" si="318"/>
        <v>1987</v>
      </c>
      <c r="C2606" s="23">
        <f t="shared" si="319"/>
        <v>9</v>
      </c>
      <c r="D2606" s="24"/>
      <c r="E2606" s="25" t="s">
        <v>1198</v>
      </c>
      <c r="F2606" s="22">
        <v>6606238</v>
      </c>
      <c r="G2606" s="22">
        <v>661152</v>
      </c>
      <c r="H2606" s="26" t="s">
        <v>738</v>
      </c>
      <c r="J2606" s="22" t="str">
        <f t="shared" si="320"/>
        <v xml:space="preserve">Oxundaån </v>
      </c>
      <c r="K2606" s="22" t="s">
        <v>739</v>
      </c>
      <c r="L2606" s="22">
        <v>0.5</v>
      </c>
      <c r="M2606" s="22">
        <v>0.5</v>
      </c>
      <c r="O2606" s="22">
        <v>14.2</v>
      </c>
      <c r="P2606" s="22">
        <v>8.09</v>
      </c>
      <c r="R2606" s="22">
        <v>40.6</v>
      </c>
      <c r="T2606" s="22">
        <v>2.0859999999999999</v>
      </c>
      <c r="U2606" s="22">
        <v>9</v>
      </c>
      <c r="V2606" s="22">
        <f t="shared" si="324"/>
        <v>0.2059103521214842</v>
      </c>
      <c r="W2606" s="22">
        <v>4.7E-2</v>
      </c>
      <c r="X2606" s="22">
        <v>84</v>
      </c>
      <c r="AB2606" s="22">
        <v>14</v>
      </c>
      <c r="AC2606" s="22">
        <v>7.96</v>
      </c>
      <c r="AE2606" s="22">
        <v>9.1999999999999993</v>
      </c>
      <c r="AI2606" s="22">
        <v>144</v>
      </c>
      <c r="AJ2606" s="22">
        <v>950</v>
      </c>
      <c r="AK2606" s="22">
        <v>46.900000000000006</v>
      </c>
      <c r="AM2606" s="22">
        <v>4.7310999999999996</v>
      </c>
      <c r="AN2606" s="22">
        <v>8.5305</v>
      </c>
      <c r="AO2606" s="22">
        <v>28.005500000000005</v>
      </c>
      <c r="AP2606" s="22">
        <v>18.122600000000002</v>
      </c>
      <c r="AQ2606" s="22">
        <v>52.374499999999998</v>
      </c>
      <c r="AR2606" s="22">
        <v>2.4500000000000002</v>
      </c>
      <c r="BI2606" s="27"/>
    </row>
    <row r="2607" spans="2:61" s="22" customFormat="1" x14ac:dyDescent="0.2">
      <c r="B2607" s="23">
        <f t="shared" si="318"/>
        <v>1988</v>
      </c>
      <c r="C2607" s="23">
        <f t="shared" si="319"/>
        <v>9</v>
      </c>
      <c r="D2607" s="24"/>
      <c r="E2607" s="25" t="s">
        <v>1199</v>
      </c>
      <c r="F2607" s="22">
        <v>6606238</v>
      </c>
      <c r="G2607" s="22">
        <v>661152</v>
      </c>
      <c r="H2607" s="26" t="s">
        <v>738</v>
      </c>
      <c r="J2607" s="22" t="str">
        <f t="shared" si="320"/>
        <v xml:space="preserve">Oxundaån </v>
      </c>
      <c r="K2607" s="22" t="s">
        <v>739</v>
      </c>
      <c r="L2607" s="22">
        <v>0.5</v>
      </c>
      <c r="M2607" s="22">
        <v>0.5</v>
      </c>
      <c r="O2607" s="22">
        <v>15.5</v>
      </c>
      <c r="P2607" s="22">
        <v>6.27</v>
      </c>
      <c r="R2607" s="22">
        <v>40.299999999999997</v>
      </c>
      <c r="T2607" s="22">
        <v>2.0390000000000001</v>
      </c>
      <c r="U2607" s="22">
        <v>13</v>
      </c>
      <c r="V2607" s="22">
        <f t="shared" si="324"/>
        <v>0.20854231978568585</v>
      </c>
      <c r="W2607" s="22">
        <v>4.2999999999999997E-2</v>
      </c>
      <c r="X2607" s="22">
        <v>104</v>
      </c>
      <c r="AB2607" s="22">
        <v>14</v>
      </c>
      <c r="AC2607" s="22">
        <v>7.76</v>
      </c>
      <c r="AE2607" s="22">
        <v>4.3</v>
      </c>
      <c r="AI2607" s="22">
        <v>204</v>
      </c>
      <c r="AJ2607" s="22">
        <v>1450</v>
      </c>
      <c r="AK2607" s="22">
        <v>46.5</v>
      </c>
      <c r="AM2607" s="22">
        <v>4.5356000000000005</v>
      </c>
      <c r="AN2607" s="22">
        <v>8.4457999999999984</v>
      </c>
      <c r="AO2607" s="22">
        <v>28.714500000000005</v>
      </c>
      <c r="AP2607" s="22">
        <v>19.774280000000001</v>
      </c>
      <c r="AQ2607" s="22">
        <v>45.407249999999998</v>
      </c>
      <c r="AR2607" s="22">
        <v>2.75</v>
      </c>
      <c r="BI2607" s="27"/>
    </row>
    <row r="2608" spans="2:61" s="22" customFormat="1" x14ac:dyDescent="0.2">
      <c r="B2608" s="23">
        <f t="shared" si="318"/>
        <v>1989</v>
      </c>
      <c r="C2608" s="23">
        <f t="shared" si="319"/>
        <v>9</v>
      </c>
      <c r="D2608" s="24"/>
      <c r="E2608" s="25" t="s">
        <v>1200</v>
      </c>
      <c r="F2608" s="22">
        <v>6606238</v>
      </c>
      <c r="G2608" s="22">
        <v>661152</v>
      </c>
      <c r="H2608" s="26" t="s">
        <v>738</v>
      </c>
      <c r="J2608" s="22" t="str">
        <f t="shared" si="320"/>
        <v xml:space="preserve">Oxundaån </v>
      </c>
      <c r="K2608" s="22" t="s">
        <v>739</v>
      </c>
      <c r="L2608" s="22">
        <v>0.5</v>
      </c>
      <c r="M2608" s="22">
        <v>0.5</v>
      </c>
      <c r="O2608" s="22">
        <v>14.1</v>
      </c>
      <c r="P2608" s="22">
        <v>7.7</v>
      </c>
      <c r="R2608" s="22">
        <v>47.4</v>
      </c>
      <c r="T2608" s="22">
        <v>2.5529999999999999</v>
      </c>
      <c r="U2608" s="22">
        <v>39</v>
      </c>
      <c r="V2608" s="22">
        <f t="shared" si="324"/>
        <v>0.90581323234724465</v>
      </c>
      <c r="W2608" s="22">
        <v>3.5999999999999997E-2</v>
      </c>
      <c r="X2608" s="22">
        <v>44</v>
      </c>
      <c r="AB2608" s="22">
        <v>19</v>
      </c>
      <c r="AC2608" s="22">
        <v>7.97</v>
      </c>
      <c r="AE2608" s="22">
        <v>5.7</v>
      </c>
      <c r="AI2608" s="22">
        <v>98</v>
      </c>
      <c r="AJ2608" s="22">
        <v>890</v>
      </c>
      <c r="AK2608" s="22">
        <v>55.099999999999994</v>
      </c>
      <c r="AM2608" s="22">
        <v>5.2394000000000007</v>
      </c>
      <c r="AN2608" s="22">
        <v>9.5589999999999993</v>
      </c>
      <c r="AO2608" s="22">
        <v>34.386500000000005</v>
      </c>
      <c r="AP2608" s="22">
        <v>23.765840000000001</v>
      </c>
      <c r="AQ2608" s="22">
        <v>57.66</v>
      </c>
      <c r="AR2608" s="22">
        <v>0.1</v>
      </c>
      <c r="BI2608" s="27"/>
    </row>
    <row r="2609" spans="2:61" s="22" customFormat="1" x14ac:dyDescent="0.2">
      <c r="B2609" s="23">
        <f t="shared" si="318"/>
        <v>1990</v>
      </c>
      <c r="C2609" s="23">
        <f t="shared" si="319"/>
        <v>9</v>
      </c>
      <c r="D2609" s="24"/>
      <c r="E2609" s="25" t="s">
        <v>1201</v>
      </c>
      <c r="F2609" s="22">
        <v>6606238</v>
      </c>
      <c r="G2609" s="22">
        <v>661152</v>
      </c>
      <c r="H2609" s="26" t="s">
        <v>738</v>
      </c>
      <c r="J2609" s="22" t="str">
        <f t="shared" si="320"/>
        <v xml:space="preserve">Oxundaån </v>
      </c>
      <c r="K2609" s="22" t="s">
        <v>739</v>
      </c>
      <c r="L2609" s="22">
        <v>0.5</v>
      </c>
      <c r="M2609" s="22">
        <v>0.5</v>
      </c>
      <c r="O2609" s="22">
        <v>13.3</v>
      </c>
      <c r="P2609" s="22">
        <v>7.88</v>
      </c>
      <c r="R2609" s="22">
        <v>49.7</v>
      </c>
      <c r="T2609" s="22">
        <v>2.1560000000000001</v>
      </c>
      <c r="U2609" s="22">
        <v>11</v>
      </c>
      <c r="V2609" s="22">
        <f t="shared" si="324"/>
        <v>0.36022235802010866</v>
      </c>
      <c r="W2609" s="22">
        <v>4.4999999999999998E-2</v>
      </c>
      <c r="X2609" s="22">
        <v>21</v>
      </c>
      <c r="AB2609" s="22">
        <v>22</v>
      </c>
      <c r="AC2609" s="22">
        <v>8.15</v>
      </c>
      <c r="AE2609" s="22">
        <v>8.4</v>
      </c>
      <c r="AI2609" s="22">
        <v>124</v>
      </c>
      <c r="AJ2609" s="22">
        <v>1182</v>
      </c>
      <c r="AK2609" s="22">
        <v>57.199999999999996</v>
      </c>
      <c r="AM2609" s="22">
        <v>5.4740000000000011</v>
      </c>
      <c r="AN2609" s="22">
        <v>11.5192</v>
      </c>
      <c r="AO2609" s="22">
        <v>33.500250000000001</v>
      </c>
      <c r="AP2609" s="22">
        <v>24.775200000000002</v>
      </c>
      <c r="AQ2609" s="22">
        <v>83.2226</v>
      </c>
      <c r="AR2609" s="22">
        <v>0.3</v>
      </c>
      <c r="BI2609" s="27"/>
    </row>
    <row r="2610" spans="2:61" s="22" customFormat="1" x14ac:dyDescent="0.2">
      <c r="B2610" s="23">
        <f t="shared" si="318"/>
        <v>1991</v>
      </c>
      <c r="C2610" s="23">
        <f t="shared" si="319"/>
        <v>9</v>
      </c>
      <c r="D2610" s="24"/>
      <c r="E2610" s="25" t="s">
        <v>1202</v>
      </c>
      <c r="F2610" s="22">
        <v>6606238</v>
      </c>
      <c r="G2610" s="22">
        <v>661152</v>
      </c>
      <c r="H2610" s="26" t="s">
        <v>738</v>
      </c>
      <c r="J2610" s="22" t="str">
        <f t="shared" si="320"/>
        <v xml:space="preserve">Oxundaån </v>
      </c>
      <c r="K2610" s="22" t="s">
        <v>739</v>
      </c>
      <c r="L2610" s="22">
        <v>0.5</v>
      </c>
      <c r="M2610" s="22">
        <v>0.5</v>
      </c>
      <c r="O2610" s="22">
        <v>13.5</v>
      </c>
      <c r="P2610" s="22">
        <v>9.33</v>
      </c>
      <c r="R2610" s="22">
        <v>45.7</v>
      </c>
      <c r="T2610" s="22">
        <v>2.1760000000000002</v>
      </c>
      <c r="U2610" s="22">
        <v>10</v>
      </c>
      <c r="V2610" s="22">
        <f t="shared" si="324"/>
        <v>0.36326002048975836</v>
      </c>
      <c r="W2610" s="22">
        <v>4.5999999999999999E-2</v>
      </c>
      <c r="X2610" s="22">
        <v>15</v>
      </c>
      <c r="AB2610" s="22">
        <v>20</v>
      </c>
      <c r="AC2610" s="22">
        <v>8.19</v>
      </c>
      <c r="AE2610" s="22">
        <v>11.2</v>
      </c>
      <c r="AI2610" s="22">
        <v>124</v>
      </c>
      <c r="AJ2610" s="22">
        <v>1321</v>
      </c>
      <c r="AK2610" s="22">
        <v>55.72</v>
      </c>
      <c r="AM2610" s="22">
        <v>4.9266000000000005</v>
      </c>
      <c r="AN2610" s="22">
        <v>10.4544</v>
      </c>
      <c r="AO2610" s="22">
        <v>30.097050000000003</v>
      </c>
      <c r="AP2610" s="22">
        <v>22.435320000000001</v>
      </c>
      <c r="AQ2610" s="22">
        <v>68.182949999999991</v>
      </c>
      <c r="AR2610" s="22">
        <v>0.7</v>
      </c>
      <c r="BI2610" s="27"/>
    </row>
    <row r="2611" spans="2:61" s="22" customFormat="1" x14ac:dyDescent="0.2">
      <c r="B2611" s="23">
        <f t="shared" si="318"/>
        <v>1992</v>
      </c>
      <c r="C2611" s="23">
        <f t="shared" si="319"/>
        <v>9</v>
      </c>
      <c r="D2611" s="24"/>
      <c r="E2611" s="25" t="s">
        <v>1203</v>
      </c>
      <c r="F2611" s="22">
        <v>6606238</v>
      </c>
      <c r="G2611" s="22">
        <v>661152</v>
      </c>
      <c r="H2611" s="26" t="s">
        <v>738</v>
      </c>
      <c r="J2611" s="22" t="str">
        <f t="shared" si="320"/>
        <v xml:space="preserve">Oxundaån </v>
      </c>
      <c r="K2611" s="22" t="s">
        <v>739</v>
      </c>
      <c r="L2611" s="22">
        <v>0.5</v>
      </c>
      <c r="M2611" s="22">
        <v>0.5</v>
      </c>
      <c r="O2611" s="22">
        <v>14.5</v>
      </c>
      <c r="P2611" s="22">
        <v>7.41</v>
      </c>
      <c r="R2611" s="22">
        <v>44.3</v>
      </c>
      <c r="T2611" s="22">
        <v>2.1179999999999999</v>
      </c>
      <c r="U2611" s="22">
        <v>14</v>
      </c>
      <c r="V2611" s="22">
        <f t="shared" si="324"/>
        <v>0.19920472037699896</v>
      </c>
      <c r="W2611" s="22">
        <v>0.05</v>
      </c>
      <c r="X2611" s="22">
        <v>55</v>
      </c>
      <c r="AB2611" s="22">
        <v>24</v>
      </c>
      <c r="AC2611" s="22">
        <v>7.74</v>
      </c>
      <c r="AE2611" s="22">
        <v>8.4</v>
      </c>
      <c r="AI2611" s="22">
        <v>176</v>
      </c>
      <c r="AJ2611" s="22">
        <v>1861</v>
      </c>
      <c r="AK2611" s="22">
        <v>51.48</v>
      </c>
      <c r="AM2611" s="22">
        <v>5.2785000000000002</v>
      </c>
      <c r="AN2611" s="22">
        <v>10.1761</v>
      </c>
      <c r="AO2611" s="22">
        <v>31.302350000000004</v>
      </c>
      <c r="AP2611" s="22">
        <v>23.192339999999998</v>
      </c>
      <c r="AQ2611" s="22">
        <v>59.870299999999993</v>
      </c>
      <c r="AR2611" s="22">
        <v>4.25</v>
      </c>
      <c r="BI2611" s="27"/>
    </row>
    <row r="2612" spans="2:61" s="22" customFormat="1" x14ac:dyDescent="0.2">
      <c r="B2612" s="23">
        <f t="shared" si="318"/>
        <v>1993</v>
      </c>
      <c r="C2612" s="23">
        <f t="shared" si="319"/>
        <v>9</v>
      </c>
      <c r="D2612" s="24"/>
      <c r="E2612" s="25" t="s">
        <v>1204</v>
      </c>
      <c r="F2612" s="22">
        <v>6606238</v>
      </c>
      <c r="G2612" s="22">
        <v>661152</v>
      </c>
      <c r="H2612" s="26" t="s">
        <v>738</v>
      </c>
      <c r="J2612" s="22" t="str">
        <f t="shared" si="320"/>
        <v xml:space="preserve">Oxundaån </v>
      </c>
      <c r="K2612" s="22" t="s">
        <v>739</v>
      </c>
      <c r="L2612" s="22">
        <v>0.5</v>
      </c>
      <c r="M2612" s="22">
        <v>0.5</v>
      </c>
      <c r="O2612" s="22">
        <v>11.8</v>
      </c>
      <c r="P2612" s="22">
        <v>8.93</v>
      </c>
      <c r="R2612" s="22">
        <v>47.8</v>
      </c>
      <c r="T2612" s="22">
        <v>2.4470000000000001</v>
      </c>
      <c r="U2612" s="22">
        <v>17</v>
      </c>
      <c r="V2612" s="22">
        <f t="shared" si="324"/>
        <v>0.29003211253250394</v>
      </c>
      <c r="W2612" s="22">
        <v>4.2999999999999997E-2</v>
      </c>
      <c r="X2612" s="22">
        <v>16</v>
      </c>
      <c r="AB2612" s="22">
        <v>10</v>
      </c>
      <c r="AC2612" s="22">
        <v>7.91</v>
      </c>
      <c r="AE2612" s="22">
        <v>7</v>
      </c>
      <c r="AI2612" s="22">
        <v>70</v>
      </c>
      <c r="AJ2612" s="22">
        <v>819</v>
      </c>
      <c r="AK2612" s="22">
        <v>55.919999999999995</v>
      </c>
      <c r="AM2612" s="22">
        <v>5.2394000000000007</v>
      </c>
      <c r="AN2612" s="22">
        <v>10.0672</v>
      </c>
      <c r="AO2612" s="22">
        <v>31.125100000000003</v>
      </c>
      <c r="AP2612" s="22">
        <v>23.651139999999998</v>
      </c>
      <c r="AQ2612" s="22">
        <v>59.966399999999993</v>
      </c>
      <c r="AR2612" s="22">
        <v>0.3</v>
      </c>
      <c r="BI2612" s="27"/>
    </row>
    <row r="2613" spans="2:61" s="22" customFormat="1" x14ac:dyDescent="0.2">
      <c r="B2613" s="23">
        <f t="shared" si="318"/>
        <v>1994</v>
      </c>
      <c r="C2613" s="23">
        <f t="shared" si="319"/>
        <v>9</v>
      </c>
      <c r="D2613" s="24"/>
      <c r="E2613" s="25" t="s">
        <v>1205</v>
      </c>
      <c r="F2613" s="22">
        <v>6606238</v>
      </c>
      <c r="G2613" s="22">
        <v>661152</v>
      </c>
      <c r="H2613" s="26" t="s">
        <v>738</v>
      </c>
      <c r="J2613" s="22" t="str">
        <f t="shared" si="320"/>
        <v xml:space="preserve">Oxundaån </v>
      </c>
      <c r="K2613" s="22" t="s">
        <v>739</v>
      </c>
      <c r="L2613" s="22">
        <v>0.5</v>
      </c>
      <c r="M2613" s="22">
        <v>0.5</v>
      </c>
      <c r="O2613" s="22">
        <v>14.8</v>
      </c>
      <c r="P2613" s="22">
        <v>8.7799999999999994</v>
      </c>
      <c r="R2613" s="22">
        <v>42.5</v>
      </c>
      <c r="T2613" s="22">
        <v>2.206</v>
      </c>
      <c r="U2613" s="22">
        <v>8</v>
      </c>
      <c r="V2613" s="22">
        <f t="shared" si="324"/>
        <v>0.14934442303298559</v>
      </c>
      <c r="W2613" s="22">
        <v>3.3000000000000002E-2</v>
      </c>
      <c r="X2613" s="22">
        <v>45</v>
      </c>
      <c r="AB2613" s="22">
        <v>17</v>
      </c>
      <c r="AC2613" s="22">
        <v>7.85</v>
      </c>
      <c r="AE2613" s="22">
        <v>7.9</v>
      </c>
      <c r="AI2613" s="22">
        <v>138</v>
      </c>
      <c r="AJ2613" s="22">
        <v>1141</v>
      </c>
      <c r="AK2613" s="22">
        <v>49.400000000000006</v>
      </c>
      <c r="AM2613" s="22">
        <v>4.8483999999999998</v>
      </c>
      <c r="AN2613" s="22">
        <v>9.4016999999999999</v>
      </c>
      <c r="AO2613" s="22">
        <v>28.749950000000005</v>
      </c>
      <c r="AP2613" s="22">
        <v>21.471840000000004</v>
      </c>
      <c r="AQ2613" s="22">
        <v>48.482449999999993</v>
      </c>
      <c r="AR2613" s="22">
        <v>1.6</v>
      </c>
      <c r="BI2613" s="27"/>
    </row>
    <row r="2614" spans="2:61" s="22" customFormat="1" x14ac:dyDescent="0.2">
      <c r="B2614" s="23">
        <f t="shared" si="318"/>
        <v>1995</v>
      </c>
      <c r="C2614" s="23">
        <f t="shared" si="319"/>
        <v>9</v>
      </c>
      <c r="D2614" s="24"/>
      <c r="E2614" s="25" t="s">
        <v>1206</v>
      </c>
      <c r="F2614" s="22">
        <v>6606238</v>
      </c>
      <c r="G2614" s="22">
        <v>661152</v>
      </c>
      <c r="H2614" s="26" t="s">
        <v>738</v>
      </c>
      <c r="J2614" s="22" t="str">
        <f t="shared" si="320"/>
        <v xml:space="preserve">Oxundaån </v>
      </c>
      <c r="K2614" s="22" t="s">
        <v>739</v>
      </c>
      <c r="L2614" s="22">
        <v>0.5</v>
      </c>
      <c r="M2614" s="22">
        <v>0.5</v>
      </c>
      <c r="O2614" s="22">
        <v>14</v>
      </c>
      <c r="P2614" s="22">
        <v>8.7200000000000006</v>
      </c>
      <c r="R2614" s="22">
        <v>40.4</v>
      </c>
      <c r="T2614" s="22">
        <v>2.0950000000000002</v>
      </c>
      <c r="U2614" s="22">
        <v>27</v>
      </c>
      <c r="V2614" s="22">
        <f t="shared" si="324"/>
        <v>0.54374917495074104</v>
      </c>
      <c r="W2614" s="22">
        <v>5.7000000000000002E-2</v>
      </c>
      <c r="X2614" s="22">
        <v>38</v>
      </c>
      <c r="AB2614" s="22">
        <v>58</v>
      </c>
      <c r="AC2614" s="22">
        <v>7.91</v>
      </c>
      <c r="AE2614" s="22">
        <v>6.4</v>
      </c>
      <c r="AI2614" s="22">
        <v>94</v>
      </c>
      <c r="AJ2614" s="22">
        <v>1307</v>
      </c>
      <c r="AK2614" s="22">
        <v>48</v>
      </c>
      <c r="AM2614" s="22">
        <v>4.3010000000000002</v>
      </c>
      <c r="AN2614" s="22">
        <v>8.6877999999999993</v>
      </c>
      <c r="AO2614" s="22">
        <v>27.438300000000002</v>
      </c>
      <c r="AP2614" s="22">
        <v>19.269600000000001</v>
      </c>
      <c r="AQ2614" s="22">
        <v>42.812550000000002</v>
      </c>
      <c r="AR2614" s="22">
        <v>2.0699999999999998</v>
      </c>
      <c r="BI2614" s="27"/>
    </row>
    <row r="2615" spans="2:61" s="22" customFormat="1" x14ac:dyDescent="0.2">
      <c r="B2615" s="23">
        <f t="shared" si="318"/>
        <v>1997</v>
      </c>
      <c r="C2615" s="23">
        <f t="shared" si="319"/>
        <v>9</v>
      </c>
      <c r="D2615" s="24"/>
      <c r="E2615" s="25" t="s">
        <v>1207</v>
      </c>
      <c r="F2615" s="22">
        <v>6606238</v>
      </c>
      <c r="G2615" s="22">
        <v>661152</v>
      </c>
      <c r="H2615" s="26" t="s">
        <v>738</v>
      </c>
      <c r="J2615" s="22" t="str">
        <f t="shared" si="320"/>
        <v xml:space="preserve">Oxundaån </v>
      </c>
      <c r="K2615" s="22" t="s">
        <v>739</v>
      </c>
      <c r="L2615" s="22">
        <v>0.5</v>
      </c>
      <c r="M2615" s="22">
        <v>0.5</v>
      </c>
      <c r="O2615" s="22">
        <v>12</v>
      </c>
      <c r="R2615" s="22">
        <v>41.5</v>
      </c>
      <c r="T2615" s="22">
        <v>2.1480000000000001</v>
      </c>
      <c r="U2615" s="22">
        <v>22</v>
      </c>
      <c r="V2615" s="22">
        <f t="shared" si="324"/>
        <v>0.35606251551975987</v>
      </c>
      <c r="W2615" s="22">
        <v>4.8000000000000001E-2</v>
      </c>
      <c r="X2615" s="22">
        <v>58</v>
      </c>
      <c r="AB2615" s="22">
        <v>28</v>
      </c>
      <c r="AC2615" s="22">
        <v>7.88</v>
      </c>
      <c r="AE2615" s="22">
        <v>5.4</v>
      </c>
      <c r="AG2615" s="22">
        <v>13.5</v>
      </c>
      <c r="AI2615" s="22">
        <v>98</v>
      </c>
      <c r="AJ2615" s="22">
        <v>694</v>
      </c>
      <c r="AK2615" s="22">
        <v>53.48</v>
      </c>
      <c r="AM2615" s="22">
        <v>4.9266000000000005</v>
      </c>
      <c r="AN2615" s="22">
        <v>9.934099999999999</v>
      </c>
      <c r="AO2615" s="22">
        <v>30.699700000000004</v>
      </c>
      <c r="AP2615" s="22">
        <v>23.513500000000001</v>
      </c>
      <c r="AQ2615" s="22">
        <v>54.392599999999995</v>
      </c>
      <c r="AR2615" s="22">
        <v>0.7</v>
      </c>
      <c r="BI2615" s="27"/>
    </row>
    <row r="2616" spans="2:61" s="22" customFormat="1" x14ac:dyDescent="0.2">
      <c r="B2616" s="23">
        <f t="shared" si="318"/>
        <v>1998</v>
      </c>
      <c r="C2616" s="23">
        <f t="shared" si="319"/>
        <v>9</v>
      </c>
      <c r="D2616" s="24"/>
      <c r="E2616" s="25" t="s">
        <v>1208</v>
      </c>
      <c r="F2616" s="22">
        <v>6606238</v>
      </c>
      <c r="G2616" s="22">
        <v>661152</v>
      </c>
      <c r="H2616" s="26" t="s">
        <v>738</v>
      </c>
      <c r="J2616" s="22" t="str">
        <f t="shared" si="320"/>
        <v xml:space="preserve">Oxundaån </v>
      </c>
      <c r="K2616" s="22" t="s">
        <v>739</v>
      </c>
      <c r="L2616" s="22">
        <v>0.5</v>
      </c>
      <c r="M2616" s="22">
        <v>0.5</v>
      </c>
      <c r="O2616" s="22">
        <v>15</v>
      </c>
      <c r="R2616" s="22">
        <v>44.6</v>
      </c>
      <c r="T2616" s="22">
        <v>2.1819999999999999</v>
      </c>
      <c r="U2616" s="22">
        <v>134</v>
      </c>
      <c r="V2616" s="22">
        <f t="shared" si="324"/>
        <v>1.5068045978719946</v>
      </c>
      <c r="W2616" s="22">
        <v>5.0999999999999997E-2</v>
      </c>
      <c r="X2616" s="22">
        <v>61</v>
      </c>
      <c r="AB2616" s="22">
        <v>61</v>
      </c>
      <c r="AC2616" s="22">
        <v>7.62</v>
      </c>
      <c r="AE2616" s="22">
        <v>5.7</v>
      </c>
      <c r="AG2616" s="22">
        <v>9</v>
      </c>
      <c r="AI2616" s="22">
        <v>87</v>
      </c>
      <c r="AJ2616" s="22">
        <v>1080</v>
      </c>
      <c r="AK2616" s="22">
        <v>52.04</v>
      </c>
      <c r="AM2616" s="22">
        <v>4.6920000000000002</v>
      </c>
      <c r="AN2616" s="22">
        <v>9.1959999999999997</v>
      </c>
      <c r="AO2616" s="22">
        <v>30.664250000000003</v>
      </c>
      <c r="AP2616" s="22">
        <v>22.38944</v>
      </c>
      <c r="AQ2616" s="22">
        <v>56.026299999999992</v>
      </c>
      <c r="AR2616" s="22">
        <v>0.96</v>
      </c>
      <c r="BI2616" s="27"/>
    </row>
    <row r="2617" spans="2:61" s="22" customFormat="1" x14ac:dyDescent="0.2">
      <c r="B2617" s="23">
        <f t="shared" si="318"/>
        <v>1998</v>
      </c>
      <c r="C2617" s="23">
        <f t="shared" si="319"/>
        <v>9</v>
      </c>
      <c r="D2617" s="24"/>
      <c r="E2617" s="25" t="s">
        <v>1209</v>
      </c>
      <c r="F2617" s="22">
        <v>6606238</v>
      </c>
      <c r="G2617" s="22">
        <v>661152</v>
      </c>
      <c r="H2617" s="26" t="s">
        <v>738</v>
      </c>
      <c r="J2617" s="22" t="str">
        <f t="shared" si="320"/>
        <v xml:space="preserve">Oxundaån </v>
      </c>
      <c r="K2617" s="22" t="s">
        <v>739</v>
      </c>
      <c r="L2617" s="22">
        <v>0.5</v>
      </c>
      <c r="M2617" s="22">
        <v>0.5</v>
      </c>
      <c r="O2617" s="22">
        <v>14</v>
      </c>
      <c r="R2617" s="22">
        <v>45.5</v>
      </c>
      <c r="T2617" s="22">
        <v>2.1789999999999998</v>
      </c>
      <c r="U2617" s="22">
        <v>118</v>
      </c>
      <c r="V2617" s="22">
        <f t="shared" si="324"/>
        <v>0.93603810744692706</v>
      </c>
      <c r="W2617" s="22">
        <v>5.2999999999999999E-2</v>
      </c>
      <c r="X2617" s="22">
        <v>71</v>
      </c>
      <c r="AB2617" s="22">
        <v>144</v>
      </c>
      <c r="AC2617" s="22">
        <v>7.5</v>
      </c>
      <c r="AE2617" s="22">
        <v>4.5</v>
      </c>
      <c r="AG2617" s="22">
        <v>8.6999999999999993</v>
      </c>
      <c r="AI2617" s="22">
        <v>91</v>
      </c>
      <c r="AJ2617" s="22">
        <v>755</v>
      </c>
      <c r="AK2617" s="22">
        <v>54.480000000000004</v>
      </c>
      <c r="AM2617" s="22">
        <v>5.0439000000000007</v>
      </c>
      <c r="AN2617" s="22">
        <v>9.6316000000000006</v>
      </c>
      <c r="AO2617" s="22">
        <v>29.210799999999999</v>
      </c>
      <c r="AP2617" s="22">
        <v>22.572960000000002</v>
      </c>
      <c r="AQ2617" s="22">
        <v>61.552049999999994</v>
      </c>
      <c r="AR2617" s="22">
        <v>1.52</v>
      </c>
      <c r="BI2617" s="27"/>
    </row>
    <row r="2618" spans="2:61" s="22" customFormat="1" x14ac:dyDescent="0.2">
      <c r="B2618" s="23">
        <f t="shared" si="318"/>
        <v>1999</v>
      </c>
      <c r="C2618" s="23">
        <f t="shared" si="319"/>
        <v>9</v>
      </c>
      <c r="D2618" s="24"/>
      <c r="E2618" s="25" t="s">
        <v>1210</v>
      </c>
      <c r="F2618" s="22">
        <v>6606238</v>
      </c>
      <c r="G2618" s="22">
        <v>661152</v>
      </c>
      <c r="H2618" s="26" t="s">
        <v>738</v>
      </c>
      <c r="J2618" s="22" t="str">
        <f t="shared" si="320"/>
        <v xml:space="preserve">Oxundaån </v>
      </c>
      <c r="K2618" s="22" t="s">
        <v>739</v>
      </c>
      <c r="L2618" s="22">
        <v>0.5</v>
      </c>
      <c r="M2618" s="22">
        <v>0.5</v>
      </c>
      <c r="O2618" s="22">
        <v>16</v>
      </c>
      <c r="R2618" s="22">
        <v>40.9</v>
      </c>
      <c r="T2618" s="22">
        <v>2.2890000000000001</v>
      </c>
      <c r="U2618" s="22">
        <v>134</v>
      </c>
      <c r="V2618" s="22">
        <f t="shared" si="324"/>
        <v>1.4161808938347649</v>
      </c>
      <c r="W2618" s="22">
        <v>0.06</v>
      </c>
      <c r="X2618" s="22">
        <v>58</v>
      </c>
      <c r="AB2618" s="22">
        <v>100</v>
      </c>
      <c r="AC2618" s="22">
        <v>7.56</v>
      </c>
      <c r="AE2618" s="22">
        <v>7</v>
      </c>
      <c r="AG2618" s="22">
        <v>10.3</v>
      </c>
      <c r="AI2618" s="22">
        <v>81</v>
      </c>
      <c r="AJ2618" s="22">
        <v>946</v>
      </c>
      <c r="AK2618" s="22">
        <v>50.88</v>
      </c>
      <c r="AM2618" s="22">
        <v>4.6528999999999998</v>
      </c>
      <c r="AN2618" s="22">
        <v>8.9177</v>
      </c>
      <c r="AO2618" s="22">
        <v>29.8489</v>
      </c>
      <c r="AP2618" s="22">
        <v>19.453120000000002</v>
      </c>
      <c r="AQ2618" s="22">
        <v>40.890549999999998</v>
      </c>
      <c r="AR2618" s="22">
        <v>1.78</v>
      </c>
      <c r="BI2618" s="27"/>
    </row>
    <row r="2619" spans="2:61" s="22" customFormat="1" x14ac:dyDescent="0.2">
      <c r="B2619" s="23">
        <f t="shared" si="318"/>
        <v>2000</v>
      </c>
      <c r="C2619" s="23">
        <f t="shared" si="319"/>
        <v>9</v>
      </c>
      <c r="D2619" s="24"/>
      <c r="E2619" s="25" t="s">
        <v>1211</v>
      </c>
      <c r="F2619" s="22">
        <v>6606238</v>
      </c>
      <c r="G2619" s="22">
        <v>661152</v>
      </c>
      <c r="H2619" s="26" t="s">
        <v>738</v>
      </c>
      <c r="J2619" s="22" t="str">
        <f t="shared" si="320"/>
        <v xml:space="preserve">Oxundaån </v>
      </c>
      <c r="K2619" s="22" t="s">
        <v>739</v>
      </c>
      <c r="L2619" s="22">
        <v>0.5</v>
      </c>
      <c r="M2619" s="22">
        <v>0.5</v>
      </c>
      <c r="O2619" s="22">
        <v>12.1</v>
      </c>
      <c r="R2619" s="22">
        <v>45.6</v>
      </c>
      <c r="T2619" s="22">
        <v>2.2029999999999998</v>
      </c>
      <c r="U2619" s="22">
        <v>38</v>
      </c>
      <c r="V2619" s="22">
        <f t="shared" si="324"/>
        <v>0.3131382949444983</v>
      </c>
      <c r="W2619" s="22">
        <v>4.7E-2</v>
      </c>
      <c r="X2619" s="22">
        <v>44</v>
      </c>
      <c r="AB2619" s="22">
        <v>4</v>
      </c>
      <c r="AC2619" s="22">
        <v>7.58</v>
      </c>
      <c r="AE2619" s="22">
        <v>3.9</v>
      </c>
      <c r="AG2619" s="22">
        <v>9.4</v>
      </c>
      <c r="AI2619" s="22">
        <v>73</v>
      </c>
      <c r="AJ2619" s="22">
        <v>654</v>
      </c>
      <c r="AK2619" s="22">
        <v>55.339999999999996</v>
      </c>
      <c r="AM2619" s="22">
        <v>5.1612</v>
      </c>
      <c r="AN2619" s="22">
        <v>10.0793</v>
      </c>
      <c r="AO2619" s="22">
        <v>41.334699999999998</v>
      </c>
      <c r="AP2619" s="22">
        <v>26.358060000000002</v>
      </c>
      <c r="AQ2619" s="22">
        <v>66.068749999999994</v>
      </c>
      <c r="AR2619" s="22">
        <v>1.95</v>
      </c>
      <c r="BI2619" s="27"/>
    </row>
    <row r="2620" spans="2:61" s="22" customFormat="1" x14ac:dyDescent="0.2">
      <c r="B2620" s="23">
        <f t="shared" si="318"/>
        <v>2001</v>
      </c>
      <c r="C2620" s="23">
        <f t="shared" si="319"/>
        <v>9</v>
      </c>
      <c r="D2620" s="24"/>
      <c r="E2620" s="25" t="s">
        <v>1212</v>
      </c>
      <c r="F2620" s="22">
        <v>6606238</v>
      </c>
      <c r="G2620" s="22">
        <v>661152</v>
      </c>
      <c r="H2620" s="26" t="s">
        <v>738</v>
      </c>
      <c r="J2620" s="22" t="str">
        <f t="shared" si="320"/>
        <v xml:space="preserve">Oxundaån </v>
      </c>
      <c r="K2620" s="22" t="s">
        <v>739</v>
      </c>
      <c r="L2620" s="22">
        <v>0.5</v>
      </c>
      <c r="M2620" s="22">
        <v>0.5</v>
      </c>
      <c r="O2620" s="22">
        <v>11.1</v>
      </c>
      <c r="R2620" s="22">
        <v>62.1</v>
      </c>
      <c r="T2620" s="22">
        <v>3.0059999999999998</v>
      </c>
      <c r="U2620" s="22">
        <v>96</v>
      </c>
      <c r="V2620" s="22">
        <f t="shared" si="324"/>
        <v>0.58277976864514036</v>
      </c>
      <c r="W2620" s="22">
        <v>0.10100000000000001</v>
      </c>
      <c r="X2620" s="22">
        <v>20</v>
      </c>
      <c r="AB2620" s="22">
        <v>1309</v>
      </c>
      <c r="AC2620" s="22">
        <v>7.48</v>
      </c>
      <c r="AE2620" s="22">
        <v>10</v>
      </c>
      <c r="AG2620" s="22">
        <v>9.6999999999999993</v>
      </c>
      <c r="AI2620" s="22">
        <v>56</v>
      </c>
      <c r="AJ2620" s="22">
        <v>2149</v>
      </c>
      <c r="AK2620" s="22">
        <v>85.36</v>
      </c>
      <c r="AM2620" s="22">
        <v>8.5237999999999996</v>
      </c>
      <c r="AN2620" s="22">
        <v>12.184699999999998</v>
      </c>
      <c r="AO2620" s="22">
        <v>48.247450000000001</v>
      </c>
      <c r="AP2620" s="22">
        <v>34.983499999999999</v>
      </c>
      <c r="AQ2620" s="22">
        <v>92.400149999999996</v>
      </c>
      <c r="AR2620" s="22">
        <v>5.69</v>
      </c>
      <c r="BI2620" s="27"/>
    </row>
    <row r="2621" spans="2:61" s="22" customFormat="1" x14ac:dyDescent="0.2">
      <c r="B2621" s="23">
        <f t="shared" si="318"/>
        <v>2002</v>
      </c>
      <c r="C2621" s="23">
        <f t="shared" si="319"/>
        <v>9</v>
      </c>
      <c r="D2621" s="24"/>
      <c r="E2621" s="25" t="s">
        <v>1213</v>
      </c>
      <c r="F2621" s="22">
        <v>6606238</v>
      </c>
      <c r="G2621" s="22">
        <v>661152</v>
      </c>
      <c r="H2621" s="26" t="s">
        <v>738</v>
      </c>
      <c r="J2621" s="22" t="str">
        <f t="shared" si="320"/>
        <v xml:space="preserve">Oxundaån </v>
      </c>
      <c r="K2621" s="22" t="s">
        <v>739</v>
      </c>
      <c r="L2621" s="22">
        <v>0.5</v>
      </c>
      <c r="M2621" s="22">
        <v>0.5</v>
      </c>
      <c r="O2621" s="22">
        <v>11.5</v>
      </c>
      <c r="R2621" s="22">
        <v>35.1</v>
      </c>
      <c r="T2621" s="22">
        <v>2.133</v>
      </c>
      <c r="U2621" s="22">
        <v>172</v>
      </c>
      <c r="V2621" s="22">
        <f t="shared" si="324"/>
        <v>1.1800815077739255</v>
      </c>
      <c r="W2621" s="22">
        <v>8.5999999999999993E-2</v>
      </c>
      <c r="X2621" s="22">
        <v>32</v>
      </c>
      <c r="AB2621" s="22">
        <v>93</v>
      </c>
      <c r="AC2621" s="22">
        <v>7.52</v>
      </c>
      <c r="AE2621" s="22">
        <v>4.4000000000000004</v>
      </c>
      <c r="AG2621" s="22">
        <v>11</v>
      </c>
      <c r="AI2621" s="22">
        <v>78</v>
      </c>
      <c r="AJ2621" s="22">
        <v>904</v>
      </c>
      <c r="AK2621" s="22">
        <v>44.059999999999995</v>
      </c>
      <c r="AM2621" s="22">
        <v>3.9882</v>
      </c>
      <c r="AN2621" s="22">
        <v>7.1147999999999998</v>
      </c>
      <c r="AO2621" s="22">
        <v>20.7028</v>
      </c>
      <c r="AP2621" s="22">
        <v>17.801440000000003</v>
      </c>
      <c r="AQ2621" s="22">
        <v>35.412849999999999</v>
      </c>
      <c r="AR2621" s="22">
        <v>2.59</v>
      </c>
      <c r="BI2621" s="27"/>
    </row>
    <row r="2622" spans="2:61" s="22" customFormat="1" x14ac:dyDescent="0.2">
      <c r="B2622" s="23">
        <f t="shared" si="318"/>
        <v>2003</v>
      </c>
      <c r="C2622" s="23">
        <f t="shared" si="319"/>
        <v>9</v>
      </c>
      <c r="D2622" s="24"/>
      <c r="E2622" s="25" t="s">
        <v>1214</v>
      </c>
      <c r="F2622" s="22">
        <v>6606238</v>
      </c>
      <c r="G2622" s="22">
        <v>661152</v>
      </c>
      <c r="H2622" s="26" t="s">
        <v>738</v>
      </c>
      <c r="J2622" s="22" t="str">
        <f t="shared" si="320"/>
        <v xml:space="preserve">Oxundaån </v>
      </c>
      <c r="K2622" s="22" t="s">
        <v>739</v>
      </c>
      <c r="L2622" s="22">
        <v>0.5</v>
      </c>
      <c r="M2622" s="22">
        <v>0.5</v>
      </c>
      <c r="O2622" s="22">
        <v>10.8</v>
      </c>
      <c r="R2622" s="22">
        <v>50.4</v>
      </c>
      <c r="T2622" s="22">
        <v>2.5009999999999999</v>
      </c>
      <c r="U2622" s="22">
        <v>64</v>
      </c>
      <c r="V2622" s="22">
        <f t="shared" si="324"/>
        <v>1.0115602696989543</v>
      </c>
      <c r="W2622" s="22">
        <v>0.04</v>
      </c>
      <c r="X2622" s="22">
        <v>71</v>
      </c>
      <c r="AB2622" s="22">
        <v>13</v>
      </c>
      <c r="AC2622" s="22">
        <v>7.91</v>
      </c>
      <c r="AE2622" s="22">
        <v>3.3</v>
      </c>
      <c r="AG2622" s="22">
        <v>8.6999999999999993</v>
      </c>
      <c r="AI2622" s="22">
        <v>90</v>
      </c>
      <c r="AJ2622" s="22">
        <v>781</v>
      </c>
      <c r="AK2622" s="22">
        <v>54.56</v>
      </c>
      <c r="AL2622" s="22">
        <v>4.2000000000000003E-2</v>
      </c>
      <c r="AM2622" s="22">
        <v>6.1778000000000004</v>
      </c>
      <c r="AN2622" s="22">
        <v>10.805299999999999</v>
      </c>
      <c r="AO2622" s="22">
        <v>39.065900000000006</v>
      </c>
      <c r="AP2622" s="22">
        <v>30.854300000000002</v>
      </c>
      <c r="AQ2622" s="22">
        <v>60.014450000000004</v>
      </c>
      <c r="AR2622" s="22">
        <v>0.24</v>
      </c>
      <c r="AV2622" s="28">
        <v>1.7000000000000001E-2</v>
      </c>
      <c r="AX2622" s="28">
        <v>0.85</v>
      </c>
      <c r="AY2622" s="28">
        <v>2.2000000000000002</v>
      </c>
      <c r="BC2622" s="28">
        <v>5.14</v>
      </c>
      <c r="BE2622" s="28">
        <v>0.91</v>
      </c>
      <c r="BH2622" s="28">
        <v>4</v>
      </c>
      <c r="BI2622" s="27"/>
    </row>
    <row r="2623" spans="2:61" s="22" customFormat="1" x14ac:dyDescent="0.2">
      <c r="B2623" s="23">
        <f t="shared" si="318"/>
        <v>2004</v>
      </c>
      <c r="C2623" s="23">
        <f t="shared" si="319"/>
        <v>9</v>
      </c>
      <c r="D2623" s="24"/>
      <c r="E2623" s="25" t="s">
        <v>1215</v>
      </c>
      <c r="F2623" s="22">
        <v>6606238</v>
      </c>
      <c r="G2623" s="22">
        <v>661152</v>
      </c>
      <c r="H2623" s="26" t="s">
        <v>738</v>
      </c>
      <c r="J2623" s="22" t="str">
        <f t="shared" si="320"/>
        <v xml:space="preserve">Oxundaån </v>
      </c>
      <c r="K2623" s="22" t="s">
        <v>739</v>
      </c>
      <c r="L2623" s="22">
        <v>0.5</v>
      </c>
      <c r="M2623" s="22">
        <v>0.5</v>
      </c>
      <c r="O2623" s="22">
        <v>13.5</v>
      </c>
      <c r="R2623" s="22">
        <v>38</v>
      </c>
      <c r="T2623" s="22">
        <v>2.0720000000000001</v>
      </c>
      <c r="U2623" s="22">
        <v>32</v>
      </c>
      <c r="V2623" s="22">
        <f t="shared" si="324"/>
        <v>0.43204983585962897</v>
      </c>
      <c r="W2623" s="22">
        <v>7.4999999999999997E-2</v>
      </c>
      <c r="X2623" s="22">
        <v>16</v>
      </c>
      <c r="AB2623" s="22">
        <v>274</v>
      </c>
      <c r="AC2623" s="22">
        <v>7.75</v>
      </c>
      <c r="AE2623" s="22">
        <v>0.9</v>
      </c>
      <c r="AG2623" s="22">
        <v>10.1</v>
      </c>
      <c r="AI2623" s="22">
        <v>27</v>
      </c>
      <c r="AJ2623" s="22">
        <v>725</v>
      </c>
      <c r="AK2623" s="22">
        <v>46.1</v>
      </c>
      <c r="AL2623" s="22">
        <v>6.7000000000000004E-2</v>
      </c>
      <c r="AM2623" s="22">
        <v>4.3010000000000002</v>
      </c>
      <c r="AN2623" s="22">
        <v>7.1994999999999996</v>
      </c>
      <c r="AO2623" s="22">
        <v>28.360000000000003</v>
      </c>
      <c r="AP2623" s="22">
        <v>19.567820000000001</v>
      </c>
      <c r="AQ2623" s="22">
        <v>45.599449999999997</v>
      </c>
      <c r="AR2623" s="22">
        <v>0.26</v>
      </c>
      <c r="AV2623" s="28">
        <v>2.3E-2</v>
      </c>
      <c r="AX2623" s="28">
        <v>0.6</v>
      </c>
      <c r="AY2623" s="28">
        <v>2.9</v>
      </c>
      <c r="BC2623" s="28">
        <v>3.4</v>
      </c>
      <c r="BE2623" s="28">
        <v>0.91</v>
      </c>
      <c r="BH2623" s="28">
        <v>4.5</v>
      </c>
      <c r="BI2623" s="27"/>
    </row>
    <row r="2624" spans="2:61" s="22" customFormat="1" x14ac:dyDescent="0.2">
      <c r="B2624" s="23">
        <f t="shared" si="318"/>
        <v>2005</v>
      </c>
      <c r="C2624" s="23">
        <f t="shared" si="319"/>
        <v>9</v>
      </c>
      <c r="D2624" s="23"/>
      <c r="E2624" s="25">
        <v>38608</v>
      </c>
      <c r="H2624" s="22" t="s">
        <v>94</v>
      </c>
      <c r="I2624" s="22">
        <v>1</v>
      </c>
      <c r="J2624" s="22" t="str">
        <f t="shared" si="320"/>
        <v>Vallentunasjön 1</v>
      </c>
      <c r="K2624" s="22" t="s">
        <v>739</v>
      </c>
      <c r="O2624" s="22">
        <v>14</v>
      </c>
      <c r="P2624" s="22">
        <v>7.9</v>
      </c>
      <c r="Q2624" s="22">
        <v>76</v>
      </c>
      <c r="T2624" s="22">
        <v>2.28571428571429</v>
      </c>
      <c r="U2624" s="22">
        <v>39</v>
      </c>
      <c r="V2624" s="22">
        <f t="shared" si="324"/>
        <v>0.61243621350592214</v>
      </c>
      <c r="W2624" s="22">
        <v>4.3999999999999997E-2</v>
      </c>
      <c r="X2624" s="22">
        <v>0.1</v>
      </c>
      <c r="Z2624" s="22">
        <v>64.2</v>
      </c>
      <c r="AA2624" s="22">
        <v>41.2</v>
      </c>
      <c r="AB2624" s="22">
        <v>5</v>
      </c>
      <c r="AC2624" s="22">
        <v>7.8</v>
      </c>
      <c r="AG2624" s="22">
        <v>14</v>
      </c>
      <c r="AI2624" s="22">
        <v>126</v>
      </c>
      <c r="AJ2624" s="22">
        <v>1348</v>
      </c>
      <c r="AR2624" s="22">
        <v>5.76</v>
      </c>
      <c r="BI2624" s="27"/>
    </row>
    <row r="2625" spans="1:61" s="22" customFormat="1" x14ac:dyDescent="0.2">
      <c r="B2625" s="23">
        <f t="shared" si="318"/>
        <v>2005</v>
      </c>
      <c r="C2625" s="23">
        <f t="shared" si="319"/>
        <v>9</v>
      </c>
      <c r="D2625" s="23"/>
      <c r="E2625" s="25">
        <v>38608</v>
      </c>
      <c r="H2625" s="22" t="s">
        <v>94</v>
      </c>
      <c r="I2625" s="22">
        <v>2</v>
      </c>
      <c r="J2625" s="22" t="str">
        <f t="shared" si="320"/>
        <v>Vallentunasjön 2</v>
      </c>
      <c r="K2625" s="22" t="s">
        <v>739</v>
      </c>
      <c r="N2625" s="22">
        <v>0.6</v>
      </c>
      <c r="O2625" s="22">
        <v>15.6</v>
      </c>
      <c r="P2625" s="22">
        <v>9.8000000000000007</v>
      </c>
      <c r="Q2625" s="22">
        <v>98</v>
      </c>
      <c r="T2625" s="22">
        <v>2.1785714285714302</v>
      </c>
      <c r="U2625" s="22">
        <v>2</v>
      </c>
      <c r="V2625" s="22">
        <f t="shared" si="324"/>
        <v>0.14270231518163135</v>
      </c>
      <c r="W2625" s="22">
        <v>4.5999999999999999E-2</v>
      </c>
      <c r="X2625" s="22">
        <v>0.1</v>
      </c>
      <c r="Z2625" s="22">
        <v>34.799999999999997</v>
      </c>
      <c r="AA2625" s="22">
        <v>40.5</v>
      </c>
      <c r="AB2625" s="22">
        <v>0.1</v>
      </c>
      <c r="AC2625" s="22">
        <v>8.43</v>
      </c>
      <c r="AG2625" s="22">
        <v>15</v>
      </c>
      <c r="AI2625" s="22">
        <v>69</v>
      </c>
      <c r="AJ2625" s="22">
        <v>1531</v>
      </c>
      <c r="AR2625" s="22">
        <v>5.81</v>
      </c>
      <c r="BI2625" s="27"/>
    </row>
    <row r="2626" spans="1:61" s="22" customFormat="1" x14ac:dyDescent="0.2">
      <c r="B2626" s="23">
        <f t="shared" ref="B2626:B2689" si="325">YEAR(E2626)</f>
        <v>2005</v>
      </c>
      <c r="C2626" s="23">
        <f t="shared" ref="C2626:C2689" si="326">MONTH(E2626)</f>
        <v>9</v>
      </c>
      <c r="D2626" s="23"/>
      <c r="E2626" s="25">
        <v>38608</v>
      </c>
      <c r="H2626" s="22" t="s">
        <v>94</v>
      </c>
      <c r="I2626" s="22">
        <v>2</v>
      </c>
      <c r="J2626" s="22" t="str">
        <f t="shared" si="320"/>
        <v>Vallentunasjön 2</v>
      </c>
      <c r="K2626" s="22" t="s">
        <v>785</v>
      </c>
      <c r="O2626" s="22">
        <v>15.5</v>
      </c>
      <c r="P2626" s="22">
        <v>7.9</v>
      </c>
      <c r="Q2626" s="22">
        <v>79</v>
      </c>
      <c r="T2626" s="22">
        <v>2.1071428571428599</v>
      </c>
      <c r="U2626" s="22">
        <v>3</v>
      </c>
      <c r="V2626" s="22">
        <f t="shared" si="324"/>
        <v>0.15366003662232297</v>
      </c>
      <c r="W2626" s="22">
        <v>4.7E-2</v>
      </c>
      <c r="X2626" s="22">
        <v>0.1</v>
      </c>
      <c r="AA2626" s="22">
        <v>40.700000000000003</v>
      </c>
      <c r="AB2626" s="22">
        <v>0.1</v>
      </c>
      <c r="AC2626" s="22">
        <v>8.2799999999999994</v>
      </c>
      <c r="AG2626" s="22">
        <v>14</v>
      </c>
      <c r="AI2626" s="22">
        <v>136</v>
      </c>
      <c r="AJ2626" s="22">
        <v>1635</v>
      </c>
      <c r="AR2626" s="22">
        <v>5.84</v>
      </c>
      <c r="BI2626" s="27"/>
    </row>
    <row r="2627" spans="1:61" s="22" customFormat="1" x14ac:dyDescent="0.2">
      <c r="B2627" s="23">
        <f t="shared" si="325"/>
        <v>2005</v>
      </c>
      <c r="C2627" s="23">
        <f t="shared" si="326"/>
        <v>9</v>
      </c>
      <c r="D2627" s="24"/>
      <c r="E2627" s="25" t="s">
        <v>1216</v>
      </c>
      <c r="F2627" s="22">
        <v>6606238</v>
      </c>
      <c r="G2627" s="22">
        <v>661152</v>
      </c>
      <c r="H2627" s="26" t="s">
        <v>738</v>
      </c>
      <c r="J2627" s="22" t="str">
        <f t="shared" ref="J2627:J2690" si="327">CONCATENATE(H2627," ",I2627)</f>
        <v xml:space="preserve">Oxundaån </v>
      </c>
      <c r="K2627" s="22" t="s">
        <v>739</v>
      </c>
      <c r="L2627" s="22">
        <v>0.5</v>
      </c>
      <c r="M2627" s="22">
        <v>0.5</v>
      </c>
      <c r="O2627" s="22">
        <v>12</v>
      </c>
      <c r="R2627" s="22">
        <v>48.8</v>
      </c>
      <c r="T2627" s="22">
        <v>2.57</v>
      </c>
      <c r="U2627" s="22">
        <v>202</v>
      </c>
      <c r="V2627" s="22">
        <f t="shared" si="324"/>
        <v>3.1244344135559663</v>
      </c>
      <c r="W2627" s="22">
        <v>4.2999999999999997E-2</v>
      </c>
      <c r="X2627" s="22">
        <v>31</v>
      </c>
      <c r="AB2627" s="22">
        <v>2</v>
      </c>
      <c r="AC2627" s="22">
        <v>7.86</v>
      </c>
      <c r="AE2627" s="22">
        <v>4.5999999999999996</v>
      </c>
      <c r="AG2627" s="22">
        <v>12.3</v>
      </c>
      <c r="AI2627" s="22">
        <v>75</v>
      </c>
      <c r="AJ2627" s="22">
        <v>912</v>
      </c>
      <c r="AK2627" s="22">
        <v>56</v>
      </c>
      <c r="AL2627" s="22">
        <v>0.08</v>
      </c>
      <c r="AM2627" s="22">
        <v>6.2951000000000006</v>
      </c>
      <c r="AN2627" s="22">
        <v>10.2729</v>
      </c>
      <c r="AO2627" s="22">
        <v>53.635849999999998</v>
      </c>
      <c r="AP2627" s="22">
        <v>31.932479999999998</v>
      </c>
      <c r="AQ2627" s="22">
        <v>58.380749999999999</v>
      </c>
      <c r="AR2627" s="22">
        <v>0.51</v>
      </c>
      <c r="AV2627" s="28">
        <v>1.2999999999999999E-2</v>
      </c>
      <c r="AX2627" s="28">
        <v>1.39</v>
      </c>
      <c r="AY2627" s="28">
        <v>2.9</v>
      </c>
      <c r="BC2627" s="28">
        <v>4.0599999999999996</v>
      </c>
      <c r="BE2627" s="28">
        <v>0.47</v>
      </c>
      <c r="BH2627" s="28">
        <v>6.6</v>
      </c>
      <c r="BI2627" s="27"/>
    </row>
    <row r="2628" spans="1:61" s="22" customFormat="1" x14ac:dyDescent="0.2">
      <c r="B2628" s="23">
        <f t="shared" si="325"/>
        <v>2006</v>
      </c>
      <c r="C2628" s="23">
        <f t="shared" si="326"/>
        <v>9</v>
      </c>
      <c r="D2628" s="24"/>
      <c r="E2628" s="25" t="s">
        <v>1217</v>
      </c>
      <c r="F2628" s="22">
        <v>6606238</v>
      </c>
      <c r="G2628" s="22">
        <v>661152</v>
      </c>
      <c r="H2628" s="26" t="s">
        <v>738</v>
      </c>
      <c r="J2628" s="22" t="str">
        <f t="shared" si="327"/>
        <v xml:space="preserve">Oxundaån </v>
      </c>
      <c r="K2628" s="22" t="s">
        <v>739</v>
      </c>
      <c r="L2628" s="22">
        <v>0.5</v>
      </c>
      <c r="M2628" s="22">
        <v>0.5</v>
      </c>
      <c r="O2628" s="22">
        <v>16.2</v>
      </c>
      <c r="R2628" s="22">
        <v>48.9</v>
      </c>
      <c r="T2628" s="22">
        <v>2.48</v>
      </c>
      <c r="U2628" s="22">
        <v>146</v>
      </c>
      <c r="V2628" s="22">
        <f t="shared" si="324"/>
        <v>2.0113253731605494</v>
      </c>
      <c r="W2628" s="22">
        <v>0.04</v>
      </c>
      <c r="X2628" s="22">
        <v>70</v>
      </c>
      <c r="AB2628" s="22">
        <v>3</v>
      </c>
      <c r="AC2628" s="22">
        <v>7.67</v>
      </c>
      <c r="AE2628" s="22">
        <v>3.3</v>
      </c>
      <c r="AG2628" s="22">
        <v>12.5</v>
      </c>
      <c r="AI2628" s="22">
        <v>152</v>
      </c>
      <c r="AJ2628" s="22">
        <v>827</v>
      </c>
      <c r="AK2628" s="22">
        <v>55.099999999999994</v>
      </c>
      <c r="AL2628" s="22">
        <v>5.8000000000000003E-2</v>
      </c>
      <c r="AM2628" s="22">
        <v>6.6470000000000011</v>
      </c>
      <c r="AN2628" s="22">
        <v>11.010999999999999</v>
      </c>
      <c r="AO2628" s="22">
        <v>46.226800000000004</v>
      </c>
      <c r="AP2628" s="22">
        <v>31.909540000000003</v>
      </c>
      <c r="AQ2628" s="22">
        <v>58.861249999999998</v>
      </c>
      <c r="AR2628" s="22">
        <v>5.54</v>
      </c>
      <c r="AV2628" s="28">
        <v>1.0999999999999999E-2</v>
      </c>
      <c r="AX2628" s="28">
        <v>2.2000000000000002</v>
      </c>
      <c r="AY2628" s="28">
        <v>3.6</v>
      </c>
      <c r="BC2628" s="28">
        <v>4.7</v>
      </c>
      <c r="BE2628" s="28">
        <v>0.74</v>
      </c>
      <c r="BH2628" s="28">
        <v>6.4</v>
      </c>
      <c r="BI2628" s="27"/>
    </row>
    <row r="2629" spans="1:61" s="22" customFormat="1" x14ac:dyDescent="0.2">
      <c r="B2629" s="23">
        <f t="shared" si="325"/>
        <v>2007</v>
      </c>
      <c r="C2629" s="23">
        <f t="shared" si="326"/>
        <v>9</v>
      </c>
      <c r="D2629" s="24"/>
      <c r="E2629" s="25" t="s">
        <v>1218</v>
      </c>
      <c r="F2629" s="22">
        <v>6606238</v>
      </c>
      <c r="G2629" s="22">
        <v>661152</v>
      </c>
      <c r="H2629" s="26" t="s">
        <v>738</v>
      </c>
      <c r="J2629" s="22" t="str">
        <f t="shared" si="327"/>
        <v xml:space="preserve">Oxundaån </v>
      </c>
      <c r="K2629" s="22" t="s">
        <v>739</v>
      </c>
      <c r="L2629" s="22">
        <v>0.5</v>
      </c>
      <c r="M2629" s="22">
        <v>0.5</v>
      </c>
      <c r="O2629" s="22">
        <v>12.5</v>
      </c>
      <c r="R2629" s="22">
        <v>49</v>
      </c>
      <c r="T2629" s="22">
        <v>2.3759999999999999</v>
      </c>
      <c r="U2629" s="22">
        <v>45</v>
      </c>
      <c r="V2629" s="22">
        <f t="shared" si="324"/>
        <v>0.5894322974930134</v>
      </c>
      <c r="W2629" s="22">
        <v>3.2000000000000001E-2</v>
      </c>
      <c r="X2629" s="22">
        <v>52</v>
      </c>
      <c r="AB2629" s="22">
        <v>1</v>
      </c>
      <c r="AC2629" s="22">
        <v>7.77</v>
      </c>
      <c r="AE2629" s="22">
        <v>1.7</v>
      </c>
      <c r="AG2629" s="22">
        <v>9.4</v>
      </c>
      <c r="AI2629" s="22">
        <v>60</v>
      </c>
      <c r="AJ2629" s="22">
        <v>643</v>
      </c>
      <c r="AK2629" s="22">
        <v>53.14</v>
      </c>
      <c r="AL2629" s="22">
        <v>2.5999999999999999E-2</v>
      </c>
      <c r="AM2629" s="22">
        <v>5.9432</v>
      </c>
      <c r="AN2629" s="22">
        <v>10.212399999999999</v>
      </c>
      <c r="AO2629" s="22">
        <v>37.009800000000006</v>
      </c>
      <c r="AP2629" s="22">
        <v>26.954500000000003</v>
      </c>
      <c r="AQ2629" s="22">
        <v>64.43504999999999</v>
      </c>
      <c r="AR2629" s="22">
        <v>2.2799999999999998</v>
      </c>
      <c r="AV2629" s="28">
        <v>2.1000000000000001E-2</v>
      </c>
      <c r="AX2629" s="28">
        <v>0.23</v>
      </c>
      <c r="AY2629" s="28">
        <v>2.5</v>
      </c>
      <c r="BC2629" s="28">
        <v>5.5</v>
      </c>
      <c r="BE2629" s="28">
        <v>0.59</v>
      </c>
      <c r="BH2629" s="28">
        <v>3.1</v>
      </c>
      <c r="BI2629" s="27"/>
    </row>
    <row r="2630" spans="1:61" s="22" customFormat="1" x14ac:dyDescent="0.2">
      <c r="B2630" s="23">
        <f t="shared" si="325"/>
        <v>2008</v>
      </c>
      <c r="C2630" s="23">
        <f t="shared" si="326"/>
        <v>9</v>
      </c>
      <c r="D2630" s="24"/>
      <c r="E2630" s="25" t="s">
        <v>1219</v>
      </c>
      <c r="F2630" s="22">
        <v>6606238</v>
      </c>
      <c r="G2630" s="22">
        <v>661152</v>
      </c>
      <c r="H2630" s="26" t="s">
        <v>738</v>
      </c>
      <c r="J2630" s="22" t="str">
        <f t="shared" si="327"/>
        <v xml:space="preserve">Oxundaån </v>
      </c>
      <c r="K2630" s="22" t="s">
        <v>739</v>
      </c>
      <c r="L2630" s="22">
        <v>0.5</v>
      </c>
      <c r="M2630" s="22">
        <v>0.5</v>
      </c>
      <c r="O2630" s="22">
        <v>13.4</v>
      </c>
      <c r="R2630" s="22">
        <v>48.2</v>
      </c>
      <c r="T2630" s="22">
        <v>2.3780000000000001</v>
      </c>
      <c r="U2630" s="22">
        <v>92</v>
      </c>
      <c r="V2630" s="22">
        <f t="shared" si="324"/>
        <v>0.98195469780616707</v>
      </c>
      <c r="W2630" s="22">
        <v>3.9E-2</v>
      </c>
      <c r="X2630" s="22">
        <v>78</v>
      </c>
      <c r="AB2630" s="22">
        <v>41</v>
      </c>
      <c r="AC2630" s="22">
        <v>7.65</v>
      </c>
      <c r="AG2630" s="22">
        <v>10.6</v>
      </c>
      <c r="AI2630" s="22">
        <v>102</v>
      </c>
      <c r="AJ2630" s="22">
        <v>755</v>
      </c>
      <c r="AK2630" s="22">
        <v>53.440000000000005</v>
      </c>
      <c r="AM2630" s="22">
        <v>5.8258999999999999</v>
      </c>
      <c r="AN2630" s="22">
        <v>10.6722</v>
      </c>
      <c r="AO2630" s="22">
        <v>39.774900000000009</v>
      </c>
      <c r="AP2630" s="22">
        <v>28.904400000000003</v>
      </c>
      <c r="AQ2630" s="22">
        <v>68.182949999999991</v>
      </c>
      <c r="AR2630" s="22">
        <v>0.87</v>
      </c>
      <c r="BI2630" s="27"/>
    </row>
    <row r="2631" spans="1:61" s="22" customFormat="1" x14ac:dyDescent="0.2">
      <c r="B2631" s="23">
        <f t="shared" si="325"/>
        <v>2009</v>
      </c>
      <c r="C2631" s="23">
        <f t="shared" si="326"/>
        <v>9</v>
      </c>
      <c r="D2631" s="24"/>
      <c r="E2631" s="25" t="s">
        <v>1220</v>
      </c>
      <c r="F2631" s="22">
        <v>6606238</v>
      </c>
      <c r="G2631" s="22">
        <v>661152</v>
      </c>
      <c r="H2631" s="26" t="s">
        <v>738</v>
      </c>
      <c r="J2631" s="22" t="str">
        <f t="shared" si="327"/>
        <v xml:space="preserve">Oxundaån </v>
      </c>
      <c r="K2631" s="22" t="s">
        <v>739</v>
      </c>
      <c r="L2631" s="22">
        <v>0.5</v>
      </c>
      <c r="M2631" s="22">
        <v>0.5</v>
      </c>
      <c r="O2631" s="22">
        <v>17</v>
      </c>
      <c r="R2631" s="22">
        <v>44.8</v>
      </c>
      <c r="T2631" s="22">
        <v>2.3559999999999999</v>
      </c>
      <c r="U2631" s="22">
        <v>87</v>
      </c>
      <c r="V2631" s="22">
        <f t="shared" si="324"/>
        <v>1.3304353088068184</v>
      </c>
      <c r="W2631" s="22">
        <v>3.5999999999999997E-2</v>
      </c>
      <c r="X2631" s="22">
        <v>76</v>
      </c>
      <c r="AB2631" s="22">
        <v>34</v>
      </c>
      <c r="AC2631" s="22">
        <v>7.69</v>
      </c>
      <c r="AG2631" s="22">
        <v>11.7</v>
      </c>
      <c r="AI2631" s="22">
        <v>98</v>
      </c>
      <c r="AJ2631" s="22">
        <v>789</v>
      </c>
      <c r="AK2631" s="22">
        <v>49.68</v>
      </c>
      <c r="AM2631" s="22">
        <v>5.4740000000000011</v>
      </c>
      <c r="AN2631" s="22">
        <v>9.4621999999999993</v>
      </c>
      <c r="AO2631" s="22">
        <v>37.718800000000002</v>
      </c>
      <c r="AP2631" s="22">
        <v>25.532220000000002</v>
      </c>
      <c r="AQ2631" s="22">
        <v>51.269349999999996</v>
      </c>
      <c r="AR2631" s="22">
        <v>1.53</v>
      </c>
      <c r="BI2631" s="27"/>
    </row>
    <row r="2632" spans="1:61" s="22" customFormat="1" x14ac:dyDescent="0.2">
      <c r="B2632" s="23">
        <f t="shared" si="325"/>
        <v>2010</v>
      </c>
      <c r="C2632" s="23">
        <f t="shared" si="326"/>
        <v>9</v>
      </c>
      <c r="D2632" s="24"/>
      <c r="E2632" s="25" t="s">
        <v>1221</v>
      </c>
      <c r="F2632" s="22">
        <v>6606238</v>
      </c>
      <c r="G2632" s="22">
        <v>661152</v>
      </c>
      <c r="H2632" s="26" t="s">
        <v>738</v>
      </c>
      <c r="J2632" s="22" t="str">
        <f t="shared" si="327"/>
        <v xml:space="preserve">Oxundaån </v>
      </c>
      <c r="K2632" s="22" t="s">
        <v>739</v>
      </c>
      <c r="L2632" s="22">
        <v>0.5</v>
      </c>
      <c r="M2632" s="22">
        <v>0.5</v>
      </c>
      <c r="O2632" s="22">
        <v>16</v>
      </c>
      <c r="R2632" s="22">
        <v>45.9</v>
      </c>
      <c r="T2632" s="22">
        <v>2.411</v>
      </c>
      <c r="U2632" s="22">
        <v>45</v>
      </c>
      <c r="V2632" s="22">
        <f t="shared" si="324"/>
        <v>0.65385890156382631</v>
      </c>
      <c r="W2632" s="22">
        <v>4.5999999999999999E-2</v>
      </c>
      <c r="X2632" s="22">
        <v>57</v>
      </c>
      <c r="Y2632" s="22">
        <v>1.4</v>
      </c>
      <c r="AB2632" s="22">
        <v>15</v>
      </c>
      <c r="AC2632" s="22">
        <v>7.7</v>
      </c>
      <c r="AE2632" s="22">
        <v>1.3</v>
      </c>
      <c r="AG2632" s="22">
        <v>9.4</v>
      </c>
      <c r="AI2632" s="22">
        <v>74</v>
      </c>
      <c r="AJ2632" s="22">
        <v>757</v>
      </c>
      <c r="AK2632" s="22">
        <v>48.5</v>
      </c>
      <c r="AM2632" s="22">
        <v>5.4349000000000007</v>
      </c>
      <c r="AN2632" s="22">
        <v>8.7724999999999991</v>
      </c>
      <c r="AO2632" s="22">
        <v>38.179650000000002</v>
      </c>
      <c r="AP2632" s="22">
        <v>25.348700000000001</v>
      </c>
      <c r="AQ2632" s="22">
        <v>46.368249999999996</v>
      </c>
      <c r="AR2632" s="22">
        <v>0.2</v>
      </c>
      <c r="BI2632" s="27"/>
    </row>
    <row r="2633" spans="1:61" s="22" customFormat="1" x14ac:dyDescent="0.2">
      <c r="B2633" s="23">
        <f t="shared" si="325"/>
        <v>2011</v>
      </c>
      <c r="C2633" s="23">
        <f t="shared" si="326"/>
        <v>9</v>
      </c>
      <c r="D2633" s="24"/>
      <c r="E2633" s="25" t="s">
        <v>1222</v>
      </c>
      <c r="F2633" s="22">
        <v>6606238</v>
      </c>
      <c r="G2633" s="22">
        <v>661152</v>
      </c>
      <c r="H2633" s="26" t="s">
        <v>738</v>
      </c>
      <c r="J2633" s="22" t="str">
        <f t="shared" si="327"/>
        <v xml:space="preserve">Oxundaån </v>
      </c>
      <c r="K2633" s="22" t="s">
        <v>739</v>
      </c>
      <c r="L2633" s="22">
        <v>0.5</v>
      </c>
      <c r="M2633" s="22">
        <v>0.5</v>
      </c>
      <c r="O2633" s="22">
        <v>17</v>
      </c>
      <c r="R2633" s="22">
        <v>44.6</v>
      </c>
      <c r="T2633" s="22">
        <v>2.4369999999999998</v>
      </c>
      <c r="U2633" s="22">
        <v>72</v>
      </c>
      <c r="V2633" s="22">
        <f t="shared" si="324"/>
        <v>1.2054986522363151</v>
      </c>
      <c r="W2633" s="22">
        <v>3.9E-2</v>
      </c>
      <c r="X2633" s="22">
        <v>87</v>
      </c>
      <c r="Y2633" s="22">
        <v>2</v>
      </c>
      <c r="AB2633" s="22">
        <v>26</v>
      </c>
      <c r="AC2633" s="22">
        <v>7.73</v>
      </c>
      <c r="AE2633" s="22">
        <v>2.2000000000000002</v>
      </c>
      <c r="AG2633" s="22">
        <v>10.199999999999999</v>
      </c>
      <c r="AI2633" s="22">
        <v>113</v>
      </c>
      <c r="AJ2633" s="22">
        <v>735</v>
      </c>
      <c r="AK2633" s="22">
        <v>48.58</v>
      </c>
      <c r="AL2633" s="22">
        <v>4.8000000000000001E-2</v>
      </c>
      <c r="AM2633" s="22">
        <v>5.3567000000000009</v>
      </c>
      <c r="AN2633" s="22">
        <v>8.9177</v>
      </c>
      <c r="AO2633" s="22">
        <v>37.506100000000004</v>
      </c>
      <c r="AP2633" s="22">
        <v>26.013960000000001</v>
      </c>
      <c r="AQ2633" s="22">
        <v>43.485250000000001</v>
      </c>
      <c r="AR2633" s="22">
        <v>1.03</v>
      </c>
      <c r="BI2633" s="27"/>
    </row>
    <row r="2634" spans="1:61" s="22" customFormat="1" x14ac:dyDescent="0.2">
      <c r="B2634" s="23">
        <f t="shared" si="325"/>
        <v>2012</v>
      </c>
      <c r="C2634" s="23">
        <f t="shared" si="326"/>
        <v>9</v>
      </c>
      <c r="D2634" s="24"/>
      <c r="E2634" s="25" t="s">
        <v>1223</v>
      </c>
      <c r="F2634" s="22">
        <v>6606238</v>
      </c>
      <c r="G2634" s="22">
        <v>661152</v>
      </c>
      <c r="H2634" s="26" t="s">
        <v>738</v>
      </c>
      <c r="J2634" s="22" t="str">
        <f t="shared" si="327"/>
        <v xml:space="preserve">Oxundaån </v>
      </c>
      <c r="K2634" s="22" t="s">
        <v>739</v>
      </c>
      <c r="L2634" s="22">
        <v>0.5</v>
      </c>
      <c r="M2634" s="22">
        <v>0.5</v>
      </c>
      <c r="O2634" s="22">
        <v>16.2</v>
      </c>
      <c r="R2634" s="22">
        <v>43.1</v>
      </c>
      <c r="T2634" s="22">
        <v>2.3719999999999999</v>
      </c>
      <c r="U2634" s="22">
        <v>34</v>
      </c>
      <c r="V2634" s="22">
        <f t="shared" si="324"/>
        <v>0.73641570641303844</v>
      </c>
      <c r="W2634" s="22">
        <v>4.1000000000000002E-2</v>
      </c>
      <c r="X2634" s="22">
        <v>50</v>
      </c>
      <c r="Y2634" s="22">
        <v>2.4</v>
      </c>
      <c r="AB2634" s="22">
        <v>24</v>
      </c>
      <c r="AC2634" s="22">
        <v>7.87</v>
      </c>
      <c r="AE2634" s="22">
        <v>2.7</v>
      </c>
      <c r="AG2634" s="22">
        <v>10.7</v>
      </c>
      <c r="AI2634" s="22">
        <v>77</v>
      </c>
      <c r="AJ2634" s="22">
        <v>734</v>
      </c>
      <c r="AK2634" s="22">
        <v>47.839999999999996</v>
      </c>
      <c r="AL2634" s="22">
        <v>5.8999999999999997E-2</v>
      </c>
      <c r="AM2634" s="22">
        <v>4.8875000000000002</v>
      </c>
      <c r="AN2634" s="22">
        <v>8.4337</v>
      </c>
      <c r="AO2634" s="22">
        <v>35.910849999999996</v>
      </c>
      <c r="AP2634" s="22">
        <v>24.476980000000001</v>
      </c>
      <c r="AQ2634" s="22">
        <v>41.851549999999996</v>
      </c>
      <c r="AR2634" s="22">
        <v>0.85</v>
      </c>
      <c r="BI2634" s="27"/>
    </row>
    <row r="2635" spans="1:61" s="22" customFormat="1" x14ac:dyDescent="0.2">
      <c r="A2635" s="22">
        <v>24337</v>
      </c>
      <c r="B2635" s="23">
        <f t="shared" si="325"/>
        <v>2013</v>
      </c>
      <c r="C2635" s="23">
        <f t="shared" si="326"/>
        <v>9</v>
      </c>
      <c r="D2635" s="23"/>
      <c r="E2635" s="25">
        <v>41526</v>
      </c>
      <c r="F2635" s="22">
        <v>6600935</v>
      </c>
      <c r="G2635" s="22">
        <v>1626764</v>
      </c>
      <c r="H2635" s="22" t="s">
        <v>94</v>
      </c>
      <c r="I2635" s="22" t="s">
        <v>780</v>
      </c>
      <c r="J2635" s="22" t="str">
        <f t="shared" si="327"/>
        <v>Vallentunasjön Va2</v>
      </c>
      <c r="K2635" s="22" t="s">
        <v>739</v>
      </c>
      <c r="L2635" s="22">
        <v>0.5</v>
      </c>
      <c r="M2635" s="22">
        <v>0.5</v>
      </c>
      <c r="N2635" s="22">
        <v>0.4</v>
      </c>
      <c r="O2635" s="22">
        <v>18.399999999999999</v>
      </c>
      <c r="P2635" s="22">
        <v>10.5</v>
      </c>
      <c r="Q2635" s="22">
        <v>111</v>
      </c>
      <c r="BI2635" s="27"/>
    </row>
    <row r="2636" spans="1:61" s="22" customFormat="1" x14ac:dyDescent="0.2">
      <c r="A2636" s="22">
        <v>24338</v>
      </c>
      <c r="B2636" s="23">
        <f t="shared" si="325"/>
        <v>2013</v>
      </c>
      <c r="C2636" s="23">
        <f t="shared" si="326"/>
        <v>9</v>
      </c>
      <c r="D2636" s="23"/>
      <c r="E2636" s="25">
        <v>41526</v>
      </c>
      <c r="F2636" s="22">
        <v>6600935</v>
      </c>
      <c r="G2636" s="22">
        <v>1626764</v>
      </c>
      <c r="H2636" s="22" t="s">
        <v>94</v>
      </c>
      <c r="I2636" s="22" t="s">
        <v>780</v>
      </c>
      <c r="J2636" s="22" t="str">
        <f t="shared" si="327"/>
        <v>Vallentunasjön Va2</v>
      </c>
      <c r="K2636" s="22" t="s">
        <v>781</v>
      </c>
      <c r="L2636" s="22">
        <v>1</v>
      </c>
      <c r="M2636" s="22">
        <v>1</v>
      </c>
      <c r="O2636" s="22">
        <v>18.3</v>
      </c>
      <c r="P2636" s="22">
        <v>10.199999999999999</v>
      </c>
      <c r="Q2636" s="22">
        <v>107</v>
      </c>
      <c r="BI2636" s="27"/>
    </row>
    <row r="2637" spans="1:61" s="22" customFormat="1" x14ac:dyDescent="0.2">
      <c r="A2637" s="22">
        <v>24339</v>
      </c>
      <c r="B2637" s="23">
        <f t="shared" si="325"/>
        <v>2013</v>
      </c>
      <c r="C2637" s="23">
        <f t="shared" si="326"/>
        <v>9</v>
      </c>
      <c r="D2637" s="23"/>
      <c r="E2637" s="25">
        <v>41526</v>
      </c>
      <c r="F2637" s="22">
        <v>6600935</v>
      </c>
      <c r="G2637" s="22">
        <v>1626764</v>
      </c>
      <c r="H2637" s="22" t="s">
        <v>94</v>
      </c>
      <c r="I2637" s="22" t="s">
        <v>780</v>
      </c>
      <c r="J2637" s="22" t="str">
        <f t="shared" si="327"/>
        <v>Vallentunasjön Va2</v>
      </c>
      <c r="K2637" s="22" t="s">
        <v>782</v>
      </c>
      <c r="L2637" s="22">
        <v>2</v>
      </c>
      <c r="M2637" s="22">
        <v>2</v>
      </c>
      <c r="O2637" s="22">
        <v>17.8</v>
      </c>
      <c r="P2637" s="22">
        <v>9.6999999999999993</v>
      </c>
      <c r="Q2637" s="22">
        <v>101</v>
      </c>
      <c r="BI2637" s="27"/>
    </row>
    <row r="2638" spans="1:61" s="22" customFormat="1" x14ac:dyDescent="0.2">
      <c r="A2638" s="22">
        <v>24340</v>
      </c>
      <c r="B2638" s="23">
        <f t="shared" si="325"/>
        <v>2013</v>
      </c>
      <c r="C2638" s="23">
        <f t="shared" si="326"/>
        <v>9</v>
      </c>
      <c r="D2638" s="23"/>
      <c r="E2638" s="25">
        <v>41526</v>
      </c>
      <c r="F2638" s="22">
        <v>6600935</v>
      </c>
      <c r="G2638" s="22">
        <v>1626764</v>
      </c>
      <c r="H2638" s="22" t="s">
        <v>94</v>
      </c>
      <c r="I2638" s="22" t="s">
        <v>780</v>
      </c>
      <c r="J2638" s="22" t="str">
        <f t="shared" si="327"/>
        <v>Vallentunasjön Va2</v>
      </c>
      <c r="K2638" s="22" t="s">
        <v>783</v>
      </c>
      <c r="L2638" s="22">
        <v>3</v>
      </c>
      <c r="M2638" s="22">
        <v>3</v>
      </c>
      <c r="O2638" s="22">
        <v>17.8</v>
      </c>
      <c r="P2638" s="22">
        <v>8.6999999999999993</v>
      </c>
      <c r="Q2638" s="22">
        <v>91</v>
      </c>
      <c r="BI2638" s="27"/>
    </row>
    <row r="2639" spans="1:61" s="22" customFormat="1" x14ac:dyDescent="0.2">
      <c r="A2639" s="22">
        <v>24341</v>
      </c>
      <c r="B2639" s="23">
        <f t="shared" si="325"/>
        <v>2013</v>
      </c>
      <c r="C2639" s="23">
        <f t="shared" si="326"/>
        <v>9</v>
      </c>
      <c r="D2639" s="23"/>
      <c r="E2639" s="25">
        <v>41526</v>
      </c>
      <c r="F2639" s="22">
        <v>6600935</v>
      </c>
      <c r="G2639" s="22">
        <v>1626764</v>
      </c>
      <c r="H2639" s="22" t="s">
        <v>94</v>
      </c>
      <c r="I2639" s="22" t="s">
        <v>780</v>
      </c>
      <c r="J2639" s="22" t="str">
        <f t="shared" si="327"/>
        <v>Vallentunasjön Va2</v>
      </c>
      <c r="K2639" s="22" t="s">
        <v>784</v>
      </c>
      <c r="L2639" s="22">
        <v>4</v>
      </c>
      <c r="M2639" s="22">
        <v>4</v>
      </c>
      <c r="O2639" s="22">
        <v>17.7</v>
      </c>
      <c r="P2639" s="22">
        <v>7.1</v>
      </c>
      <c r="Q2639" s="22">
        <v>74</v>
      </c>
      <c r="BI2639" s="27"/>
    </row>
    <row r="2640" spans="1:61" s="22" customFormat="1" x14ac:dyDescent="0.2">
      <c r="A2640" s="22">
        <v>24342</v>
      </c>
      <c r="B2640" s="23">
        <f t="shared" si="325"/>
        <v>2013</v>
      </c>
      <c r="C2640" s="23">
        <f t="shared" si="326"/>
        <v>9</v>
      </c>
      <c r="D2640" s="23"/>
      <c r="E2640" s="25">
        <v>41526</v>
      </c>
      <c r="H2640" s="22" t="s">
        <v>94</v>
      </c>
      <c r="I2640" s="22" t="s">
        <v>786</v>
      </c>
      <c r="J2640" s="22" t="str">
        <f t="shared" si="327"/>
        <v>Vallentunasjön Blandprov</v>
      </c>
      <c r="K2640" s="22" t="s">
        <v>739</v>
      </c>
      <c r="U2640" s="22">
        <v>5.18</v>
      </c>
      <c r="X2640" s="22">
        <v>5.7200000000000095</v>
      </c>
      <c r="Z2640" s="22">
        <v>62.20655</v>
      </c>
      <c r="AB2640" s="30">
        <v>0</v>
      </c>
      <c r="AE2640" s="22">
        <v>39.000000000000099</v>
      </c>
      <c r="AI2640" s="22">
        <v>92.72</v>
      </c>
      <c r="AJ2640" s="22">
        <v>1841.6669999999999</v>
      </c>
      <c r="BI2640" s="27"/>
    </row>
    <row r="2641" spans="1:74" s="22" customFormat="1" x14ac:dyDescent="0.2">
      <c r="B2641" s="23">
        <f t="shared" si="325"/>
        <v>2013</v>
      </c>
      <c r="C2641" s="23">
        <f t="shared" si="326"/>
        <v>9</v>
      </c>
      <c r="D2641" s="24"/>
      <c r="E2641" s="25" t="s">
        <v>1224</v>
      </c>
      <c r="F2641" s="22">
        <v>6606238</v>
      </c>
      <c r="G2641" s="22">
        <v>661152</v>
      </c>
      <c r="H2641" s="26" t="s">
        <v>738</v>
      </c>
      <c r="J2641" s="22" t="str">
        <f t="shared" si="327"/>
        <v xml:space="preserve">Oxundaån </v>
      </c>
      <c r="K2641" s="22" t="s">
        <v>739</v>
      </c>
      <c r="L2641" s="22">
        <v>0.5</v>
      </c>
      <c r="M2641" s="22">
        <v>0.5</v>
      </c>
      <c r="O2641" s="22">
        <v>18.2</v>
      </c>
      <c r="R2641" s="22">
        <v>43.6</v>
      </c>
      <c r="T2641" s="22">
        <v>2.512</v>
      </c>
      <c r="U2641" s="22">
        <v>51</v>
      </c>
      <c r="V2641" s="22">
        <f t="shared" ref="V2641" si="328">U2641 * (1/((10^((0.0901821 + (2729.92 /(273.15 + O2641)))-AC2641)+1)))</f>
        <v>0.8909136984792938</v>
      </c>
      <c r="W2641" s="22">
        <v>4.4999999999999998E-2</v>
      </c>
      <c r="X2641" s="22">
        <v>64</v>
      </c>
      <c r="Y2641" s="22">
        <v>1.6</v>
      </c>
      <c r="AB2641" s="22">
        <v>18</v>
      </c>
      <c r="AC2641" s="22">
        <v>7.71</v>
      </c>
      <c r="AE2641" s="22">
        <v>1.5</v>
      </c>
      <c r="AG2641" s="22">
        <v>11</v>
      </c>
      <c r="AI2641" s="22">
        <v>88</v>
      </c>
      <c r="AJ2641" s="22">
        <v>741</v>
      </c>
      <c r="AK2641" s="22">
        <v>49.2</v>
      </c>
      <c r="AM2641" s="22">
        <v>5.3176000000000005</v>
      </c>
      <c r="AN2641" s="22">
        <v>8.4457999999999984</v>
      </c>
      <c r="AO2641" s="22">
        <v>37.931500000000007</v>
      </c>
      <c r="AP2641" s="22">
        <v>25.9222</v>
      </c>
      <c r="AQ2641" s="22">
        <v>35.316749999999999</v>
      </c>
      <c r="AR2641" s="22">
        <v>0.54</v>
      </c>
      <c r="BI2641" s="27"/>
      <c r="BV2641" s="22">
        <v>5.0000000000000001E-3</v>
      </c>
    </row>
    <row r="2642" spans="1:74" s="22" customFormat="1" x14ac:dyDescent="0.2">
      <c r="A2642" s="22">
        <v>24820</v>
      </c>
      <c r="B2642" s="23">
        <f t="shared" si="325"/>
        <v>2013</v>
      </c>
      <c r="C2642" s="23">
        <f t="shared" si="326"/>
        <v>9</v>
      </c>
      <c r="D2642" s="23"/>
      <c r="E2642" s="25">
        <v>41535</v>
      </c>
      <c r="F2642" s="22">
        <v>6600935</v>
      </c>
      <c r="G2642" s="22">
        <v>1626764</v>
      </c>
      <c r="H2642" s="22" t="s">
        <v>94</v>
      </c>
      <c r="I2642" s="22" t="s">
        <v>780</v>
      </c>
      <c r="J2642" s="22" t="str">
        <f t="shared" si="327"/>
        <v>Vallentunasjön Va2</v>
      </c>
      <c r="K2642" s="22" t="s">
        <v>739</v>
      </c>
      <c r="L2642" s="22">
        <v>0.5</v>
      </c>
      <c r="M2642" s="22">
        <v>0.5</v>
      </c>
      <c r="N2642" s="22">
        <v>0.5</v>
      </c>
      <c r="O2642" s="22">
        <v>17.899999999999999</v>
      </c>
      <c r="P2642" s="22">
        <v>9.6999999999999993</v>
      </c>
      <c r="Q2642" s="22">
        <v>104</v>
      </c>
      <c r="BI2642" s="27"/>
    </row>
    <row r="2643" spans="1:74" s="22" customFormat="1" x14ac:dyDescent="0.2">
      <c r="A2643" s="22">
        <v>24821</v>
      </c>
      <c r="B2643" s="23">
        <f t="shared" si="325"/>
        <v>2013</v>
      </c>
      <c r="C2643" s="23">
        <f t="shared" si="326"/>
        <v>9</v>
      </c>
      <c r="D2643" s="23"/>
      <c r="E2643" s="25">
        <v>41535</v>
      </c>
      <c r="F2643" s="22">
        <v>6600935</v>
      </c>
      <c r="G2643" s="22">
        <v>1626764</v>
      </c>
      <c r="H2643" s="22" t="s">
        <v>94</v>
      </c>
      <c r="I2643" s="22" t="s">
        <v>780</v>
      </c>
      <c r="J2643" s="22" t="str">
        <f t="shared" si="327"/>
        <v>Vallentunasjön Va2</v>
      </c>
      <c r="K2643" s="22" t="s">
        <v>781</v>
      </c>
      <c r="L2643" s="22">
        <v>1</v>
      </c>
      <c r="M2643" s="22">
        <v>1</v>
      </c>
      <c r="O2643" s="22">
        <v>16.600000000000001</v>
      </c>
      <c r="P2643" s="22">
        <v>7.6</v>
      </c>
      <c r="Q2643" s="22">
        <v>79</v>
      </c>
      <c r="BI2643" s="27"/>
    </row>
    <row r="2644" spans="1:74" s="22" customFormat="1" x14ac:dyDescent="0.2">
      <c r="A2644" s="22">
        <v>24822</v>
      </c>
      <c r="B2644" s="23">
        <f t="shared" si="325"/>
        <v>2013</v>
      </c>
      <c r="C2644" s="23">
        <f t="shared" si="326"/>
        <v>9</v>
      </c>
      <c r="D2644" s="23"/>
      <c r="E2644" s="25">
        <v>41535</v>
      </c>
      <c r="F2644" s="22">
        <v>6600935</v>
      </c>
      <c r="G2644" s="22">
        <v>1626764</v>
      </c>
      <c r="H2644" s="22" t="s">
        <v>94</v>
      </c>
      <c r="I2644" s="22" t="s">
        <v>780</v>
      </c>
      <c r="J2644" s="22" t="str">
        <f t="shared" si="327"/>
        <v>Vallentunasjön Va2</v>
      </c>
      <c r="K2644" s="22" t="s">
        <v>782</v>
      </c>
      <c r="L2644" s="22">
        <v>2</v>
      </c>
      <c r="M2644" s="22">
        <v>2</v>
      </c>
      <c r="O2644" s="22">
        <v>16.399999999999999</v>
      </c>
      <c r="P2644" s="22">
        <v>6.9</v>
      </c>
      <c r="Q2644" s="22">
        <v>71</v>
      </c>
      <c r="BI2644" s="27"/>
    </row>
    <row r="2645" spans="1:74" s="22" customFormat="1" x14ac:dyDescent="0.2">
      <c r="A2645" s="22">
        <v>24823</v>
      </c>
      <c r="B2645" s="23">
        <f t="shared" si="325"/>
        <v>2013</v>
      </c>
      <c r="C2645" s="23">
        <f t="shared" si="326"/>
        <v>9</v>
      </c>
      <c r="D2645" s="23"/>
      <c r="E2645" s="25">
        <v>41535</v>
      </c>
      <c r="F2645" s="22">
        <v>6600935</v>
      </c>
      <c r="G2645" s="22">
        <v>1626764</v>
      </c>
      <c r="H2645" s="22" t="s">
        <v>94</v>
      </c>
      <c r="I2645" s="22" t="s">
        <v>780</v>
      </c>
      <c r="J2645" s="22" t="str">
        <f t="shared" si="327"/>
        <v>Vallentunasjön Va2</v>
      </c>
      <c r="K2645" s="22" t="s">
        <v>783</v>
      </c>
      <c r="L2645" s="22">
        <v>3</v>
      </c>
      <c r="M2645" s="22">
        <v>3</v>
      </c>
      <c r="O2645" s="22">
        <v>16.399999999999999</v>
      </c>
      <c r="P2645" s="22">
        <v>6.7</v>
      </c>
      <c r="Q2645" s="22">
        <v>69</v>
      </c>
      <c r="BI2645" s="27"/>
    </row>
    <row r="2646" spans="1:74" s="22" customFormat="1" x14ac:dyDescent="0.2">
      <c r="A2646" s="22">
        <v>24824</v>
      </c>
      <c r="B2646" s="23">
        <f t="shared" si="325"/>
        <v>2013</v>
      </c>
      <c r="C2646" s="23">
        <f t="shared" si="326"/>
        <v>9</v>
      </c>
      <c r="D2646" s="23"/>
      <c r="E2646" s="25">
        <v>41535</v>
      </c>
      <c r="F2646" s="22">
        <v>6600935</v>
      </c>
      <c r="G2646" s="22">
        <v>1626764</v>
      </c>
      <c r="H2646" s="22" t="s">
        <v>94</v>
      </c>
      <c r="I2646" s="22" t="s">
        <v>780</v>
      </c>
      <c r="J2646" s="22" t="str">
        <f t="shared" si="327"/>
        <v>Vallentunasjön Va2</v>
      </c>
      <c r="K2646" s="22" t="s">
        <v>784</v>
      </c>
      <c r="L2646" s="22">
        <v>4</v>
      </c>
      <c r="M2646" s="22">
        <v>4</v>
      </c>
      <c r="O2646" s="22">
        <v>16.3</v>
      </c>
      <c r="P2646" s="22">
        <v>6.9</v>
      </c>
      <c r="Q2646" s="22">
        <v>72</v>
      </c>
      <c r="BI2646" s="27"/>
    </row>
    <row r="2647" spans="1:74" s="22" customFormat="1" x14ac:dyDescent="0.2">
      <c r="A2647" s="22">
        <v>24825</v>
      </c>
      <c r="B2647" s="23">
        <f t="shared" si="325"/>
        <v>2013</v>
      </c>
      <c r="C2647" s="23">
        <f t="shared" si="326"/>
        <v>9</v>
      </c>
      <c r="D2647" s="23"/>
      <c r="E2647" s="25">
        <v>41535</v>
      </c>
      <c r="H2647" s="22" t="s">
        <v>94</v>
      </c>
      <c r="I2647" s="22" t="s">
        <v>786</v>
      </c>
      <c r="J2647" s="22" t="str">
        <f t="shared" si="327"/>
        <v>Vallentunasjön Blandprov</v>
      </c>
      <c r="K2647" s="22" t="s">
        <v>739</v>
      </c>
      <c r="U2647" s="22">
        <v>3.4950000000000001</v>
      </c>
      <c r="X2647" s="22">
        <v>4.4400000000000004</v>
      </c>
      <c r="Z2647" s="22">
        <v>59.421999999999997</v>
      </c>
      <c r="AB2647" s="22">
        <v>1.0249999999999999</v>
      </c>
      <c r="AE2647" s="22">
        <v>33.749999999999901</v>
      </c>
      <c r="AI2647" s="22">
        <v>93.07</v>
      </c>
      <c r="AJ2647" s="22">
        <v>1842.001</v>
      </c>
      <c r="BI2647" s="27"/>
    </row>
    <row r="2648" spans="1:74" s="22" customFormat="1" x14ac:dyDescent="0.2">
      <c r="A2648" s="22">
        <v>34762</v>
      </c>
      <c r="B2648" s="23">
        <f t="shared" si="325"/>
        <v>2014</v>
      </c>
      <c r="C2648" s="23">
        <f t="shared" si="326"/>
        <v>9</v>
      </c>
      <c r="D2648" s="23"/>
      <c r="E2648" s="25">
        <v>41891</v>
      </c>
      <c r="F2648" s="22">
        <v>6600935</v>
      </c>
      <c r="G2648" s="22">
        <v>1626764</v>
      </c>
      <c r="H2648" s="22" t="s">
        <v>94</v>
      </c>
      <c r="I2648" s="22" t="s">
        <v>780</v>
      </c>
      <c r="J2648" s="22" t="str">
        <f t="shared" si="327"/>
        <v>Vallentunasjön Va2</v>
      </c>
      <c r="K2648" s="22" t="s">
        <v>739</v>
      </c>
      <c r="L2648" s="22">
        <v>0.5</v>
      </c>
      <c r="M2648" s="22">
        <v>0.5</v>
      </c>
      <c r="N2648" s="22">
        <v>0.7</v>
      </c>
      <c r="O2648" s="22">
        <v>18.2</v>
      </c>
      <c r="P2648" s="22">
        <v>10.199999999999999</v>
      </c>
      <c r="Q2648" s="22">
        <v>109</v>
      </c>
      <c r="BI2648" s="27"/>
    </row>
    <row r="2649" spans="1:74" s="22" customFormat="1" x14ac:dyDescent="0.2">
      <c r="A2649" s="22">
        <v>34763</v>
      </c>
      <c r="B2649" s="23">
        <f t="shared" si="325"/>
        <v>2014</v>
      </c>
      <c r="C2649" s="23">
        <f t="shared" si="326"/>
        <v>9</v>
      </c>
      <c r="D2649" s="23"/>
      <c r="E2649" s="25">
        <v>41891</v>
      </c>
      <c r="F2649" s="22">
        <v>6600935</v>
      </c>
      <c r="G2649" s="22">
        <v>1626764</v>
      </c>
      <c r="H2649" s="22" t="s">
        <v>94</v>
      </c>
      <c r="I2649" s="22" t="s">
        <v>780</v>
      </c>
      <c r="J2649" s="22" t="str">
        <f t="shared" si="327"/>
        <v>Vallentunasjön Va2</v>
      </c>
      <c r="K2649" s="22" t="s">
        <v>781</v>
      </c>
      <c r="L2649" s="22">
        <v>1</v>
      </c>
      <c r="M2649" s="22">
        <v>1</v>
      </c>
      <c r="O2649" s="22">
        <v>18.2</v>
      </c>
      <c r="P2649" s="22">
        <v>10.199999999999999</v>
      </c>
      <c r="Q2649" s="22">
        <v>109</v>
      </c>
      <c r="BI2649" s="27"/>
    </row>
    <row r="2650" spans="1:74" s="22" customFormat="1" x14ac:dyDescent="0.2">
      <c r="A2650" s="22">
        <v>34764</v>
      </c>
      <c r="B2650" s="23">
        <f t="shared" si="325"/>
        <v>2014</v>
      </c>
      <c r="C2650" s="23">
        <f t="shared" si="326"/>
        <v>9</v>
      </c>
      <c r="D2650" s="23"/>
      <c r="E2650" s="25">
        <v>41891</v>
      </c>
      <c r="F2650" s="22">
        <v>6600935</v>
      </c>
      <c r="G2650" s="22">
        <v>1626764</v>
      </c>
      <c r="H2650" s="22" t="s">
        <v>94</v>
      </c>
      <c r="I2650" s="22" t="s">
        <v>780</v>
      </c>
      <c r="J2650" s="22" t="str">
        <f t="shared" si="327"/>
        <v>Vallentunasjön Va2</v>
      </c>
      <c r="K2650" s="22" t="s">
        <v>782</v>
      </c>
      <c r="L2650" s="22">
        <v>2</v>
      </c>
      <c r="M2650" s="22">
        <v>2</v>
      </c>
      <c r="O2650" s="22">
        <v>18.100000000000001</v>
      </c>
      <c r="P2650" s="22">
        <v>10.1</v>
      </c>
      <c r="Q2650" s="22">
        <v>108</v>
      </c>
      <c r="BI2650" s="27"/>
    </row>
    <row r="2651" spans="1:74" s="22" customFormat="1" x14ac:dyDescent="0.2">
      <c r="A2651" s="22">
        <v>34765</v>
      </c>
      <c r="B2651" s="23">
        <f t="shared" si="325"/>
        <v>2014</v>
      </c>
      <c r="C2651" s="23">
        <f t="shared" si="326"/>
        <v>9</v>
      </c>
      <c r="D2651" s="23"/>
      <c r="E2651" s="25">
        <v>41891</v>
      </c>
      <c r="F2651" s="22">
        <v>6600935</v>
      </c>
      <c r="G2651" s="22">
        <v>1626764</v>
      </c>
      <c r="H2651" s="22" t="s">
        <v>94</v>
      </c>
      <c r="I2651" s="22" t="s">
        <v>780</v>
      </c>
      <c r="J2651" s="22" t="str">
        <f t="shared" si="327"/>
        <v>Vallentunasjön Va2</v>
      </c>
      <c r="K2651" s="22" t="s">
        <v>783</v>
      </c>
      <c r="L2651" s="22">
        <v>3</v>
      </c>
      <c r="M2651" s="22">
        <v>3</v>
      </c>
      <c r="O2651" s="22">
        <v>18</v>
      </c>
      <c r="P2651" s="22">
        <v>10</v>
      </c>
      <c r="Q2651" s="22">
        <v>106</v>
      </c>
      <c r="BI2651" s="27"/>
    </row>
    <row r="2652" spans="1:74" s="22" customFormat="1" x14ac:dyDescent="0.2">
      <c r="A2652" s="22">
        <v>34766</v>
      </c>
      <c r="B2652" s="23">
        <f t="shared" si="325"/>
        <v>2014</v>
      </c>
      <c r="C2652" s="23">
        <f t="shared" si="326"/>
        <v>9</v>
      </c>
      <c r="D2652" s="23"/>
      <c r="E2652" s="25">
        <v>41891</v>
      </c>
      <c r="F2652" s="22">
        <v>6600935</v>
      </c>
      <c r="G2652" s="22">
        <v>1626764</v>
      </c>
      <c r="H2652" s="22" t="s">
        <v>94</v>
      </c>
      <c r="I2652" s="22" t="s">
        <v>780</v>
      </c>
      <c r="J2652" s="22" t="str">
        <f t="shared" si="327"/>
        <v>Vallentunasjön Va2</v>
      </c>
      <c r="K2652" s="22" t="s">
        <v>784</v>
      </c>
      <c r="L2652" s="22">
        <v>4</v>
      </c>
      <c r="M2652" s="22">
        <v>4</v>
      </c>
      <c r="O2652" s="22">
        <v>17.899999999999999</v>
      </c>
      <c r="P2652" s="22">
        <v>9.1999999999999993</v>
      </c>
      <c r="Q2652" s="22">
        <v>98</v>
      </c>
      <c r="BI2652" s="27"/>
    </row>
    <row r="2653" spans="1:74" s="22" customFormat="1" x14ac:dyDescent="0.2">
      <c r="A2653" s="22">
        <v>34767</v>
      </c>
      <c r="B2653" s="23">
        <f t="shared" si="325"/>
        <v>2014</v>
      </c>
      <c r="C2653" s="23">
        <f t="shared" si="326"/>
        <v>9</v>
      </c>
      <c r="D2653" s="23"/>
      <c r="E2653" s="25">
        <v>41891</v>
      </c>
      <c r="F2653" s="22">
        <v>6600935</v>
      </c>
      <c r="G2653" s="22">
        <v>1626764</v>
      </c>
      <c r="H2653" s="22" t="s">
        <v>94</v>
      </c>
      <c r="I2653" s="22" t="s">
        <v>780</v>
      </c>
      <c r="J2653" s="22" t="str">
        <f t="shared" si="327"/>
        <v>Vallentunasjön Va2</v>
      </c>
      <c r="K2653" s="22" t="s">
        <v>785</v>
      </c>
      <c r="L2653" s="22">
        <v>4.5</v>
      </c>
      <c r="M2653" s="22">
        <v>4.5</v>
      </c>
      <c r="O2653" s="22">
        <v>17.899999999999999</v>
      </c>
      <c r="P2653" s="22">
        <v>9.1</v>
      </c>
      <c r="Q2653" s="22">
        <v>97</v>
      </c>
      <c r="BI2653" s="27"/>
    </row>
    <row r="2654" spans="1:74" s="22" customFormat="1" x14ac:dyDescent="0.2">
      <c r="A2654" s="22">
        <v>34768</v>
      </c>
      <c r="B2654" s="23">
        <f t="shared" si="325"/>
        <v>2014</v>
      </c>
      <c r="C2654" s="23">
        <f t="shared" si="326"/>
        <v>9</v>
      </c>
      <c r="D2654" s="23"/>
      <c r="E2654" s="25">
        <v>41891</v>
      </c>
      <c r="H2654" s="22" t="s">
        <v>94</v>
      </c>
      <c r="I2654" s="22" t="s">
        <v>786</v>
      </c>
      <c r="J2654" s="22" t="str">
        <f t="shared" si="327"/>
        <v>Vallentunasjön Blandprov</v>
      </c>
      <c r="K2654" s="22" t="s">
        <v>739</v>
      </c>
      <c r="L2654" s="22">
        <v>4</v>
      </c>
      <c r="M2654" s="22">
        <v>0</v>
      </c>
      <c r="U2654" s="22">
        <v>1.0102</v>
      </c>
      <c r="X2654" s="22">
        <v>8.3800000000000008</v>
      </c>
      <c r="Z2654" s="22">
        <v>54.5886</v>
      </c>
      <c r="AB2654" s="22">
        <v>23.18</v>
      </c>
      <c r="AE2654" s="22">
        <v>22.666666667000001</v>
      </c>
      <c r="AI2654" s="22">
        <v>64.2</v>
      </c>
      <c r="AJ2654" s="22">
        <v>1661.43</v>
      </c>
      <c r="BI2654" s="27"/>
    </row>
    <row r="2655" spans="1:74" s="22" customFormat="1" x14ac:dyDescent="0.2">
      <c r="B2655" s="23">
        <f t="shared" si="325"/>
        <v>2014</v>
      </c>
      <c r="C2655" s="23">
        <f t="shared" si="326"/>
        <v>9</v>
      </c>
      <c r="D2655" s="24"/>
      <c r="E2655" s="25" t="s">
        <v>1225</v>
      </c>
      <c r="F2655" s="22">
        <v>6606238</v>
      </c>
      <c r="G2655" s="22">
        <v>661152</v>
      </c>
      <c r="H2655" s="26" t="s">
        <v>738</v>
      </c>
      <c r="J2655" s="22" t="str">
        <f t="shared" si="327"/>
        <v xml:space="preserve">Oxundaån </v>
      </c>
      <c r="K2655" s="22" t="s">
        <v>739</v>
      </c>
      <c r="L2655" s="22">
        <v>0.5</v>
      </c>
      <c r="M2655" s="22">
        <v>0.5</v>
      </c>
      <c r="O2655" s="22">
        <v>16.7</v>
      </c>
      <c r="R2655" s="22">
        <v>48.3</v>
      </c>
      <c r="T2655" s="22">
        <v>2.5680000000000001</v>
      </c>
      <c r="U2655" s="22">
        <v>37</v>
      </c>
      <c r="V2655" s="22">
        <f t="shared" ref="V2655" si="329">U2655 * (1/((10^((0.0901821 + (2729.92 /(273.15 + O2655)))-AC2655)+1)))</f>
        <v>0.7261440812839477</v>
      </c>
      <c r="W2655" s="22">
        <v>3.5000000000000003E-2</v>
      </c>
      <c r="X2655" s="22">
        <v>42</v>
      </c>
      <c r="Y2655" s="22">
        <v>1.3</v>
      </c>
      <c r="AB2655" s="22">
        <v>5</v>
      </c>
      <c r="AC2655" s="22">
        <v>7.81</v>
      </c>
      <c r="AG2655" s="22">
        <v>10.6</v>
      </c>
      <c r="AI2655" s="22">
        <v>67.599999999999994</v>
      </c>
      <c r="AJ2655" s="22">
        <v>659</v>
      </c>
      <c r="AK2655" s="22">
        <v>54.400000000000006</v>
      </c>
      <c r="AM2655" s="22">
        <v>5.5522</v>
      </c>
      <c r="AN2655" s="22">
        <v>9.3412000000000006</v>
      </c>
      <c r="AO2655" s="22">
        <v>39.774900000000009</v>
      </c>
      <c r="AP2655" s="22">
        <v>27.986800000000002</v>
      </c>
      <c r="AQ2655" s="22">
        <v>50.21224999999999</v>
      </c>
      <c r="AR2655" s="22">
        <v>0.54</v>
      </c>
      <c r="BI2655" s="27"/>
    </row>
    <row r="2656" spans="1:74" s="22" customFormat="1" x14ac:dyDescent="0.2">
      <c r="A2656" s="22">
        <v>35372</v>
      </c>
      <c r="B2656" s="23">
        <f t="shared" si="325"/>
        <v>2014</v>
      </c>
      <c r="C2656" s="23">
        <f t="shared" si="326"/>
        <v>9</v>
      </c>
      <c r="D2656" s="23"/>
      <c r="E2656" s="25">
        <v>41906</v>
      </c>
      <c r="F2656" s="22">
        <v>6600935</v>
      </c>
      <c r="G2656" s="22">
        <v>1626764</v>
      </c>
      <c r="H2656" s="22" t="s">
        <v>94</v>
      </c>
      <c r="I2656" s="22" t="s">
        <v>780</v>
      </c>
      <c r="J2656" s="22" t="str">
        <f t="shared" si="327"/>
        <v>Vallentunasjön Va2</v>
      </c>
      <c r="K2656" s="22" t="s">
        <v>739</v>
      </c>
      <c r="L2656" s="22">
        <v>0.5</v>
      </c>
      <c r="M2656" s="22">
        <v>0.5</v>
      </c>
      <c r="N2656" s="22">
        <v>0.6</v>
      </c>
      <c r="O2656" s="22">
        <v>12.5</v>
      </c>
      <c r="P2656" s="22">
        <v>8.3000000000000007</v>
      </c>
      <c r="Q2656" s="22">
        <v>77</v>
      </c>
      <c r="BI2656" s="27"/>
    </row>
    <row r="2657" spans="1:61" s="22" customFormat="1" x14ac:dyDescent="0.2">
      <c r="A2657" s="22">
        <v>35373</v>
      </c>
      <c r="B2657" s="23">
        <f t="shared" si="325"/>
        <v>2014</v>
      </c>
      <c r="C2657" s="23">
        <f t="shared" si="326"/>
        <v>9</v>
      </c>
      <c r="D2657" s="23"/>
      <c r="E2657" s="25">
        <v>41906</v>
      </c>
      <c r="F2657" s="22">
        <v>6600935</v>
      </c>
      <c r="G2657" s="22">
        <v>1626764</v>
      </c>
      <c r="H2657" s="22" t="s">
        <v>94</v>
      </c>
      <c r="I2657" s="22" t="s">
        <v>780</v>
      </c>
      <c r="J2657" s="22" t="str">
        <f t="shared" si="327"/>
        <v>Vallentunasjön Va2</v>
      </c>
      <c r="K2657" s="22" t="s">
        <v>781</v>
      </c>
      <c r="L2657" s="22">
        <v>1</v>
      </c>
      <c r="M2657" s="22">
        <v>1</v>
      </c>
      <c r="O2657" s="22">
        <v>12.6</v>
      </c>
      <c r="P2657" s="22">
        <v>8.4</v>
      </c>
      <c r="Q2657" s="22">
        <v>78</v>
      </c>
      <c r="BI2657" s="27"/>
    </row>
    <row r="2658" spans="1:61" s="22" customFormat="1" x14ac:dyDescent="0.2">
      <c r="A2658" s="22">
        <v>35374</v>
      </c>
      <c r="B2658" s="23">
        <f t="shared" si="325"/>
        <v>2014</v>
      </c>
      <c r="C2658" s="23">
        <f t="shared" si="326"/>
        <v>9</v>
      </c>
      <c r="D2658" s="23"/>
      <c r="E2658" s="25">
        <v>41906</v>
      </c>
      <c r="F2658" s="22">
        <v>6600935</v>
      </c>
      <c r="G2658" s="22">
        <v>1626764</v>
      </c>
      <c r="H2658" s="22" t="s">
        <v>94</v>
      </c>
      <c r="I2658" s="22" t="s">
        <v>780</v>
      </c>
      <c r="J2658" s="22" t="str">
        <f t="shared" si="327"/>
        <v>Vallentunasjön Va2</v>
      </c>
      <c r="K2658" s="22" t="s">
        <v>782</v>
      </c>
      <c r="L2658" s="22">
        <v>2</v>
      </c>
      <c r="M2658" s="22">
        <v>2</v>
      </c>
      <c r="O2658" s="22">
        <v>12.6</v>
      </c>
      <c r="P2658" s="22">
        <v>8.4</v>
      </c>
      <c r="Q2658" s="22">
        <v>79</v>
      </c>
      <c r="BI2658" s="27"/>
    </row>
    <row r="2659" spans="1:61" s="22" customFormat="1" x14ac:dyDescent="0.2">
      <c r="A2659" s="22">
        <v>35375</v>
      </c>
      <c r="B2659" s="23">
        <f t="shared" si="325"/>
        <v>2014</v>
      </c>
      <c r="C2659" s="23">
        <f t="shared" si="326"/>
        <v>9</v>
      </c>
      <c r="D2659" s="23"/>
      <c r="E2659" s="25">
        <v>41906</v>
      </c>
      <c r="F2659" s="22">
        <v>6600935</v>
      </c>
      <c r="G2659" s="22">
        <v>1626764</v>
      </c>
      <c r="H2659" s="22" t="s">
        <v>94</v>
      </c>
      <c r="I2659" s="22" t="s">
        <v>780</v>
      </c>
      <c r="J2659" s="22" t="str">
        <f t="shared" si="327"/>
        <v>Vallentunasjön Va2</v>
      </c>
      <c r="K2659" s="22" t="s">
        <v>783</v>
      </c>
      <c r="L2659" s="22">
        <v>3</v>
      </c>
      <c r="M2659" s="22">
        <v>3</v>
      </c>
      <c r="O2659" s="22">
        <v>12.6</v>
      </c>
      <c r="P2659" s="22">
        <v>8.6</v>
      </c>
      <c r="Q2659" s="22">
        <v>81</v>
      </c>
      <c r="BI2659" s="27"/>
    </row>
    <row r="2660" spans="1:61" s="22" customFormat="1" x14ac:dyDescent="0.2">
      <c r="A2660" s="22">
        <v>35376</v>
      </c>
      <c r="B2660" s="23">
        <f t="shared" si="325"/>
        <v>2014</v>
      </c>
      <c r="C2660" s="23">
        <f t="shared" si="326"/>
        <v>9</v>
      </c>
      <c r="D2660" s="23"/>
      <c r="E2660" s="25">
        <v>41906</v>
      </c>
      <c r="F2660" s="22">
        <v>6600935</v>
      </c>
      <c r="G2660" s="22">
        <v>1626764</v>
      </c>
      <c r="H2660" s="22" t="s">
        <v>94</v>
      </c>
      <c r="I2660" s="22" t="s">
        <v>780</v>
      </c>
      <c r="J2660" s="22" t="str">
        <f t="shared" si="327"/>
        <v>Vallentunasjön Va2</v>
      </c>
      <c r="K2660" s="22" t="s">
        <v>785</v>
      </c>
      <c r="L2660" s="22">
        <v>4</v>
      </c>
      <c r="M2660" s="22">
        <v>4</v>
      </c>
      <c r="O2660" s="22">
        <v>12.6</v>
      </c>
      <c r="P2660" s="22">
        <v>8.6</v>
      </c>
      <c r="Q2660" s="22">
        <v>81</v>
      </c>
      <c r="BI2660" s="27"/>
    </row>
    <row r="2661" spans="1:61" s="22" customFormat="1" x14ac:dyDescent="0.2">
      <c r="A2661" s="22">
        <v>35377</v>
      </c>
      <c r="B2661" s="23">
        <f t="shared" si="325"/>
        <v>2014</v>
      </c>
      <c r="C2661" s="23">
        <f t="shared" si="326"/>
        <v>9</v>
      </c>
      <c r="D2661" s="23"/>
      <c r="E2661" s="25">
        <v>41906</v>
      </c>
      <c r="H2661" s="22" t="s">
        <v>94</v>
      </c>
      <c r="I2661" s="22" t="s">
        <v>786</v>
      </c>
      <c r="J2661" s="22" t="str">
        <f t="shared" si="327"/>
        <v>Vallentunasjön Blandprov</v>
      </c>
      <c r="K2661" s="22" t="s">
        <v>739</v>
      </c>
      <c r="L2661" s="22">
        <v>4</v>
      </c>
      <c r="M2661" s="22">
        <v>0</v>
      </c>
      <c r="U2661" s="22">
        <v>1.8169999999999999</v>
      </c>
      <c r="X2661" s="22">
        <v>0.69</v>
      </c>
      <c r="Z2661" s="22">
        <v>51.557400000000001</v>
      </c>
      <c r="AB2661" s="22">
        <v>3.31</v>
      </c>
      <c r="AE2661" s="22">
        <v>23.75</v>
      </c>
      <c r="AI2661" s="22">
        <v>77.17</v>
      </c>
      <c r="AJ2661" s="22">
        <v>1932</v>
      </c>
      <c r="BI2661" s="27"/>
    </row>
    <row r="2662" spans="1:61" s="22" customFormat="1" x14ac:dyDescent="0.2">
      <c r="A2662" s="22">
        <v>45923</v>
      </c>
      <c r="B2662" s="23">
        <f t="shared" si="325"/>
        <v>2015</v>
      </c>
      <c r="C2662" s="23">
        <f t="shared" si="326"/>
        <v>9</v>
      </c>
      <c r="D2662" s="23"/>
      <c r="E2662" s="25">
        <v>42248</v>
      </c>
      <c r="F2662" s="22">
        <v>6600935</v>
      </c>
      <c r="G2662" s="22">
        <v>1626764</v>
      </c>
      <c r="H2662" s="22" t="s">
        <v>94</v>
      </c>
      <c r="I2662" s="22" t="s">
        <v>780</v>
      </c>
      <c r="J2662" s="22" t="str">
        <f t="shared" si="327"/>
        <v>Vallentunasjön Va2</v>
      </c>
      <c r="K2662" s="22" t="s">
        <v>739</v>
      </c>
      <c r="L2662" s="22">
        <v>0.5</v>
      </c>
      <c r="M2662" s="22">
        <v>0.5</v>
      </c>
      <c r="N2662" s="22">
        <v>0.8</v>
      </c>
      <c r="O2662" s="22">
        <v>19.100000000000001</v>
      </c>
      <c r="P2662" s="22">
        <v>8.6999999999999993</v>
      </c>
      <c r="Q2662" s="22">
        <v>95</v>
      </c>
      <c r="BI2662" s="27"/>
    </row>
    <row r="2663" spans="1:61" s="22" customFormat="1" x14ac:dyDescent="0.2">
      <c r="A2663" s="22">
        <v>45924</v>
      </c>
      <c r="B2663" s="23">
        <f t="shared" si="325"/>
        <v>2015</v>
      </c>
      <c r="C2663" s="23">
        <f t="shared" si="326"/>
        <v>9</v>
      </c>
      <c r="D2663" s="23"/>
      <c r="E2663" s="25">
        <v>42248</v>
      </c>
      <c r="F2663" s="22">
        <v>6600935</v>
      </c>
      <c r="G2663" s="22">
        <v>1626764</v>
      </c>
      <c r="H2663" s="22" t="s">
        <v>94</v>
      </c>
      <c r="I2663" s="22" t="s">
        <v>780</v>
      </c>
      <c r="J2663" s="22" t="str">
        <f t="shared" si="327"/>
        <v>Vallentunasjön Va2</v>
      </c>
      <c r="K2663" s="22" t="s">
        <v>781</v>
      </c>
      <c r="L2663" s="22">
        <v>1</v>
      </c>
      <c r="M2663" s="22">
        <v>1</v>
      </c>
      <c r="O2663" s="22">
        <v>19.100000000000001</v>
      </c>
      <c r="P2663" s="22">
        <v>8.9</v>
      </c>
      <c r="Q2663" s="22">
        <v>98</v>
      </c>
      <c r="BI2663" s="27"/>
    </row>
    <row r="2664" spans="1:61" s="22" customFormat="1" x14ac:dyDescent="0.2">
      <c r="A2664" s="22">
        <v>45925</v>
      </c>
      <c r="B2664" s="23">
        <f t="shared" si="325"/>
        <v>2015</v>
      </c>
      <c r="C2664" s="23">
        <f t="shared" si="326"/>
        <v>9</v>
      </c>
      <c r="D2664" s="23"/>
      <c r="E2664" s="25">
        <v>42248</v>
      </c>
      <c r="F2664" s="22">
        <v>6600935</v>
      </c>
      <c r="G2664" s="22">
        <v>1626764</v>
      </c>
      <c r="H2664" s="22" t="s">
        <v>94</v>
      </c>
      <c r="I2664" s="22" t="s">
        <v>780</v>
      </c>
      <c r="J2664" s="22" t="str">
        <f t="shared" si="327"/>
        <v>Vallentunasjön Va2</v>
      </c>
      <c r="K2664" s="22" t="s">
        <v>782</v>
      </c>
      <c r="L2664" s="22">
        <v>2</v>
      </c>
      <c r="M2664" s="22">
        <v>2</v>
      </c>
      <c r="O2664" s="22">
        <v>19.100000000000001</v>
      </c>
      <c r="P2664" s="22">
        <v>9.1</v>
      </c>
      <c r="Q2664" s="22">
        <v>101</v>
      </c>
      <c r="BI2664" s="27"/>
    </row>
    <row r="2665" spans="1:61" s="22" customFormat="1" x14ac:dyDescent="0.2">
      <c r="A2665" s="22">
        <v>45926</v>
      </c>
      <c r="B2665" s="23">
        <f t="shared" si="325"/>
        <v>2015</v>
      </c>
      <c r="C2665" s="23">
        <f t="shared" si="326"/>
        <v>9</v>
      </c>
      <c r="D2665" s="23"/>
      <c r="E2665" s="25">
        <v>42248</v>
      </c>
      <c r="F2665" s="22">
        <v>6600935</v>
      </c>
      <c r="G2665" s="22">
        <v>1626764</v>
      </c>
      <c r="H2665" s="22" t="s">
        <v>94</v>
      </c>
      <c r="I2665" s="22" t="s">
        <v>780</v>
      </c>
      <c r="J2665" s="22" t="str">
        <f t="shared" si="327"/>
        <v>Vallentunasjön Va2</v>
      </c>
      <c r="K2665" s="22" t="s">
        <v>783</v>
      </c>
      <c r="L2665" s="22">
        <v>3</v>
      </c>
      <c r="M2665" s="22">
        <v>3</v>
      </c>
      <c r="O2665" s="22">
        <v>19.100000000000001</v>
      </c>
      <c r="P2665" s="22">
        <v>9</v>
      </c>
      <c r="Q2665" s="22">
        <v>100</v>
      </c>
      <c r="BI2665" s="27"/>
    </row>
    <row r="2666" spans="1:61" s="22" customFormat="1" x14ac:dyDescent="0.2">
      <c r="A2666" s="22">
        <v>45927</v>
      </c>
      <c r="B2666" s="23">
        <f t="shared" si="325"/>
        <v>2015</v>
      </c>
      <c r="C2666" s="23">
        <f t="shared" si="326"/>
        <v>9</v>
      </c>
      <c r="D2666" s="23"/>
      <c r="E2666" s="25">
        <v>42248</v>
      </c>
      <c r="F2666" s="22">
        <v>6600935</v>
      </c>
      <c r="G2666" s="22">
        <v>1626764</v>
      </c>
      <c r="H2666" s="22" t="s">
        <v>94</v>
      </c>
      <c r="I2666" s="22" t="s">
        <v>780</v>
      </c>
      <c r="J2666" s="22" t="str">
        <f t="shared" si="327"/>
        <v>Vallentunasjön Va2</v>
      </c>
      <c r="K2666" s="22" t="s">
        <v>784</v>
      </c>
      <c r="L2666" s="22">
        <v>4</v>
      </c>
      <c r="M2666" s="22">
        <v>4</v>
      </c>
      <c r="O2666" s="22">
        <v>18.899999999999999</v>
      </c>
      <c r="P2666" s="22">
        <v>6.2</v>
      </c>
      <c r="Q2666" s="22">
        <v>68</v>
      </c>
      <c r="BI2666" s="27"/>
    </row>
    <row r="2667" spans="1:61" s="22" customFormat="1" x14ac:dyDescent="0.2">
      <c r="A2667" s="22">
        <v>45928</v>
      </c>
      <c r="B2667" s="23">
        <f t="shared" si="325"/>
        <v>2015</v>
      </c>
      <c r="C2667" s="23">
        <f t="shared" si="326"/>
        <v>9</v>
      </c>
      <c r="D2667" s="23"/>
      <c r="E2667" s="25">
        <v>42248</v>
      </c>
      <c r="F2667" s="22">
        <v>6600935</v>
      </c>
      <c r="G2667" s="22">
        <v>1626764</v>
      </c>
      <c r="H2667" s="22" t="s">
        <v>94</v>
      </c>
      <c r="I2667" s="22" t="s">
        <v>780</v>
      </c>
      <c r="J2667" s="22" t="str">
        <f t="shared" si="327"/>
        <v>Vallentunasjön Va2</v>
      </c>
      <c r="K2667" s="22" t="s">
        <v>785</v>
      </c>
      <c r="L2667" s="22">
        <v>4.4000000000000004</v>
      </c>
      <c r="M2667" s="22">
        <v>4.4000000000000004</v>
      </c>
      <c r="O2667" s="22">
        <v>18.899999999999999</v>
      </c>
      <c r="P2667" s="22">
        <v>5.7</v>
      </c>
      <c r="Q2667" s="22">
        <v>63</v>
      </c>
      <c r="BI2667" s="27"/>
    </row>
    <row r="2668" spans="1:61" s="22" customFormat="1" x14ac:dyDescent="0.2">
      <c r="A2668" s="22">
        <v>45929</v>
      </c>
      <c r="B2668" s="23">
        <f t="shared" si="325"/>
        <v>2015</v>
      </c>
      <c r="C2668" s="23">
        <f t="shared" si="326"/>
        <v>9</v>
      </c>
      <c r="D2668" s="23"/>
      <c r="E2668" s="25">
        <v>42248</v>
      </c>
      <c r="H2668" s="22" t="s">
        <v>94</v>
      </c>
      <c r="I2668" s="22" t="s">
        <v>786</v>
      </c>
      <c r="J2668" s="22" t="str">
        <f t="shared" si="327"/>
        <v>Vallentunasjön Blandprov</v>
      </c>
      <c r="K2668" s="22" t="s">
        <v>739</v>
      </c>
      <c r="L2668" s="22">
        <v>4</v>
      </c>
      <c r="M2668" s="22">
        <v>0</v>
      </c>
      <c r="U2668" s="22">
        <v>3.6448</v>
      </c>
      <c r="X2668" s="22">
        <v>0</v>
      </c>
      <c r="Z2668" s="22">
        <v>28.821149999999999</v>
      </c>
      <c r="AB2668" s="22">
        <v>4.51</v>
      </c>
      <c r="AE2668" s="22">
        <v>16</v>
      </c>
      <c r="AI2668" s="22">
        <v>51.1</v>
      </c>
      <c r="AJ2668" s="22">
        <v>1159.27</v>
      </c>
      <c r="BI2668" s="27"/>
    </row>
    <row r="2669" spans="1:61" s="22" customFormat="1" x14ac:dyDescent="0.2">
      <c r="B2669" s="23">
        <f t="shared" si="325"/>
        <v>2015</v>
      </c>
      <c r="C2669" s="23">
        <f t="shared" si="326"/>
        <v>9</v>
      </c>
      <c r="D2669" s="24"/>
      <c r="E2669" s="25" t="s">
        <v>1226</v>
      </c>
      <c r="F2669" s="22">
        <v>6606238</v>
      </c>
      <c r="G2669" s="22">
        <v>661152</v>
      </c>
      <c r="H2669" s="26" t="s">
        <v>738</v>
      </c>
      <c r="J2669" s="22" t="str">
        <f t="shared" si="327"/>
        <v xml:space="preserve">Oxundaån </v>
      </c>
      <c r="K2669" s="22" t="s">
        <v>739</v>
      </c>
      <c r="L2669" s="22">
        <v>0.2</v>
      </c>
      <c r="M2669" s="22">
        <v>0.2</v>
      </c>
      <c r="O2669" s="22">
        <v>15.5</v>
      </c>
      <c r="R2669" s="22">
        <v>43</v>
      </c>
      <c r="T2669" s="22">
        <v>2.387</v>
      </c>
      <c r="U2669" s="22">
        <v>62</v>
      </c>
      <c r="V2669" s="22">
        <f t="shared" ref="V2669" si="330">U2669 * (1/((10^((0.0901821 + (2729.92 /(273.15 + O2669)))-AC2669)+1)))</f>
        <v>0.950508948039261</v>
      </c>
      <c r="W2669" s="22">
        <v>0.05</v>
      </c>
      <c r="X2669" s="22">
        <v>52</v>
      </c>
      <c r="Y2669" s="22">
        <v>2.4</v>
      </c>
      <c r="AB2669" s="22">
        <v>46</v>
      </c>
      <c r="AC2669" s="22">
        <v>7.74</v>
      </c>
      <c r="AG2669" s="22">
        <v>10.4</v>
      </c>
      <c r="AI2669" s="22">
        <v>74.400000000000006</v>
      </c>
      <c r="AJ2669" s="22">
        <v>752</v>
      </c>
      <c r="AK2669" s="22">
        <v>47.400000000000006</v>
      </c>
      <c r="AM2669" s="22">
        <v>5.0048000000000004</v>
      </c>
      <c r="AN2669" s="22">
        <v>7.9981</v>
      </c>
      <c r="AO2669" s="22">
        <v>33.571150000000003</v>
      </c>
      <c r="AP2669" s="22">
        <v>23.857600000000001</v>
      </c>
      <c r="AQ2669" s="22">
        <v>43.100850000000001</v>
      </c>
      <c r="AR2669" s="22">
        <v>1.3</v>
      </c>
      <c r="BI2669" s="27"/>
    </row>
    <row r="2670" spans="1:61" s="22" customFormat="1" x14ac:dyDescent="0.2">
      <c r="A2670" s="30">
        <v>47231</v>
      </c>
      <c r="B2670" s="23">
        <f t="shared" si="325"/>
        <v>2015</v>
      </c>
      <c r="C2670" s="23">
        <f t="shared" si="326"/>
        <v>9</v>
      </c>
      <c r="D2670" s="23"/>
      <c r="E2670" s="31">
        <v>42264</v>
      </c>
      <c r="F2670" s="30">
        <v>6594899</v>
      </c>
      <c r="G2670" s="30">
        <v>1622837</v>
      </c>
      <c r="H2670" s="26" t="s">
        <v>95</v>
      </c>
      <c r="I2670" s="30">
        <v>1</v>
      </c>
      <c r="J2670" s="22" t="str">
        <f t="shared" si="327"/>
        <v>Väsjön 1</v>
      </c>
      <c r="K2670" s="22" t="s">
        <v>739</v>
      </c>
      <c r="Y2670" s="30">
        <v>0.8</v>
      </c>
      <c r="BI2670" s="27"/>
    </row>
    <row r="2671" spans="1:61" s="22" customFormat="1" x14ac:dyDescent="0.2">
      <c r="A2671" s="30">
        <v>47232</v>
      </c>
      <c r="B2671" s="23">
        <f t="shared" si="325"/>
        <v>2015</v>
      </c>
      <c r="C2671" s="23">
        <f t="shared" si="326"/>
        <v>9</v>
      </c>
      <c r="D2671" s="23"/>
      <c r="E2671" s="31">
        <v>42264</v>
      </c>
      <c r="F2671" s="30">
        <v>6594981</v>
      </c>
      <c r="G2671" s="30">
        <v>1622940</v>
      </c>
      <c r="H2671" s="26" t="s">
        <v>95</v>
      </c>
      <c r="I2671" s="30">
        <v>2</v>
      </c>
      <c r="J2671" s="22" t="str">
        <f t="shared" si="327"/>
        <v>Väsjön 2</v>
      </c>
      <c r="K2671" s="22" t="s">
        <v>739</v>
      </c>
      <c r="Y2671" s="30">
        <v>0.8</v>
      </c>
      <c r="BI2671" s="27"/>
    </row>
    <row r="2672" spans="1:61" s="22" customFormat="1" x14ac:dyDescent="0.2">
      <c r="A2672" s="30">
        <v>47233</v>
      </c>
      <c r="B2672" s="23">
        <f t="shared" si="325"/>
        <v>2015</v>
      </c>
      <c r="C2672" s="23">
        <f t="shared" si="326"/>
        <v>9</v>
      </c>
      <c r="D2672" s="23"/>
      <c r="E2672" s="31">
        <v>42264</v>
      </c>
      <c r="F2672" s="30">
        <v>6594875</v>
      </c>
      <c r="G2672" s="30">
        <v>1623052</v>
      </c>
      <c r="H2672" s="26" t="s">
        <v>95</v>
      </c>
      <c r="I2672" s="30">
        <v>3</v>
      </c>
      <c r="J2672" s="22" t="str">
        <f t="shared" si="327"/>
        <v>Väsjön 3</v>
      </c>
      <c r="K2672" s="22" t="s">
        <v>739</v>
      </c>
      <c r="Y2672" s="30">
        <v>0.9</v>
      </c>
      <c r="BI2672" s="27"/>
    </row>
    <row r="2673" spans="1:106" s="22" customFormat="1" x14ac:dyDescent="0.2">
      <c r="A2673" s="22">
        <v>47196</v>
      </c>
      <c r="B2673" s="23">
        <f t="shared" si="325"/>
        <v>2015</v>
      </c>
      <c r="C2673" s="23">
        <f t="shared" si="326"/>
        <v>9</v>
      </c>
      <c r="D2673" s="23"/>
      <c r="E2673" s="25">
        <v>42264</v>
      </c>
      <c r="F2673" s="22">
        <v>6600935</v>
      </c>
      <c r="G2673" s="22">
        <v>1626764</v>
      </c>
      <c r="H2673" s="22" t="s">
        <v>94</v>
      </c>
      <c r="I2673" s="22" t="s">
        <v>780</v>
      </c>
      <c r="J2673" s="22" t="str">
        <f t="shared" si="327"/>
        <v>Vallentunasjön Va2</v>
      </c>
      <c r="K2673" s="22" t="s">
        <v>739</v>
      </c>
      <c r="L2673" s="22">
        <v>0.5</v>
      </c>
      <c r="M2673" s="22">
        <v>0.5</v>
      </c>
      <c r="N2673" s="22">
        <v>1</v>
      </c>
      <c r="O2673" s="22">
        <v>15.7</v>
      </c>
      <c r="P2673" s="22">
        <v>9.6999999999999993</v>
      </c>
      <c r="Q2673" s="22">
        <v>99</v>
      </c>
      <c r="BI2673" s="27"/>
    </row>
    <row r="2674" spans="1:106" s="22" customFormat="1" x14ac:dyDescent="0.2">
      <c r="A2674" s="22">
        <v>47197</v>
      </c>
      <c r="B2674" s="23">
        <f t="shared" si="325"/>
        <v>2015</v>
      </c>
      <c r="C2674" s="23">
        <f t="shared" si="326"/>
        <v>9</v>
      </c>
      <c r="D2674" s="23"/>
      <c r="E2674" s="25">
        <v>42264</v>
      </c>
      <c r="F2674" s="22">
        <v>6600935</v>
      </c>
      <c r="G2674" s="22">
        <v>1626764</v>
      </c>
      <c r="H2674" s="22" t="s">
        <v>94</v>
      </c>
      <c r="I2674" s="22" t="s">
        <v>780</v>
      </c>
      <c r="J2674" s="22" t="str">
        <f t="shared" si="327"/>
        <v>Vallentunasjön Va2</v>
      </c>
      <c r="K2674" s="22" t="s">
        <v>781</v>
      </c>
      <c r="L2674" s="22">
        <v>1</v>
      </c>
      <c r="M2674" s="22">
        <v>1</v>
      </c>
      <c r="O2674" s="22">
        <v>15.7</v>
      </c>
      <c r="P2674" s="22">
        <v>9.6999999999999993</v>
      </c>
      <c r="Q2674" s="22">
        <v>99</v>
      </c>
      <c r="BI2674" s="27"/>
    </row>
    <row r="2675" spans="1:106" s="22" customFormat="1" x14ac:dyDescent="0.2">
      <c r="A2675" s="22">
        <v>47198</v>
      </c>
      <c r="B2675" s="23">
        <f t="shared" si="325"/>
        <v>2015</v>
      </c>
      <c r="C2675" s="23">
        <f t="shared" si="326"/>
        <v>9</v>
      </c>
      <c r="D2675" s="23"/>
      <c r="E2675" s="25">
        <v>42264</v>
      </c>
      <c r="F2675" s="22">
        <v>6600935</v>
      </c>
      <c r="G2675" s="22">
        <v>1626764</v>
      </c>
      <c r="H2675" s="22" t="s">
        <v>94</v>
      </c>
      <c r="I2675" s="22" t="s">
        <v>780</v>
      </c>
      <c r="J2675" s="22" t="str">
        <f t="shared" si="327"/>
        <v>Vallentunasjön Va2</v>
      </c>
      <c r="K2675" s="22" t="s">
        <v>782</v>
      </c>
      <c r="L2675" s="22">
        <v>2</v>
      </c>
      <c r="M2675" s="22">
        <v>2</v>
      </c>
      <c r="O2675" s="22">
        <v>15.7</v>
      </c>
      <c r="P2675" s="22">
        <v>9.6999999999999993</v>
      </c>
      <c r="Q2675" s="22">
        <v>99</v>
      </c>
      <c r="BI2675" s="27"/>
    </row>
    <row r="2676" spans="1:106" s="22" customFormat="1" x14ac:dyDescent="0.2">
      <c r="A2676" s="22">
        <v>47199</v>
      </c>
      <c r="B2676" s="23">
        <f t="shared" si="325"/>
        <v>2015</v>
      </c>
      <c r="C2676" s="23">
        <f t="shared" si="326"/>
        <v>9</v>
      </c>
      <c r="D2676" s="23"/>
      <c r="E2676" s="25">
        <v>42264</v>
      </c>
      <c r="F2676" s="22">
        <v>6600935</v>
      </c>
      <c r="G2676" s="22">
        <v>1626764</v>
      </c>
      <c r="H2676" s="22" t="s">
        <v>94</v>
      </c>
      <c r="I2676" s="22" t="s">
        <v>780</v>
      </c>
      <c r="J2676" s="22" t="str">
        <f t="shared" si="327"/>
        <v>Vallentunasjön Va2</v>
      </c>
      <c r="K2676" s="22" t="s">
        <v>783</v>
      </c>
      <c r="L2676" s="22">
        <v>3</v>
      </c>
      <c r="M2676" s="22">
        <v>3</v>
      </c>
      <c r="O2676" s="22">
        <v>15.7</v>
      </c>
      <c r="P2676" s="22">
        <v>9.6999999999999993</v>
      </c>
      <c r="Q2676" s="22">
        <v>99</v>
      </c>
      <c r="BI2676" s="27"/>
    </row>
    <row r="2677" spans="1:106" s="22" customFormat="1" x14ac:dyDescent="0.2">
      <c r="A2677" s="22">
        <v>47200</v>
      </c>
      <c r="B2677" s="23">
        <f t="shared" si="325"/>
        <v>2015</v>
      </c>
      <c r="C2677" s="23">
        <f t="shared" si="326"/>
        <v>9</v>
      </c>
      <c r="D2677" s="23"/>
      <c r="E2677" s="25">
        <v>42264</v>
      </c>
      <c r="F2677" s="22">
        <v>6600935</v>
      </c>
      <c r="G2677" s="22">
        <v>1626764</v>
      </c>
      <c r="H2677" s="22" t="s">
        <v>94</v>
      </c>
      <c r="I2677" s="22" t="s">
        <v>780</v>
      </c>
      <c r="J2677" s="22" t="str">
        <f t="shared" si="327"/>
        <v>Vallentunasjön Va2</v>
      </c>
      <c r="K2677" s="22" t="s">
        <v>784</v>
      </c>
      <c r="L2677" s="22">
        <v>4</v>
      </c>
      <c r="M2677" s="22">
        <v>4</v>
      </c>
      <c r="O2677" s="22">
        <v>15.7</v>
      </c>
      <c r="P2677" s="22">
        <v>9.6999999999999993</v>
      </c>
      <c r="Q2677" s="22">
        <v>98</v>
      </c>
      <c r="BI2677" s="27"/>
    </row>
    <row r="2678" spans="1:106" s="22" customFormat="1" x14ac:dyDescent="0.2">
      <c r="A2678" s="22">
        <v>47201</v>
      </c>
      <c r="B2678" s="23">
        <f t="shared" si="325"/>
        <v>2015</v>
      </c>
      <c r="C2678" s="23">
        <f t="shared" si="326"/>
        <v>9</v>
      </c>
      <c r="D2678" s="23"/>
      <c r="E2678" s="25">
        <v>42264</v>
      </c>
      <c r="F2678" s="22">
        <v>6600935</v>
      </c>
      <c r="G2678" s="22">
        <v>1626764</v>
      </c>
      <c r="H2678" s="22" t="s">
        <v>94</v>
      </c>
      <c r="I2678" s="22" t="s">
        <v>780</v>
      </c>
      <c r="J2678" s="22" t="str">
        <f t="shared" si="327"/>
        <v>Vallentunasjön Va2</v>
      </c>
      <c r="K2678" s="22" t="s">
        <v>785</v>
      </c>
      <c r="L2678" s="22">
        <v>4.5</v>
      </c>
      <c r="M2678" s="22">
        <v>4.5</v>
      </c>
      <c r="O2678" s="22">
        <v>15.4</v>
      </c>
      <c r="P2678" s="22">
        <v>9.5</v>
      </c>
      <c r="Q2678" s="22">
        <v>96</v>
      </c>
      <c r="BI2678" s="27"/>
    </row>
    <row r="2679" spans="1:106" s="22" customFormat="1" x14ac:dyDescent="0.2">
      <c r="A2679" s="22">
        <v>47202</v>
      </c>
      <c r="B2679" s="23">
        <f t="shared" si="325"/>
        <v>2015</v>
      </c>
      <c r="C2679" s="23">
        <f t="shared" si="326"/>
        <v>9</v>
      </c>
      <c r="D2679" s="23"/>
      <c r="E2679" s="25">
        <v>42264</v>
      </c>
      <c r="H2679" s="22" t="s">
        <v>94</v>
      </c>
      <c r="I2679" s="22" t="s">
        <v>786</v>
      </c>
      <c r="J2679" s="22" t="str">
        <f t="shared" si="327"/>
        <v>Vallentunasjön Blandprov</v>
      </c>
      <c r="K2679" s="22" t="s">
        <v>739</v>
      </c>
      <c r="L2679" s="22">
        <v>4</v>
      </c>
      <c r="M2679" s="22">
        <v>0</v>
      </c>
      <c r="U2679" s="22">
        <v>6.6683000000000003</v>
      </c>
      <c r="X2679" s="22">
        <v>1</v>
      </c>
      <c r="Z2679" s="22">
        <v>28.945636363999999</v>
      </c>
      <c r="AB2679" s="22">
        <v>0.59</v>
      </c>
      <c r="AE2679" s="22">
        <v>12.8</v>
      </c>
      <c r="AI2679" s="22">
        <v>50.26</v>
      </c>
      <c r="AJ2679" s="22">
        <v>1131.2</v>
      </c>
      <c r="BI2679" s="27"/>
    </row>
    <row r="2680" spans="1:106" s="22" customFormat="1" x14ac:dyDescent="0.2">
      <c r="A2680" s="22">
        <v>47574</v>
      </c>
      <c r="B2680" s="23">
        <f t="shared" si="325"/>
        <v>2015</v>
      </c>
      <c r="C2680" s="23">
        <f t="shared" si="326"/>
        <v>9</v>
      </c>
      <c r="D2680" s="23"/>
      <c r="E2680" s="25">
        <v>42277</v>
      </c>
      <c r="F2680" s="22">
        <v>6600935</v>
      </c>
      <c r="G2680" s="22">
        <v>1626764</v>
      </c>
      <c r="H2680" s="22" t="s">
        <v>94</v>
      </c>
      <c r="I2680" s="22" t="s">
        <v>780</v>
      </c>
      <c r="J2680" s="22" t="str">
        <f t="shared" si="327"/>
        <v>Vallentunasjön Va2</v>
      </c>
      <c r="K2680" s="22" t="s">
        <v>739</v>
      </c>
      <c r="L2680" s="22">
        <v>0.5</v>
      </c>
      <c r="M2680" s="22">
        <v>0.5</v>
      </c>
      <c r="N2680" s="22">
        <v>0.9</v>
      </c>
      <c r="O2680" s="22">
        <v>13.7</v>
      </c>
      <c r="P2680" s="22">
        <v>9.9</v>
      </c>
      <c r="Q2680" s="22">
        <v>94</v>
      </c>
      <c r="BI2680" s="27"/>
    </row>
    <row r="2681" spans="1:106" s="22" customFormat="1" x14ac:dyDescent="0.2">
      <c r="A2681" s="22">
        <v>47575</v>
      </c>
      <c r="B2681" s="23">
        <f t="shared" si="325"/>
        <v>2015</v>
      </c>
      <c r="C2681" s="23">
        <f t="shared" si="326"/>
        <v>9</v>
      </c>
      <c r="D2681" s="23"/>
      <c r="E2681" s="25">
        <v>42277</v>
      </c>
      <c r="F2681" s="22">
        <v>6600935</v>
      </c>
      <c r="G2681" s="22">
        <v>1626764</v>
      </c>
      <c r="H2681" s="22" t="s">
        <v>94</v>
      </c>
      <c r="I2681" s="22" t="s">
        <v>780</v>
      </c>
      <c r="J2681" s="22" t="str">
        <f t="shared" si="327"/>
        <v>Vallentunasjön Va2</v>
      </c>
      <c r="K2681" s="22" t="s">
        <v>781</v>
      </c>
      <c r="L2681" s="22">
        <v>1</v>
      </c>
      <c r="M2681" s="22">
        <v>1</v>
      </c>
      <c r="O2681" s="22">
        <v>13.4</v>
      </c>
      <c r="P2681" s="22">
        <v>10.1</v>
      </c>
      <c r="Q2681" s="22">
        <v>96</v>
      </c>
      <c r="BI2681" s="27"/>
    </row>
    <row r="2682" spans="1:106" s="22" customFormat="1" x14ac:dyDescent="0.2">
      <c r="A2682" s="22">
        <v>47576</v>
      </c>
      <c r="B2682" s="23">
        <f t="shared" si="325"/>
        <v>2015</v>
      </c>
      <c r="C2682" s="23">
        <f t="shared" si="326"/>
        <v>9</v>
      </c>
      <c r="D2682" s="23"/>
      <c r="E2682" s="25">
        <v>42277</v>
      </c>
      <c r="F2682" s="22">
        <v>6600935</v>
      </c>
      <c r="G2682" s="22">
        <v>1626764</v>
      </c>
      <c r="H2682" s="22" t="s">
        <v>94</v>
      </c>
      <c r="I2682" s="22" t="s">
        <v>780</v>
      </c>
      <c r="J2682" s="22" t="str">
        <f t="shared" si="327"/>
        <v>Vallentunasjön Va2</v>
      </c>
      <c r="K2682" s="22" t="s">
        <v>782</v>
      </c>
      <c r="L2682" s="22">
        <v>2</v>
      </c>
      <c r="M2682" s="22">
        <v>2</v>
      </c>
      <c r="O2682" s="22">
        <v>13.3</v>
      </c>
      <c r="P2682" s="22">
        <v>10.1</v>
      </c>
      <c r="Q2682" s="22">
        <v>96</v>
      </c>
      <c r="BI2682" s="27"/>
    </row>
    <row r="2683" spans="1:106" s="22" customFormat="1" x14ac:dyDescent="0.2">
      <c r="A2683" s="22">
        <v>47577</v>
      </c>
      <c r="B2683" s="23">
        <f t="shared" si="325"/>
        <v>2015</v>
      </c>
      <c r="C2683" s="23">
        <f t="shared" si="326"/>
        <v>9</v>
      </c>
      <c r="D2683" s="23"/>
      <c r="E2683" s="25">
        <v>42277</v>
      </c>
      <c r="F2683" s="22">
        <v>6600935</v>
      </c>
      <c r="G2683" s="22">
        <v>1626764</v>
      </c>
      <c r="H2683" s="22" t="s">
        <v>94</v>
      </c>
      <c r="I2683" s="22" t="s">
        <v>780</v>
      </c>
      <c r="J2683" s="22" t="str">
        <f t="shared" si="327"/>
        <v>Vallentunasjön Va2</v>
      </c>
      <c r="K2683" s="22" t="s">
        <v>783</v>
      </c>
      <c r="L2683" s="22">
        <v>3</v>
      </c>
      <c r="M2683" s="22">
        <v>3</v>
      </c>
      <c r="O2683" s="22">
        <v>13.2</v>
      </c>
      <c r="P2683" s="22">
        <v>10.199999999999999</v>
      </c>
      <c r="Q2683" s="22">
        <v>96</v>
      </c>
      <c r="BI2683" s="27"/>
    </row>
    <row r="2684" spans="1:106" s="22" customFormat="1" x14ac:dyDescent="0.2">
      <c r="A2684" s="22">
        <v>47578</v>
      </c>
      <c r="B2684" s="23">
        <f t="shared" si="325"/>
        <v>2015</v>
      </c>
      <c r="C2684" s="23">
        <f t="shared" si="326"/>
        <v>9</v>
      </c>
      <c r="D2684" s="23"/>
      <c r="E2684" s="25">
        <v>42277</v>
      </c>
      <c r="F2684" s="22">
        <v>6600935</v>
      </c>
      <c r="G2684" s="22">
        <v>1626764</v>
      </c>
      <c r="H2684" s="22" t="s">
        <v>94</v>
      </c>
      <c r="I2684" s="22" t="s">
        <v>780</v>
      </c>
      <c r="J2684" s="22" t="str">
        <f t="shared" si="327"/>
        <v>Vallentunasjön Va2</v>
      </c>
      <c r="K2684" s="22" t="s">
        <v>784</v>
      </c>
      <c r="L2684" s="22">
        <v>4</v>
      </c>
      <c r="M2684" s="22">
        <v>4</v>
      </c>
      <c r="O2684" s="22">
        <v>13.2</v>
      </c>
      <c r="P2684" s="22">
        <v>10.199999999999999</v>
      </c>
      <c r="Q2684" s="22">
        <v>96</v>
      </c>
      <c r="BI2684" s="27"/>
    </row>
    <row r="2685" spans="1:106" s="22" customFormat="1" x14ac:dyDescent="0.2">
      <c r="A2685" s="22">
        <v>47579</v>
      </c>
      <c r="B2685" s="23">
        <f t="shared" si="325"/>
        <v>2015</v>
      </c>
      <c r="C2685" s="23">
        <f t="shared" si="326"/>
        <v>9</v>
      </c>
      <c r="D2685" s="23"/>
      <c r="E2685" s="25">
        <v>42277</v>
      </c>
      <c r="F2685" s="22">
        <v>6600935</v>
      </c>
      <c r="G2685" s="22">
        <v>1626764</v>
      </c>
      <c r="H2685" s="22" t="s">
        <v>94</v>
      </c>
      <c r="I2685" s="22" t="s">
        <v>780</v>
      </c>
      <c r="J2685" s="22" t="str">
        <f t="shared" si="327"/>
        <v>Vallentunasjön Va2</v>
      </c>
      <c r="K2685" s="22" t="s">
        <v>785</v>
      </c>
      <c r="L2685" s="22">
        <v>4.5</v>
      </c>
      <c r="M2685" s="22">
        <v>4.5</v>
      </c>
      <c r="O2685" s="22">
        <v>13.2</v>
      </c>
      <c r="P2685" s="22">
        <v>10.199999999999999</v>
      </c>
      <c r="Q2685" s="22">
        <v>96</v>
      </c>
      <c r="BI2685" s="27"/>
    </row>
    <row r="2686" spans="1:106" s="22" customFormat="1" x14ac:dyDescent="0.2">
      <c r="A2686" s="22">
        <v>47580</v>
      </c>
      <c r="B2686" s="23">
        <f t="shared" si="325"/>
        <v>2015</v>
      </c>
      <c r="C2686" s="23">
        <f t="shared" si="326"/>
        <v>9</v>
      </c>
      <c r="D2686" s="23"/>
      <c r="E2686" s="25">
        <v>42277</v>
      </c>
      <c r="H2686" s="22" t="s">
        <v>94</v>
      </c>
      <c r="I2686" s="22" t="s">
        <v>786</v>
      </c>
      <c r="J2686" s="22" t="str">
        <f t="shared" si="327"/>
        <v>Vallentunasjön Blandprov</v>
      </c>
      <c r="K2686" s="22" t="s">
        <v>739</v>
      </c>
      <c r="L2686" s="22">
        <v>4</v>
      </c>
      <c r="M2686" s="22">
        <v>0</v>
      </c>
      <c r="U2686" s="22">
        <v>8.2884999999999991</v>
      </c>
      <c r="X2686" s="22">
        <v>0</v>
      </c>
      <c r="Z2686" s="22">
        <v>35.727600000000002</v>
      </c>
      <c r="AB2686" s="22">
        <v>0</v>
      </c>
      <c r="AE2686" s="22">
        <v>15</v>
      </c>
      <c r="AI2686" s="22">
        <v>46.08</v>
      </c>
      <c r="AJ2686" s="22">
        <v>1126.93</v>
      </c>
      <c r="BI2686" s="27"/>
    </row>
    <row r="2687" spans="1:106" s="22" customFormat="1" x14ac:dyDescent="0.2">
      <c r="A2687" s="30">
        <v>53669</v>
      </c>
      <c r="B2687" s="23">
        <f t="shared" si="325"/>
        <v>2016</v>
      </c>
      <c r="C2687" s="23">
        <f t="shared" si="326"/>
        <v>9</v>
      </c>
      <c r="D2687" s="23"/>
      <c r="E2687" s="31">
        <v>42618</v>
      </c>
      <c r="F2687" s="30">
        <v>6606916</v>
      </c>
      <c r="G2687" s="30">
        <v>1619762</v>
      </c>
      <c r="H2687" s="26" t="s">
        <v>826</v>
      </c>
      <c r="I2687" s="30">
        <v>1</v>
      </c>
      <c r="J2687" s="22" t="str">
        <f t="shared" si="327"/>
        <v>Fysingen 1</v>
      </c>
      <c r="K2687" s="22" t="s">
        <v>739</v>
      </c>
      <c r="L2687" s="30">
        <v>0.5</v>
      </c>
      <c r="M2687" s="30">
        <v>0.5</v>
      </c>
      <c r="V2687" s="30">
        <v>0</v>
      </c>
      <c r="AC2687" s="30">
        <v>8</v>
      </c>
      <c r="AH2687" s="30">
        <v>8.51</v>
      </c>
      <c r="BI2687" s="27"/>
      <c r="BJ2687" s="30">
        <v>22.2</v>
      </c>
      <c r="BK2687" s="30">
        <v>6.0200000000000002E-3</v>
      </c>
      <c r="BL2687" s="30">
        <v>0.18</v>
      </c>
      <c r="BM2687" s="30">
        <v>5.5300000000000002E-2</v>
      </c>
      <c r="BN2687" s="30">
        <v>14.9</v>
      </c>
      <c r="BO2687" s="30">
        <v>2.96</v>
      </c>
      <c r="BP2687" s="30">
        <v>4.7300000000000004</v>
      </c>
      <c r="BQ2687" s="30">
        <v>2.23E-2</v>
      </c>
      <c r="BR2687" s="30">
        <v>2.19</v>
      </c>
      <c r="BS2687" s="30">
        <v>58.9</v>
      </c>
      <c r="BT2687" s="30">
        <v>11.2</v>
      </c>
      <c r="BV2687" s="30">
        <v>3.11999999999999E-3</v>
      </c>
      <c r="BW2687" s="30">
        <v>5.97</v>
      </c>
      <c r="BX2687" s="30">
        <v>33.5</v>
      </c>
      <c r="BY2687" s="30">
        <v>0.47499999999999898</v>
      </c>
      <c r="BZ2687" s="30">
        <v>0.78500000000000003</v>
      </c>
      <c r="CA2687" s="30">
        <v>10.9</v>
      </c>
      <c r="CB2687" s="30">
        <v>1E-3</v>
      </c>
      <c r="CC2687" s="30">
        <v>1.62</v>
      </c>
      <c r="CD2687" s="30">
        <v>10.4</v>
      </c>
      <c r="CE2687" s="30">
        <v>0.33800000000000002</v>
      </c>
      <c r="CF2687" s="30">
        <v>156</v>
      </c>
      <c r="CG2687" s="30">
        <v>21.1</v>
      </c>
      <c r="CH2687" s="30">
        <v>147</v>
      </c>
      <c r="CI2687" s="30">
        <v>4.0000000000000001E-3</v>
      </c>
      <c r="CJ2687" s="30">
        <v>1.4E-3</v>
      </c>
      <c r="CK2687" s="30">
        <v>1.29999999999999E-3</v>
      </c>
      <c r="CL2687" s="30">
        <v>6.7000000000000002E-3</v>
      </c>
      <c r="CM2687" s="30">
        <v>1.09999999999999E-2</v>
      </c>
      <c r="CN2687" s="30">
        <v>5.0000000000000001E-4</v>
      </c>
      <c r="CO2687" s="30">
        <v>5.0000000000000001E-4</v>
      </c>
      <c r="CP2687" s="30">
        <v>5.0000000000000001E-4</v>
      </c>
      <c r="CQ2687" s="30">
        <v>5.0000000000000001E-4</v>
      </c>
      <c r="CR2687" s="30">
        <v>5.0000000000000001E-4</v>
      </c>
      <c r="CS2687" s="30">
        <v>5.0000000000000001E-4</v>
      </c>
      <c r="CT2687" s="30">
        <v>5.0000000000000001E-4</v>
      </c>
      <c r="CU2687" s="30">
        <v>5.0000000000000001E-4</v>
      </c>
      <c r="CV2687" s="30">
        <v>5.0000000000000001E-4</v>
      </c>
      <c r="CW2687" s="30">
        <v>5.0000000000000001E-4</v>
      </c>
      <c r="CX2687" s="30">
        <v>5.0000000000000001E-4</v>
      </c>
      <c r="CY2687" s="30">
        <v>5.0000000000000001E-4</v>
      </c>
      <c r="CZ2687" s="30">
        <v>5.0000000000000001E-4</v>
      </c>
      <c r="DA2687" s="30">
        <v>5</v>
      </c>
      <c r="DB2687" s="30">
        <v>5</v>
      </c>
    </row>
    <row r="2688" spans="1:106" s="22" customFormat="1" x14ac:dyDescent="0.2">
      <c r="A2688" s="30">
        <v>53670</v>
      </c>
      <c r="B2688" s="23">
        <f t="shared" si="325"/>
        <v>2016</v>
      </c>
      <c r="C2688" s="23">
        <f t="shared" si="326"/>
        <v>9</v>
      </c>
      <c r="D2688" s="23"/>
      <c r="E2688" s="31">
        <v>42620</v>
      </c>
      <c r="F2688" s="30">
        <v>6606566</v>
      </c>
      <c r="G2688" s="30">
        <v>1615683</v>
      </c>
      <c r="H2688" s="26" t="s">
        <v>738</v>
      </c>
      <c r="J2688" s="22" t="str">
        <f t="shared" si="327"/>
        <v xml:space="preserve">Oxundaån </v>
      </c>
      <c r="K2688" s="22" t="s">
        <v>739</v>
      </c>
      <c r="V2688" s="30">
        <v>0</v>
      </c>
      <c r="AC2688" s="30">
        <v>7.6</v>
      </c>
      <c r="AH2688" s="30">
        <v>9.89</v>
      </c>
      <c r="BI2688" s="27"/>
      <c r="BJ2688" s="30">
        <v>3.81</v>
      </c>
      <c r="BK2688" s="30">
        <v>1E-3</v>
      </c>
      <c r="BL2688" s="30">
        <v>7.6499999999999901E-2</v>
      </c>
      <c r="BM2688" s="30">
        <v>9.5399999999999902E-2</v>
      </c>
      <c r="BN2688" s="30">
        <v>1.91</v>
      </c>
      <c r="BO2688" s="30">
        <v>0.82799999999999896</v>
      </c>
      <c r="BP2688" s="30">
        <v>3.33</v>
      </c>
      <c r="BQ2688" s="30">
        <v>5.0000000000000001E-3</v>
      </c>
      <c r="BR2688" s="30">
        <v>2.27999999999999</v>
      </c>
      <c r="BS2688" s="30">
        <v>48.8</v>
      </c>
      <c r="BT2688" s="30">
        <v>7.16</v>
      </c>
      <c r="BV2688" s="30">
        <v>6.3200000000000001E-3</v>
      </c>
      <c r="BW2688" s="30">
        <v>4.1399999999999899</v>
      </c>
      <c r="BX2688" s="30">
        <v>20.3</v>
      </c>
      <c r="BY2688" s="30">
        <v>0.80800000000000005</v>
      </c>
      <c r="BZ2688" s="30">
        <v>0.60199999999999898</v>
      </c>
      <c r="CA2688" s="30">
        <v>15.1</v>
      </c>
      <c r="CB2688" s="30">
        <v>1E-3</v>
      </c>
      <c r="CC2688" s="30">
        <v>1.17</v>
      </c>
      <c r="CD2688" s="30">
        <v>29.4</v>
      </c>
      <c r="CE2688" s="30">
        <v>0.66400000000000003</v>
      </c>
      <c r="CF2688" s="30">
        <v>111</v>
      </c>
      <c r="CG2688" s="30">
        <v>8.44</v>
      </c>
      <c r="CH2688" s="30">
        <v>122</v>
      </c>
    </row>
    <row r="2689" spans="1:86" s="22" customFormat="1" x14ac:dyDescent="0.2">
      <c r="A2689" s="30">
        <v>53671</v>
      </c>
      <c r="B2689" s="23">
        <f t="shared" si="325"/>
        <v>2016</v>
      </c>
      <c r="C2689" s="23">
        <f t="shared" si="326"/>
        <v>9</v>
      </c>
      <c r="D2689" s="23"/>
      <c r="E2689" s="31">
        <v>42620</v>
      </c>
      <c r="F2689" s="30">
        <v>6605383</v>
      </c>
      <c r="G2689" s="30">
        <v>1617768</v>
      </c>
      <c r="H2689" s="26" t="s">
        <v>258</v>
      </c>
      <c r="J2689" s="22" t="str">
        <f t="shared" si="327"/>
        <v xml:space="preserve">Verkaån </v>
      </c>
      <c r="K2689" s="22" t="s">
        <v>739</v>
      </c>
      <c r="V2689" s="30">
        <v>0</v>
      </c>
      <c r="AC2689" s="30">
        <v>7.5</v>
      </c>
      <c r="AH2689" s="30">
        <v>8.09</v>
      </c>
      <c r="BI2689" s="27"/>
      <c r="BJ2689" s="30">
        <v>3.66</v>
      </c>
      <c r="BK2689" s="30">
        <v>1E-3</v>
      </c>
      <c r="BL2689" s="30">
        <v>0.11</v>
      </c>
      <c r="BM2689" s="30">
        <v>4.41E-2</v>
      </c>
      <c r="BN2689" s="30">
        <v>0.99099999999999899</v>
      </c>
      <c r="BO2689" s="30">
        <v>3.2</v>
      </c>
      <c r="BP2689" s="30">
        <v>3.59</v>
      </c>
      <c r="BQ2689" s="30">
        <v>5.0000000000000001E-3</v>
      </c>
      <c r="BR2689" s="30">
        <v>5.41</v>
      </c>
      <c r="BS2689" s="30">
        <v>62.4</v>
      </c>
      <c r="BT2689" s="30">
        <v>11.4</v>
      </c>
      <c r="BV2689" s="30">
        <v>1.2999999999999901E-2</v>
      </c>
      <c r="BW2689" s="30">
        <v>6.25</v>
      </c>
      <c r="BX2689" s="30">
        <v>35.799999999999898</v>
      </c>
      <c r="BY2689" s="30">
        <v>0.69299999999999895</v>
      </c>
      <c r="BZ2689" s="30">
        <v>0.73</v>
      </c>
      <c r="CA2689" s="30">
        <v>14.9</v>
      </c>
      <c r="CB2689" s="30">
        <v>1E-3</v>
      </c>
      <c r="CC2689" s="30">
        <v>1.84</v>
      </c>
      <c r="CD2689" s="30">
        <v>13.1</v>
      </c>
      <c r="CE2689" s="30">
        <v>0.191</v>
      </c>
      <c r="CF2689" s="30">
        <v>165</v>
      </c>
      <c r="CG2689" s="30">
        <v>21.3</v>
      </c>
      <c r="CH2689" s="30">
        <v>155</v>
      </c>
    </row>
    <row r="2690" spans="1:86" s="22" customFormat="1" x14ac:dyDescent="0.2">
      <c r="A2690" s="30">
        <v>53672</v>
      </c>
      <c r="B2690" s="23">
        <f t="shared" ref="B2690:B2753" si="331">YEAR(E2690)</f>
        <v>2016</v>
      </c>
      <c r="C2690" s="23">
        <f t="shared" ref="C2690:C2753" si="332">MONTH(E2690)</f>
        <v>9</v>
      </c>
      <c r="D2690" s="23"/>
      <c r="E2690" s="31">
        <v>42620</v>
      </c>
      <c r="F2690" s="30">
        <v>6598095</v>
      </c>
      <c r="G2690" s="30">
        <v>1622911</v>
      </c>
      <c r="H2690" s="26" t="s">
        <v>255</v>
      </c>
      <c r="J2690" s="22" t="str">
        <f t="shared" si="327"/>
        <v xml:space="preserve">Hagbyån </v>
      </c>
      <c r="K2690" s="22" t="s">
        <v>739</v>
      </c>
      <c r="V2690" s="30">
        <v>0</v>
      </c>
      <c r="AC2690" s="30">
        <v>7.4</v>
      </c>
      <c r="AH2690" s="30">
        <v>9.6300000000000008</v>
      </c>
      <c r="BI2690" s="27"/>
      <c r="BJ2690" s="30">
        <v>8.06</v>
      </c>
      <c r="BK2690" s="30">
        <v>1E-3</v>
      </c>
      <c r="BL2690" s="30">
        <v>8.48E-2</v>
      </c>
      <c r="BM2690" s="30">
        <v>3.8300000000000001E-2</v>
      </c>
      <c r="BN2690" s="30">
        <v>0.70899999999999896</v>
      </c>
      <c r="BO2690" s="30">
        <v>1.1499999999999899</v>
      </c>
      <c r="BP2690" s="30">
        <v>1.37</v>
      </c>
      <c r="BQ2690" s="30">
        <v>2.9399999999999898E-2</v>
      </c>
      <c r="BR2690" s="30">
        <v>1.27</v>
      </c>
      <c r="BS2690" s="30">
        <v>50</v>
      </c>
      <c r="BT2690" s="30">
        <v>6.69</v>
      </c>
      <c r="BV2690" s="30">
        <v>2.53E-2</v>
      </c>
      <c r="BW2690" s="30">
        <v>5.32</v>
      </c>
      <c r="BX2690" s="30">
        <v>31.1</v>
      </c>
      <c r="BY2690" s="30">
        <v>3.44</v>
      </c>
      <c r="BZ2690" s="30">
        <v>0.73299999999999899</v>
      </c>
      <c r="CA2690" s="30">
        <v>27.6</v>
      </c>
      <c r="CB2690" s="30">
        <v>1E-3</v>
      </c>
      <c r="CC2690" s="30">
        <v>1.65</v>
      </c>
      <c r="CD2690" s="30">
        <v>16.100000000000001</v>
      </c>
      <c r="CE2690" s="30">
        <v>0.504</v>
      </c>
      <c r="CF2690" s="30">
        <v>127</v>
      </c>
      <c r="CG2690" s="30">
        <v>12.4</v>
      </c>
      <c r="CH2690" s="30">
        <v>130</v>
      </c>
    </row>
    <row r="2691" spans="1:86" s="22" customFormat="1" x14ac:dyDescent="0.2">
      <c r="A2691" s="30">
        <v>53673</v>
      </c>
      <c r="B2691" s="23">
        <f t="shared" si="331"/>
        <v>2016</v>
      </c>
      <c r="C2691" s="23">
        <f t="shared" si="332"/>
        <v>9</v>
      </c>
      <c r="D2691" s="23"/>
      <c r="E2691" s="31">
        <v>42620</v>
      </c>
      <c r="F2691" s="30">
        <v>6607584</v>
      </c>
      <c r="G2691" s="30">
        <v>1621997</v>
      </c>
      <c r="H2691" s="26" t="s">
        <v>256</v>
      </c>
      <c r="J2691" s="22" t="str">
        <f t="shared" ref="J2691:J2754" si="333">CONCATENATE(H2691," ",I2691)</f>
        <v xml:space="preserve">Hargsån </v>
      </c>
      <c r="K2691" s="22" t="s">
        <v>739</v>
      </c>
      <c r="V2691" s="30">
        <v>0</v>
      </c>
      <c r="AC2691" s="30">
        <v>7.4</v>
      </c>
      <c r="AH2691" s="30">
        <v>8.2200000000000006</v>
      </c>
      <c r="BI2691" s="27"/>
      <c r="BJ2691" s="30">
        <v>54.3</v>
      </c>
      <c r="BK2691" s="30">
        <v>1.6899999999999901E-2</v>
      </c>
      <c r="BL2691" s="30">
        <v>0.18</v>
      </c>
      <c r="BM2691" s="30">
        <v>0.127</v>
      </c>
      <c r="BN2691" s="30">
        <v>2.39</v>
      </c>
      <c r="BO2691" s="30">
        <v>5.39</v>
      </c>
      <c r="BP2691" s="30">
        <v>13.7</v>
      </c>
      <c r="BQ2691" s="30">
        <v>3.6900000000000002E-2</v>
      </c>
      <c r="BR2691" s="30">
        <v>5.68</v>
      </c>
      <c r="BS2691" s="30">
        <v>51.5</v>
      </c>
      <c r="BT2691" s="30">
        <v>11.2</v>
      </c>
      <c r="BV2691" s="30">
        <v>9.1700000000000004E-2</v>
      </c>
      <c r="BW2691" s="30">
        <v>5.56</v>
      </c>
      <c r="BX2691" s="30">
        <v>32.299999999999898</v>
      </c>
      <c r="BY2691" s="30">
        <v>5.84</v>
      </c>
      <c r="BZ2691" s="30">
        <v>0.54100000000000004</v>
      </c>
      <c r="CA2691" s="30">
        <v>12.3</v>
      </c>
      <c r="CB2691" s="30">
        <v>1E-3</v>
      </c>
      <c r="CC2691" s="30">
        <v>1.08</v>
      </c>
      <c r="CD2691" s="30">
        <v>10.1999999999999</v>
      </c>
      <c r="CE2691" s="30">
        <v>0.17899999999999899</v>
      </c>
      <c r="CF2691" s="30">
        <v>161</v>
      </c>
      <c r="CG2691" s="30">
        <v>7.33</v>
      </c>
      <c r="CH2691" s="30">
        <v>132</v>
      </c>
    </row>
    <row r="2692" spans="1:86" s="22" customFormat="1" x14ac:dyDescent="0.2">
      <c r="A2692" s="30">
        <v>53674</v>
      </c>
      <c r="B2692" s="23">
        <f t="shared" si="331"/>
        <v>2016</v>
      </c>
      <c r="C2692" s="23">
        <f t="shared" si="332"/>
        <v>9</v>
      </c>
      <c r="D2692" s="23"/>
      <c r="E2692" s="31">
        <v>42620</v>
      </c>
      <c r="F2692" s="30">
        <v>6597900</v>
      </c>
      <c r="G2692" s="30">
        <v>1626790</v>
      </c>
      <c r="H2692" s="26" t="s">
        <v>257</v>
      </c>
      <c r="J2692" s="22" t="str">
        <f t="shared" si="333"/>
        <v xml:space="preserve">Karbyån </v>
      </c>
      <c r="K2692" s="22" t="s">
        <v>739</v>
      </c>
      <c r="V2692" s="30">
        <v>0</v>
      </c>
      <c r="AC2692" s="30">
        <v>7.7</v>
      </c>
      <c r="AH2692" s="30">
        <v>4.76</v>
      </c>
      <c r="BI2692" s="27"/>
      <c r="BJ2692" s="30">
        <v>5.22</v>
      </c>
      <c r="BK2692" s="30">
        <v>1E-3</v>
      </c>
      <c r="BL2692" s="30">
        <v>5.6500000000000002E-2</v>
      </c>
      <c r="BM2692" s="30">
        <v>8.6400000000000005E-2</v>
      </c>
      <c r="BN2692" s="30">
        <v>1.52</v>
      </c>
      <c r="BO2692" s="30">
        <v>0.61299999999999899</v>
      </c>
      <c r="BP2692" s="30">
        <v>0.80700000000000005</v>
      </c>
      <c r="BQ2692" s="30">
        <v>2.8400000000000002E-2</v>
      </c>
      <c r="BR2692" s="30">
        <v>5.09</v>
      </c>
      <c r="BS2692" s="30">
        <v>66</v>
      </c>
      <c r="BT2692" s="30">
        <v>5.77</v>
      </c>
      <c r="BV2692" s="30">
        <v>4.39999999999999E-2</v>
      </c>
      <c r="BW2692" s="30">
        <v>4.67</v>
      </c>
      <c r="BX2692" s="30">
        <v>30.9</v>
      </c>
      <c r="BY2692" s="30">
        <v>3.7</v>
      </c>
      <c r="BZ2692" s="30">
        <v>0.65200000000000002</v>
      </c>
      <c r="CA2692" s="30">
        <v>51.2</v>
      </c>
      <c r="CB2692" s="30">
        <v>1E-3</v>
      </c>
      <c r="CC2692" s="30">
        <v>5.33</v>
      </c>
      <c r="CD2692" s="30">
        <v>48.1</v>
      </c>
      <c r="CE2692" s="30">
        <v>0.61199999999999899</v>
      </c>
      <c r="CF2692" s="30">
        <v>134</v>
      </c>
      <c r="CG2692" s="30">
        <v>27.7</v>
      </c>
      <c r="CH2692" s="30">
        <v>168</v>
      </c>
    </row>
    <row r="2693" spans="1:86" s="22" customFormat="1" x14ac:dyDescent="0.2">
      <c r="B2693" s="23">
        <f t="shared" si="331"/>
        <v>2016</v>
      </c>
      <c r="C2693" s="23">
        <f t="shared" si="332"/>
        <v>9</v>
      </c>
      <c r="D2693" s="24"/>
      <c r="E2693" s="25" t="s">
        <v>1227</v>
      </c>
      <c r="F2693" s="22">
        <v>6606238</v>
      </c>
      <c r="G2693" s="22">
        <v>661152</v>
      </c>
      <c r="H2693" s="26" t="s">
        <v>738</v>
      </c>
      <c r="J2693" s="22" t="str">
        <f t="shared" si="333"/>
        <v xml:space="preserve">Oxundaån </v>
      </c>
      <c r="K2693" s="22" t="s">
        <v>739</v>
      </c>
      <c r="L2693" s="22">
        <v>0.1</v>
      </c>
      <c r="M2693" s="22">
        <v>0.1</v>
      </c>
      <c r="O2693" s="22">
        <v>17.399999999999999</v>
      </c>
      <c r="R2693" s="22">
        <v>47.2</v>
      </c>
      <c r="T2693" s="22">
        <v>2.6850000000000001</v>
      </c>
      <c r="U2693" s="22">
        <v>37</v>
      </c>
      <c r="V2693" s="22">
        <f t="shared" ref="V2693" si="334">U2693 * (1/((10^((0.0901821 + (2729.92 /(273.15 + O2693)))-AC2693)+1)))</f>
        <v>0.9150528111124554</v>
      </c>
      <c r="W2693" s="22">
        <v>3.5999999999999997E-2</v>
      </c>
      <c r="X2693" s="22">
        <v>55</v>
      </c>
      <c r="Y2693" s="22">
        <v>1.4</v>
      </c>
      <c r="AB2693" s="22">
        <v>9</v>
      </c>
      <c r="AC2693" s="22">
        <v>7.89</v>
      </c>
      <c r="AG2693" s="22">
        <v>9.6</v>
      </c>
      <c r="AI2693" s="22">
        <v>81.7</v>
      </c>
      <c r="AJ2693" s="22">
        <v>660</v>
      </c>
      <c r="AK2693" s="22">
        <v>52</v>
      </c>
      <c r="AM2693" s="22">
        <v>5.4740000000000011</v>
      </c>
      <c r="AN2693" s="22">
        <v>8.9539999999999988</v>
      </c>
      <c r="AO2693" s="22">
        <v>38.995000000000005</v>
      </c>
      <c r="AP2693" s="22">
        <v>27.528000000000002</v>
      </c>
      <c r="AQ2693" s="22">
        <v>45.166999999999994</v>
      </c>
      <c r="AR2693" s="22">
        <v>0.78</v>
      </c>
      <c r="BI2693" s="27"/>
    </row>
    <row r="2694" spans="1:86" s="22" customFormat="1" x14ac:dyDescent="0.2">
      <c r="A2694" s="22">
        <v>53734</v>
      </c>
      <c r="B2694" s="23">
        <f t="shared" si="331"/>
        <v>2016</v>
      </c>
      <c r="C2694" s="23">
        <f t="shared" si="332"/>
        <v>9</v>
      </c>
      <c r="D2694" s="23"/>
      <c r="E2694" s="25">
        <v>42627</v>
      </c>
      <c r="F2694" s="22">
        <v>6600935</v>
      </c>
      <c r="G2694" s="22">
        <v>1626764</v>
      </c>
      <c r="H2694" s="22" t="s">
        <v>94</v>
      </c>
      <c r="I2694" s="22" t="s">
        <v>780</v>
      </c>
      <c r="J2694" s="22" t="str">
        <f t="shared" si="333"/>
        <v>Vallentunasjön Va2</v>
      </c>
      <c r="K2694" s="22" t="s">
        <v>739</v>
      </c>
      <c r="L2694" s="22">
        <v>0.5</v>
      </c>
      <c r="M2694" s="22">
        <v>0.5</v>
      </c>
      <c r="N2694" s="22">
        <v>0.6</v>
      </c>
      <c r="O2694" s="22">
        <v>17.899999999999999</v>
      </c>
      <c r="P2694" s="22">
        <v>10.9</v>
      </c>
      <c r="Q2694" s="22">
        <v>114</v>
      </c>
      <c r="BI2694" s="27"/>
    </row>
    <row r="2695" spans="1:86" s="22" customFormat="1" x14ac:dyDescent="0.2">
      <c r="A2695" s="22">
        <v>53735</v>
      </c>
      <c r="B2695" s="23">
        <f t="shared" si="331"/>
        <v>2016</v>
      </c>
      <c r="C2695" s="23">
        <f t="shared" si="332"/>
        <v>9</v>
      </c>
      <c r="D2695" s="23"/>
      <c r="E2695" s="25">
        <v>42627</v>
      </c>
      <c r="F2695" s="22">
        <v>6600935</v>
      </c>
      <c r="G2695" s="22">
        <v>1626764</v>
      </c>
      <c r="H2695" s="22" t="s">
        <v>94</v>
      </c>
      <c r="I2695" s="22" t="s">
        <v>780</v>
      </c>
      <c r="J2695" s="22" t="str">
        <f t="shared" si="333"/>
        <v>Vallentunasjön Va2</v>
      </c>
      <c r="K2695" s="22" t="s">
        <v>781</v>
      </c>
      <c r="L2695" s="22">
        <v>1</v>
      </c>
      <c r="M2695" s="22">
        <v>1</v>
      </c>
      <c r="O2695" s="22">
        <v>18</v>
      </c>
      <c r="P2695" s="22">
        <v>10.9</v>
      </c>
      <c r="Q2695" s="22">
        <v>113</v>
      </c>
      <c r="BI2695" s="27"/>
    </row>
    <row r="2696" spans="1:86" s="22" customFormat="1" x14ac:dyDescent="0.2">
      <c r="A2696" s="22">
        <v>53736</v>
      </c>
      <c r="B2696" s="23">
        <f t="shared" si="331"/>
        <v>2016</v>
      </c>
      <c r="C2696" s="23">
        <f t="shared" si="332"/>
        <v>9</v>
      </c>
      <c r="D2696" s="23"/>
      <c r="E2696" s="25">
        <v>42627</v>
      </c>
      <c r="F2696" s="22">
        <v>6600935</v>
      </c>
      <c r="G2696" s="22">
        <v>1626764</v>
      </c>
      <c r="H2696" s="22" t="s">
        <v>94</v>
      </c>
      <c r="I2696" s="22" t="s">
        <v>780</v>
      </c>
      <c r="J2696" s="22" t="str">
        <f t="shared" si="333"/>
        <v>Vallentunasjön Va2</v>
      </c>
      <c r="K2696" s="22" t="s">
        <v>782</v>
      </c>
      <c r="L2696" s="22">
        <v>2</v>
      </c>
      <c r="M2696" s="22">
        <v>2</v>
      </c>
      <c r="O2696" s="22">
        <v>17.899999999999999</v>
      </c>
      <c r="P2696" s="22">
        <v>10.5</v>
      </c>
      <c r="Q2696" s="22">
        <v>110</v>
      </c>
      <c r="BI2696" s="27"/>
    </row>
    <row r="2697" spans="1:86" s="22" customFormat="1" x14ac:dyDescent="0.2">
      <c r="A2697" s="22">
        <v>53737</v>
      </c>
      <c r="B2697" s="23">
        <f t="shared" si="331"/>
        <v>2016</v>
      </c>
      <c r="C2697" s="23">
        <f t="shared" si="332"/>
        <v>9</v>
      </c>
      <c r="D2697" s="23"/>
      <c r="E2697" s="25">
        <v>42627</v>
      </c>
      <c r="F2697" s="22">
        <v>6600935</v>
      </c>
      <c r="G2697" s="22">
        <v>1626764</v>
      </c>
      <c r="H2697" s="22" t="s">
        <v>94</v>
      </c>
      <c r="I2697" s="22" t="s">
        <v>780</v>
      </c>
      <c r="J2697" s="22" t="str">
        <f t="shared" si="333"/>
        <v>Vallentunasjön Va2</v>
      </c>
      <c r="K2697" s="22" t="s">
        <v>783</v>
      </c>
      <c r="L2697" s="22">
        <v>3</v>
      </c>
      <c r="M2697" s="22">
        <v>3</v>
      </c>
      <c r="O2697" s="22">
        <v>17.899999999999999</v>
      </c>
      <c r="P2697" s="22">
        <v>9.6999999999999993</v>
      </c>
      <c r="Q2697" s="22">
        <v>100</v>
      </c>
      <c r="BI2697" s="27"/>
    </row>
    <row r="2698" spans="1:86" s="22" customFormat="1" x14ac:dyDescent="0.2">
      <c r="A2698" s="22">
        <v>53738</v>
      </c>
      <c r="B2698" s="23">
        <f t="shared" si="331"/>
        <v>2016</v>
      </c>
      <c r="C2698" s="23">
        <f t="shared" si="332"/>
        <v>9</v>
      </c>
      <c r="D2698" s="23"/>
      <c r="E2698" s="25">
        <v>42627</v>
      </c>
      <c r="F2698" s="22">
        <v>6600935</v>
      </c>
      <c r="G2698" s="22">
        <v>1626764</v>
      </c>
      <c r="H2698" s="22" t="s">
        <v>94</v>
      </c>
      <c r="I2698" s="22" t="s">
        <v>780</v>
      </c>
      <c r="J2698" s="22" t="str">
        <f t="shared" si="333"/>
        <v>Vallentunasjön Va2</v>
      </c>
      <c r="K2698" s="22" t="s">
        <v>784</v>
      </c>
      <c r="L2698" s="22">
        <v>4</v>
      </c>
      <c r="M2698" s="22">
        <v>4</v>
      </c>
      <c r="O2698" s="22">
        <v>17.7</v>
      </c>
      <c r="P2698" s="22">
        <v>6.9</v>
      </c>
      <c r="Q2698" s="22">
        <v>72</v>
      </c>
      <c r="BI2698" s="27"/>
    </row>
    <row r="2699" spans="1:86" s="22" customFormat="1" x14ac:dyDescent="0.2">
      <c r="A2699" s="22">
        <v>53739</v>
      </c>
      <c r="B2699" s="23">
        <f t="shared" si="331"/>
        <v>2016</v>
      </c>
      <c r="C2699" s="23">
        <f t="shared" si="332"/>
        <v>9</v>
      </c>
      <c r="D2699" s="23"/>
      <c r="E2699" s="25">
        <v>42627</v>
      </c>
      <c r="F2699" s="22">
        <v>6600935</v>
      </c>
      <c r="G2699" s="22">
        <v>1626764</v>
      </c>
      <c r="H2699" s="22" t="s">
        <v>94</v>
      </c>
      <c r="I2699" s="22" t="s">
        <v>780</v>
      </c>
      <c r="J2699" s="22" t="str">
        <f t="shared" si="333"/>
        <v>Vallentunasjön Va2</v>
      </c>
      <c r="K2699" s="22" t="s">
        <v>785</v>
      </c>
      <c r="O2699" s="22">
        <v>17.7</v>
      </c>
      <c r="P2699" s="22">
        <v>6.4</v>
      </c>
      <c r="Q2699" s="22">
        <v>67</v>
      </c>
      <c r="BI2699" s="27"/>
    </row>
    <row r="2700" spans="1:86" s="22" customFormat="1" x14ac:dyDescent="0.2">
      <c r="A2700" s="22">
        <v>53740</v>
      </c>
      <c r="B2700" s="23">
        <f t="shared" si="331"/>
        <v>2016</v>
      </c>
      <c r="C2700" s="23">
        <f t="shared" si="332"/>
        <v>9</v>
      </c>
      <c r="D2700" s="23"/>
      <c r="E2700" s="25">
        <v>42627</v>
      </c>
      <c r="H2700" s="22" t="s">
        <v>94</v>
      </c>
      <c r="I2700" s="22" t="s">
        <v>786</v>
      </c>
      <c r="J2700" s="22" t="str">
        <f t="shared" si="333"/>
        <v>Vallentunasjön Blandprov</v>
      </c>
      <c r="K2700" s="22" t="s">
        <v>739</v>
      </c>
      <c r="L2700" s="22">
        <v>4</v>
      </c>
      <c r="M2700" s="22">
        <v>0</v>
      </c>
      <c r="U2700" s="22">
        <v>0.49619999999999997</v>
      </c>
      <c r="X2700" s="22">
        <v>0</v>
      </c>
      <c r="Z2700" s="22">
        <v>33.034320000000001</v>
      </c>
      <c r="AB2700" s="22">
        <v>0.34</v>
      </c>
      <c r="AE2700" s="22">
        <v>15.5</v>
      </c>
      <c r="AI2700" s="22">
        <v>43.6</v>
      </c>
      <c r="AJ2700" s="22">
        <v>1083.3800000000001</v>
      </c>
      <c r="BI2700" s="27"/>
    </row>
    <row r="2701" spans="1:86" s="22" customFormat="1" x14ac:dyDescent="0.2">
      <c r="A2701" s="22">
        <v>53927</v>
      </c>
      <c r="B2701" s="23">
        <f t="shared" si="331"/>
        <v>2016</v>
      </c>
      <c r="C2701" s="23">
        <f t="shared" si="332"/>
        <v>9</v>
      </c>
      <c r="D2701" s="23"/>
      <c r="E2701" s="25">
        <v>42639</v>
      </c>
      <c r="F2701" s="22">
        <v>6600935</v>
      </c>
      <c r="G2701" s="22">
        <v>1626764</v>
      </c>
      <c r="H2701" s="22" t="s">
        <v>94</v>
      </c>
      <c r="I2701" s="22" t="s">
        <v>780</v>
      </c>
      <c r="J2701" s="22" t="str">
        <f t="shared" si="333"/>
        <v>Vallentunasjön Va2</v>
      </c>
      <c r="K2701" s="22" t="s">
        <v>739</v>
      </c>
      <c r="L2701" s="22">
        <v>0.5</v>
      </c>
      <c r="M2701" s="22">
        <v>0.5</v>
      </c>
      <c r="N2701" s="22">
        <v>0.8</v>
      </c>
      <c r="O2701" s="22">
        <v>15.5</v>
      </c>
      <c r="P2701" s="22">
        <v>9.9</v>
      </c>
      <c r="Q2701" s="22">
        <v>98</v>
      </c>
      <c r="BI2701" s="27"/>
    </row>
    <row r="2702" spans="1:86" s="22" customFormat="1" x14ac:dyDescent="0.2">
      <c r="A2702" s="22">
        <v>53928</v>
      </c>
      <c r="B2702" s="23">
        <f t="shared" si="331"/>
        <v>2016</v>
      </c>
      <c r="C2702" s="23">
        <f t="shared" si="332"/>
        <v>9</v>
      </c>
      <c r="D2702" s="23"/>
      <c r="E2702" s="25">
        <v>42639</v>
      </c>
      <c r="F2702" s="22">
        <v>6600935</v>
      </c>
      <c r="G2702" s="22">
        <v>1626764</v>
      </c>
      <c r="H2702" s="22" t="s">
        <v>94</v>
      </c>
      <c r="I2702" s="22" t="s">
        <v>780</v>
      </c>
      <c r="J2702" s="22" t="str">
        <f t="shared" si="333"/>
        <v>Vallentunasjön Va2</v>
      </c>
      <c r="K2702" s="22" t="s">
        <v>781</v>
      </c>
      <c r="L2702" s="22">
        <v>1</v>
      </c>
      <c r="M2702" s="22">
        <v>1</v>
      </c>
      <c r="O2702" s="22">
        <v>15.5</v>
      </c>
      <c r="P2702" s="22">
        <v>9.9</v>
      </c>
      <c r="Q2702" s="22">
        <v>98</v>
      </c>
      <c r="BI2702" s="27"/>
    </row>
    <row r="2703" spans="1:86" s="22" customFormat="1" x14ac:dyDescent="0.2">
      <c r="A2703" s="22">
        <v>53929</v>
      </c>
      <c r="B2703" s="23">
        <f t="shared" si="331"/>
        <v>2016</v>
      </c>
      <c r="C2703" s="23">
        <f t="shared" si="332"/>
        <v>9</v>
      </c>
      <c r="D2703" s="23"/>
      <c r="E2703" s="25">
        <v>42639</v>
      </c>
      <c r="F2703" s="22">
        <v>6600935</v>
      </c>
      <c r="G2703" s="22">
        <v>1626764</v>
      </c>
      <c r="H2703" s="22" t="s">
        <v>94</v>
      </c>
      <c r="I2703" s="22" t="s">
        <v>780</v>
      </c>
      <c r="J2703" s="22" t="str">
        <f t="shared" si="333"/>
        <v>Vallentunasjön Va2</v>
      </c>
      <c r="K2703" s="22" t="s">
        <v>782</v>
      </c>
      <c r="L2703" s="22">
        <v>2</v>
      </c>
      <c r="M2703" s="22">
        <v>2</v>
      </c>
      <c r="O2703" s="22">
        <v>15.5</v>
      </c>
      <c r="P2703" s="22">
        <v>9.9</v>
      </c>
      <c r="Q2703" s="22">
        <v>98</v>
      </c>
      <c r="BI2703" s="27"/>
    </row>
    <row r="2704" spans="1:86" s="22" customFormat="1" x14ac:dyDescent="0.2">
      <c r="A2704" s="22">
        <v>53930</v>
      </c>
      <c r="B2704" s="23">
        <f t="shared" si="331"/>
        <v>2016</v>
      </c>
      <c r="C2704" s="23">
        <f t="shared" si="332"/>
        <v>9</v>
      </c>
      <c r="D2704" s="23"/>
      <c r="E2704" s="25">
        <v>42639</v>
      </c>
      <c r="F2704" s="22">
        <v>6600935</v>
      </c>
      <c r="G2704" s="22">
        <v>1626764</v>
      </c>
      <c r="H2704" s="22" t="s">
        <v>94</v>
      </c>
      <c r="I2704" s="22" t="s">
        <v>780</v>
      </c>
      <c r="J2704" s="22" t="str">
        <f t="shared" si="333"/>
        <v>Vallentunasjön Va2</v>
      </c>
      <c r="K2704" s="22" t="s">
        <v>783</v>
      </c>
      <c r="L2704" s="22">
        <v>3</v>
      </c>
      <c r="M2704" s="22">
        <v>3</v>
      </c>
      <c r="O2704" s="22">
        <v>15.5</v>
      </c>
      <c r="P2704" s="22">
        <v>9.9</v>
      </c>
      <c r="Q2704" s="22">
        <v>98</v>
      </c>
      <c r="BI2704" s="27"/>
    </row>
    <row r="2705" spans="1:61" s="22" customFormat="1" x14ac:dyDescent="0.2">
      <c r="A2705" s="22">
        <v>53931</v>
      </c>
      <c r="B2705" s="23">
        <f t="shared" si="331"/>
        <v>2016</v>
      </c>
      <c r="C2705" s="23">
        <f t="shared" si="332"/>
        <v>9</v>
      </c>
      <c r="D2705" s="23"/>
      <c r="E2705" s="25">
        <v>42639</v>
      </c>
      <c r="F2705" s="22">
        <v>6600935</v>
      </c>
      <c r="G2705" s="22">
        <v>1626764</v>
      </c>
      <c r="H2705" s="22" t="s">
        <v>94</v>
      </c>
      <c r="I2705" s="22" t="s">
        <v>780</v>
      </c>
      <c r="J2705" s="22" t="str">
        <f t="shared" si="333"/>
        <v>Vallentunasjön Va2</v>
      </c>
      <c r="K2705" s="22" t="s">
        <v>784</v>
      </c>
      <c r="L2705" s="22">
        <v>4</v>
      </c>
      <c r="M2705" s="22">
        <v>4</v>
      </c>
      <c r="O2705" s="22">
        <v>15.4</v>
      </c>
      <c r="P2705" s="22">
        <v>9.6</v>
      </c>
      <c r="Q2705" s="22">
        <v>95</v>
      </c>
      <c r="BI2705" s="27"/>
    </row>
    <row r="2706" spans="1:61" s="22" customFormat="1" x14ac:dyDescent="0.2">
      <c r="A2706" s="22">
        <v>53932</v>
      </c>
      <c r="B2706" s="23">
        <f t="shared" si="331"/>
        <v>2016</v>
      </c>
      <c r="C2706" s="23">
        <f t="shared" si="332"/>
        <v>9</v>
      </c>
      <c r="D2706" s="23"/>
      <c r="E2706" s="25">
        <v>42639</v>
      </c>
      <c r="F2706" s="22">
        <v>6600935</v>
      </c>
      <c r="G2706" s="22">
        <v>1626764</v>
      </c>
      <c r="H2706" s="22" t="s">
        <v>94</v>
      </c>
      <c r="I2706" s="22" t="s">
        <v>780</v>
      </c>
      <c r="J2706" s="22" t="str">
        <f t="shared" si="333"/>
        <v>Vallentunasjön Va2</v>
      </c>
      <c r="K2706" s="22" t="s">
        <v>785</v>
      </c>
      <c r="BI2706" s="27"/>
    </row>
    <row r="2707" spans="1:61" s="22" customFormat="1" x14ac:dyDescent="0.2">
      <c r="A2707" s="22">
        <v>53933</v>
      </c>
      <c r="B2707" s="23">
        <f t="shared" si="331"/>
        <v>2016</v>
      </c>
      <c r="C2707" s="23">
        <f t="shared" si="332"/>
        <v>9</v>
      </c>
      <c r="D2707" s="23"/>
      <c r="E2707" s="25">
        <v>42639</v>
      </c>
      <c r="H2707" s="22" t="s">
        <v>94</v>
      </c>
      <c r="I2707" s="22" t="s">
        <v>786</v>
      </c>
      <c r="J2707" s="22" t="str">
        <f t="shared" si="333"/>
        <v>Vallentunasjön Blandprov</v>
      </c>
      <c r="K2707" s="22" t="s">
        <v>739</v>
      </c>
      <c r="L2707" s="22">
        <v>4</v>
      </c>
      <c r="M2707" s="22">
        <v>0</v>
      </c>
      <c r="U2707" s="22">
        <v>0</v>
      </c>
      <c r="X2707" s="22">
        <v>4.95</v>
      </c>
      <c r="Z2707" s="22">
        <v>42.43788</v>
      </c>
      <c r="AB2707" s="22">
        <v>0</v>
      </c>
      <c r="AE2707" s="22">
        <v>15.6</v>
      </c>
      <c r="AI2707" s="22">
        <v>48.31</v>
      </c>
      <c r="AJ2707" s="22">
        <v>1321.79</v>
      </c>
      <c r="BI2707" s="27"/>
    </row>
    <row r="2708" spans="1:61" s="22" customFormat="1" x14ac:dyDescent="0.2">
      <c r="B2708" s="23">
        <f t="shared" si="331"/>
        <v>1968</v>
      </c>
      <c r="C2708" s="23">
        <f t="shared" si="332"/>
        <v>10</v>
      </c>
      <c r="D2708" s="24" t="s">
        <v>1228</v>
      </c>
      <c r="E2708" s="25" t="s">
        <v>1229</v>
      </c>
      <c r="F2708" s="22">
        <v>6606238</v>
      </c>
      <c r="G2708" s="22">
        <v>661152</v>
      </c>
      <c r="H2708" s="26" t="s">
        <v>738</v>
      </c>
      <c r="J2708" s="22" t="str">
        <f t="shared" si="333"/>
        <v xml:space="preserve">Oxundaån </v>
      </c>
      <c r="K2708" s="22" t="s">
        <v>739</v>
      </c>
      <c r="L2708" s="22">
        <v>0.5</v>
      </c>
      <c r="M2708" s="22">
        <v>0.5</v>
      </c>
      <c r="O2708" s="22">
        <v>7.3</v>
      </c>
      <c r="P2708" s="22">
        <v>7.9</v>
      </c>
      <c r="T2708" s="22">
        <v>2.512</v>
      </c>
      <c r="U2708" s="22">
        <v>324</v>
      </c>
      <c r="V2708" s="22">
        <f t="shared" ref="V2708:V2739" si="335">U2708 * (1/((10^((0.0901821 + (2729.92 /(273.15 + O2708)))-AC2708)+1)))</f>
        <v>1.7942417307885112</v>
      </c>
      <c r="W2708" s="22">
        <v>0.06</v>
      </c>
      <c r="X2708" s="22">
        <v>820</v>
      </c>
      <c r="AB2708" s="22">
        <v>444</v>
      </c>
      <c r="AC2708" s="22">
        <v>7.57</v>
      </c>
      <c r="AE2708" s="22">
        <v>16.2</v>
      </c>
      <c r="AI2708" s="22">
        <v>1003</v>
      </c>
      <c r="AK2708" s="22">
        <v>53.72</v>
      </c>
      <c r="AM2708" s="22">
        <v>13.059400000000002</v>
      </c>
      <c r="AN2708" s="22">
        <v>8.8209</v>
      </c>
      <c r="AO2708" s="22">
        <v>37.293400000000005</v>
      </c>
      <c r="AP2708" s="22">
        <v>30.211980000000001</v>
      </c>
      <c r="AQ2708" s="22">
        <v>76.831949999999992</v>
      </c>
      <c r="AR2708" s="22">
        <v>0.11</v>
      </c>
      <c r="BI2708" s="27"/>
    </row>
    <row r="2709" spans="1:61" s="22" customFormat="1" x14ac:dyDescent="0.2">
      <c r="B2709" s="23">
        <f t="shared" si="331"/>
        <v>1969</v>
      </c>
      <c r="C2709" s="23">
        <f t="shared" si="332"/>
        <v>10</v>
      </c>
      <c r="D2709" s="24" t="s">
        <v>1228</v>
      </c>
      <c r="E2709" s="25" t="s">
        <v>1230</v>
      </c>
      <c r="F2709" s="22">
        <v>6606238</v>
      </c>
      <c r="G2709" s="22">
        <v>661152</v>
      </c>
      <c r="H2709" s="26" t="s">
        <v>738</v>
      </c>
      <c r="J2709" s="22" t="str">
        <f t="shared" si="333"/>
        <v xml:space="preserve">Oxundaån </v>
      </c>
      <c r="K2709" s="22" t="s">
        <v>739</v>
      </c>
      <c r="L2709" s="22">
        <v>0.5</v>
      </c>
      <c r="M2709" s="22">
        <v>0.5</v>
      </c>
      <c r="O2709" s="22">
        <v>11.4</v>
      </c>
      <c r="P2709" s="22">
        <v>5.4</v>
      </c>
      <c r="T2709" s="22">
        <v>2.181</v>
      </c>
      <c r="U2709" s="22">
        <v>1218</v>
      </c>
      <c r="V2709" s="22">
        <f t="shared" si="335"/>
        <v>7.5673484993225797</v>
      </c>
      <c r="W2709" s="22">
        <v>3.7999999999999999E-2</v>
      </c>
      <c r="X2709" s="22">
        <v>680</v>
      </c>
      <c r="AB2709" s="22">
        <v>640</v>
      </c>
      <c r="AC2709" s="22">
        <v>7.48</v>
      </c>
      <c r="AE2709" s="22">
        <v>26.1</v>
      </c>
      <c r="AI2709" s="22">
        <v>762</v>
      </c>
      <c r="AK2709" s="22">
        <v>53.06</v>
      </c>
      <c r="AM2709" s="22">
        <v>13.137600000000001</v>
      </c>
      <c r="AN2709" s="22">
        <v>7.5746000000000002</v>
      </c>
      <c r="AO2709" s="22">
        <v>40.377550000000006</v>
      </c>
      <c r="AP2709" s="22">
        <v>33.0336</v>
      </c>
      <c r="AQ2709" s="22">
        <v>81.588899999999995</v>
      </c>
      <c r="AR2709" s="22">
        <v>0.43</v>
      </c>
      <c r="BI2709" s="27"/>
    </row>
    <row r="2710" spans="1:61" s="22" customFormat="1" x14ac:dyDescent="0.2">
      <c r="B2710" s="23">
        <f t="shared" si="331"/>
        <v>1970</v>
      </c>
      <c r="C2710" s="23">
        <f t="shared" si="332"/>
        <v>10</v>
      </c>
      <c r="D2710" s="24" t="s">
        <v>1228</v>
      </c>
      <c r="E2710" s="25" t="s">
        <v>1231</v>
      </c>
      <c r="F2710" s="22">
        <v>6606238</v>
      </c>
      <c r="G2710" s="22">
        <v>661152</v>
      </c>
      <c r="H2710" s="26" t="s">
        <v>738</v>
      </c>
      <c r="J2710" s="22" t="str">
        <f t="shared" si="333"/>
        <v xml:space="preserve">Oxundaån </v>
      </c>
      <c r="K2710" s="22" t="s">
        <v>739</v>
      </c>
      <c r="L2710" s="22">
        <v>0.5</v>
      </c>
      <c r="M2710" s="22">
        <v>0.5</v>
      </c>
      <c r="O2710" s="22">
        <v>8.9</v>
      </c>
      <c r="P2710" s="22">
        <v>6.1</v>
      </c>
      <c r="T2710" s="22">
        <v>1.79</v>
      </c>
      <c r="U2710" s="22">
        <v>424</v>
      </c>
      <c r="V2710" s="22">
        <f t="shared" si="335"/>
        <v>2.3762476563786694</v>
      </c>
      <c r="W2710" s="22">
        <v>5.6000000000000001E-2</v>
      </c>
      <c r="X2710" s="22">
        <v>129</v>
      </c>
      <c r="AB2710" s="22">
        <v>202</v>
      </c>
      <c r="AC2710" s="22">
        <v>7.52</v>
      </c>
      <c r="AE2710" s="22">
        <v>15.7</v>
      </c>
      <c r="AI2710" s="22">
        <v>170</v>
      </c>
      <c r="AK2710" s="22">
        <v>51.62</v>
      </c>
      <c r="AM2710" s="22">
        <v>8.680200000000001</v>
      </c>
      <c r="AN2710" s="22">
        <v>8.4578999999999986</v>
      </c>
      <c r="AO2710" s="22">
        <v>27.261050000000004</v>
      </c>
      <c r="AP2710" s="22">
        <v>21.357140000000001</v>
      </c>
      <c r="AQ2710" s="22">
        <v>95.331199999999995</v>
      </c>
      <c r="AR2710" s="22">
        <v>0.32</v>
      </c>
      <c r="BI2710" s="27"/>
    </row>
    <row r="2711" spans="1:61" s="22" customFormat="1" x14ac:dyDescent="0.2">
      <c r="B2711" s="23">
        <f t="shared" si="331"/>
        <v>1971</v>
      </c>
      <c r="C2711" s="23">
        <f t="shared" si="332"/>
        <v>10</v>
      </c>
      <c r="D2711" s="24" t="s">
        <v>1228</v>
      </c>
      <c r="E2711" s="25" t="s">
        <v>1232</v>
      </c>
      <c r="F2711" s="22">
        <v>6606238</v>
      </c>
      <c r="G2711" s="22">
        <v>661152</v>
      </c>
      <c r="H2711" s="26" t="s">
        <v>738</v>
      </c>
      <c r="J2711" s="22" t="str">
        <f t="shared" si="333"/>
        <v xml:space="preserve">Oxundaån </v>
      </c>
      <c r="K2711" s="22" t="s">
        <v>739</v>
      </c>
      <c r="L2711" s="22">
        <v>0.5</v>
      </c>
      <c r="M2711" s="22">
        <v>0.5</v>
      </c>
      <c r="O2711" s="22">
        <v>9</v>
      </c>
      <c r="P2711" s="22">
        <v>8.9600000000000009</v>
      </c>
      <c r="T2711" s="22">
        <v>1.8460000000000001</v>
      </c>
      <c r="U2711" s="22">
        <v>210</v>
      </c>
      <c r="V2711" s="22">
        <f t="shared" si="335"/>
        <v>2.1980954547140277</v>
      </c>
      <c r="W2711" s="22">
        <v>2.9000000000000001E-2</v>
      </c>
      <c r="X2711" s="22">
        <v>228</v>
      </c>
      <c r="AB2711" s="22">
        <v>110</v>
      </c>
      <c r="AC2711" s="22">
        <v>7.79</v>
      </c>
      <c r="AE2711" s="22">
        <v>14.8</v>
      </c>
      <c r="AI2711" s="22">
        <v>252</v>
      </c>
      <c r="AK2711" s="22">
        <v>61.34</v>
      </c>
      <c r="AM2711" s="22">
        <v>7.7809000000000008</v>
      </c>
      <c r="AN2711" s="22">
        <v>12.741299999999999</v>
      </c>
      <c r="AO2711" s="22">
        <v>30.912400000000002</v>
      </c>
      <c r="AP2711" s="22">
        <v>23.513500000000001</v>
      </c>
      <c r="AQ2711" s="22">
        <v>122.28724999999999</v>
      </c>
      <c r="AR2711" s="22">
        <v>0.76</v>
      </c>
      <c r="BI2711" s="27"/>
    </row>
    <row r="2712" spans="1:61" s="22" customFormat="1" x14ac:dyDescent="0.2">
      <c r="B2712" s="23">
        <f t="shared" si="331"/>
        <v>1972</v>
      </c>
      <c r="C2712" s="23">
        <f t="shared" si="332"/>
        <v>10</v>
      </c>
      <c r="D2712" s="24" t="s">
        <v>1228</v>
      </c>
      <c r="E2712" s="25" t="s">
        <v>1233</v>
      </c>
      <c r="F2712" s="22">
        <v>6606238</v>
      </c>
      <c r="G2712" s="22">
        <v>661152</v>
      </c>
      <c r="H2712" s="26" t="s">
        <v>738</v>
      </c>
      <c r="J2712" s="22" t="str">
        <f t="shared" si="333"/>
        <v xml:space="preserve">Oxundaån </v>
      </c>
      <c r="K2712" s="22" t="s">
        <v>739</v>
      </c>
      <c r="L2712" s="22">
        <v>0.5</v>
      </c>
      <c r="M2712" s="22">
        <v>0.5</v>
      </c>
      <c r="O2712" s="22">
        <v>8.1999999999999993</v>
      </c>
      <c r="P2712" s="22">
        <v>8.5500000000000007</v>
      </c>
      <c r="T2712" s="22">
        <v>2.0139999999999998</v>
      </c>
      <c r="U2712" s="22">
        <v>101</v>
      </c>
      <c r="V2712" s="22">
        <f t="shared" si="335"/>
        <v>0.62877437841370232</v>
      </c>
      <c r="W2712" s="22">
        <v>6.2E-2</v>
      </c>
      <c r="X2712" s="22">
        <v>83</v>
      </c>
      <c r="AB2712" s="22">
        <v>60</v>
      </c>
      <c r="AC2712" s="22">
        <v>7.59</v>
      </c>
      <c r="AE2712" s="22">
        <v>10.6</v>
      </c>
      <c r="AI2712" s="22">
        <v>176</v>
      </c>
      <c r="AK2712" s="22">
        <v>61.4</v>
      </c>
      <c r="AM2712" s="22">
        <v>8.0937000000000001</v>
      </c>
      <c r="AN2712" s="22">
        <v>12.584</v>
      </c>
      <c r="AO2712" s="22">
        <v>31.763200000000005</v>
      </c>
      <c r="AP2712" s="22">
        <v>23.857600000000001</v>
      </c>
      <c r="AQ2712" s="22">
        <v>120.74964999999999</v>
      </c>
      <c r="AR2712" s="22">
        <v>0.63</v>
      </c>
      <c r="BI2712" s="27"/>
    </row>
    <row r="2713" spans="1:61" s="22" customFormat="1" x14ac:dyDescent="0.2">
      <c r="B2713" s="23">
        <f t="shared" si="331"/>
        <v>1973</v>
      </c>
      <c r="C2713" s="23">
        <f t="shared" si="332"/>
        <v>10</v>
      </c>
      <c r="D2713" s="24" t="s">
        <v>1228</v>
      </c>
      <c r="E2713" s="25" t="s">
        <v>1234</v>
      </c>
      <c r="F2713" s="22">
        <v>6606238</v>
      </c>
      <c r="G2713" s="22">
        <v>661152</v>
      </c>
      <c r="H2713" s="26" t="s">
        <v>738</v>
      </c>
      <c r="J2713" s="22" t="str">
        <f t="shared" si="333"/>
        <v xml:space="preserve">Oxundaån </v>
      </c>
      <c r="K2713" s="22" t="s">
        <v>739</v>
      </c>
      <c r="L2713" s="22">
        <v>0.5</v>
      </c>
      <c r="M2713" s="22">
        <v>0.5</v>
      </c>
      <c r="O2713" s="22">
        <v>6.7</v>
      </c>
      <c r="P2713" s="22">
        <v>5.99</v>
      </c>
      <c r="T2713" s="22">
        <v>1.9179999999999999</v>
      </c>
      <c r="U2713" s="22">
        <v>58</v>
      </c>
      <c r="V2713" s="22">
        <f t="shared" si="335"/>
        <v>0.8547864196411763</v>
      </c>
      <c r="W2713" s="22">
        <v>2.1000000000000001E-2</v>
      </c>
      <c r="X2713" s="22">
        <v>51</v>
      </c>
      <c r="AB2713" s="22">
        <v>40</v>
      </c>
      <c r="AC2713" s="22">
        <v>8.02</v>
      </c>
      <c r="AE2713" s="22">
        <v>13.5</v>
      </c>
      <c r="AI2713" s="22">
        <v>88</v>
      </c>
      <c r="AK2713" s="22">
        <v>68.5</v>
      </c>
      <c r="AM2713" s="22">
        <v>8.2891999999999992</v>
      </c>
      <c r="AN2713" s="22">
        <v>15.9236</v>
      </c>
      <c r="AO2713" s="22">
        <v>37.718800000000002</v>
      </c>
      <c r="AP2713" s="22">
        <v>29.913760000000003</v>
      </c>
      <c r="AQ2713" s="22">
        <v>162.84144999999998</v>
      </c>
      <c r="AR2713" s="22">
        <v>0.8</v>
      </c>
      <c r="BI2713" s="27"/>
    </row>
    <row r="2714" spans="1:61" s="22" customFormat="1" x14ac:dyDescent="0.2">
      <c r="B2714" s="23">
        <f t="shared" si="331"/>
        <v>1974</v>
      </c>
      <c r="C2714" s="23">
        <f t="shared" si="332"/>
        <v>10</v>
      </c>
      <c r="D2714" s="24" t="s">
        <v>1228</v>
      </c>
      <c r="E2714" s="25" t="s">
        <v>1235</v>
      </c>
      <c r="F2714" s="22">
        <v>6606238</v>
      </c>
      <c r="G2714" s="22">
        <v>661152</v>
      </c>
      <c r="H2714" s="26" t="s">
        <v>738</v>
      </c>
      <c r="J2714" s="22" t="str">
        <f t="shared" si="333"/>
        <v xml:space="preserve">Oxundaån </v>
      </c>
      <c r="K2714" s="22" t="s">
        <v>739</v>
      </c>
      <c r="L2714" s="22">
        <v>0.5</v>
      </c>
      <c r="M2714" s="22">
        <v>0.5</v>
      </c>
      <c r="O2714" s="22">
        <v>8</v>
      </c>
      <c r="P2714" s="22">
        <v>9.15</v>
      </c>
      <c r="T2714" s="22">
        <v>1.885</v>
      </c>
      <c r="U2714" s="22">
        <v>75</v>
      </c>
      <c r="V2714" s="22">
        <f t="shared" si="335"/>
        <v>0.87090739100347614</v>
      </c>
      <c r="W2714" s="22">
        <v>2.7E-2</v>
      </c>
      <c r="X2714" s="22">
        <v>23</v>
      </c>
      <c r="AB2714" s="22">
        <v>45</v>
      </c>
      <c r="AC2714" s="22">
        <v>7.87</v>
      </c>
      <c r="AE2714" s="22">
        <v>9.5</v>
      </c>
      <c r="AI2714" s="22">
        <v>150</v>
      </c>
      <c r="AK2714" s="22">
        <v>65</v>
      </c>
      <c r="AM2714" s="22">
        <v>7.3508000000000004</v>
      </c>
      <c r="AN2714" s="22">
        <v>14.035999999999998</v>
      </c>
      <c r="AO2714" s="22">
        <v>34.953700000000005</v>
      </c>
      <c r="AP2714" s="22">
        <v>25.692800000000005</v>
      </c>
      <c r="AQ2714" s="22">
        <v>138.14374999999998</v>
      </c>
      <c r="AR2714" s="22">
        <v>2.7</v>
      </c>
      <c r="BI2714" s="27"/>
    </row>
    <row r="2715" spans="1:61" s="22" customFormat="1" x14ac:dyDescent="0.2">
      <c r="B2715" s="23">
        <f t="shared" si="331"/>
        <v>1975</v>
      </c>
      <c r="C2715" s="23">
        <f t="shared" si="332"/>
        <v>10</v>
      </c>
      <c r="D2715" s="24" t="s">
        <v>1228</v>
      </c>
      <c r="E2715" s="25" t="s">
        <v>1236</v>
      </c>
      <c r="F2715" s="22">
        <v>6606238</v>
      </c>
      <c r="G2715" s="22">
        <v>661152</v>
      </c>
      <c r="H2715" s="26" t="s">
        <v>738</v>
      </c>
      <c r="J2715" s="22" t="str">
        <f t="shared" si="333"/>
        <v xml:space="preserve">Oxundaån </v>
      </c>
      <c r="K2715" s="22" t="s">
        <v>739</v>
      </c>
      <c r="L2715" s="22">
        <v>0.5</v>
      </c>
      <c r="M2715" s="22">
        <v>0.5</v>
      </c>
      <c r="O2715" s="22">
        <v>8.6</v>
      </c>
      <c r="P2715" s="22">
        <v>9</v>
      </c>
      <c r="T2715" s="22">
        <v>2.1709999999999998</v>
      </c>
      <c r="U2715" s="22">
        <v>57</v>
      </c>
      <c r="V2715" s="22">
        <f t="shared" si="335"/>
        <v>1.2499879079849825</v>
      </c>
      <c r="W2715" s="22">
        <v>3.1E-2</v>
      </c>
      <c r="X2715" s="22">
        <v>24</v>
      </c>
      <c r="AB2715" s="22">
        <v>57</v>
      </c>
      <c r="AC2715" s="22">
        <v>8.1300000000000008</v>
      </c>
      <c r="AE2715" s="22">
        <v>6.5</v>
      </c>
      <c r="AI2715" s="22">
        <v>79</v>
      </c>
      <c r="AK2715" s="22">
        <v>64.2</v>
      </c>
      <c r="AM2715" s="22">
        <v>6.6470000000000011</v>
      </c>
      <c r="AN2715" s="22">
        <v>12.1968</v>
      </c>
      <c r="AO2715" s="22">
        <v>31.621400000000005</v>
      </c>
      <c r="AP2715" s="22">
        <v>23.513500000000001</v>
      </c>
      <c r="AQ2715" s="22">
        <v>110.70719999999999</v>
      </c>
      <c r="AR2715" s="22">
        <v>0.5</v>
      </c>
      <c r="BI2715" s="27"/>
    </row>
    <row r="2716" spans="1:61" s="22" customFormat="1" x14ac:dyDescent="0.2">
      <c r="B2716" s="23">
        <f t="shared" si="331"/>
        <v>1976</v>
      </c>
      <c r="C2716" s="23">
        <f t="shared" si="332"/>
        <v>10</v>
      </c>
      <c r="D2716" s="24" t="s">
        <v>1228</v>
      </c>
      <c r="E2716" s="25" t="s">
        <v>1237</v>
      </c>
      <c r="F2716" s="22">
        <v>6606238</v>
      </c>
      <c r="G2716" s="22">
        <v>661152</v>
      </c>
      <c r="H2716" s="26" t="s">
        <v>738</v>
      </c>
      <c r="J2716" s="22" t="str">
        <f t="shared" si="333"/>
        <v xml:space="preserve">Oxundaån </v>
      </c>
      <c r="K2716" s="22" t="s">
        <v>739</v>
      </c>
      <c r="L2716" s="22">
        <v>0.5</v>
      </c>
      <c r="M2716" s="22">
        <v>0.5</v>
      </c>
      <c r="O2716" s="22">
        <v>7</v>
      </c>
      <c r="P2716" s="22">
        <v>10.48</v>
      </c>
      <c r="T2716" s="22">
        <v>1.966</v>
      </c>
      <c r="U2716" s="22">
        <v>40</v>
      </c>
      <c r="V2716" s="22">
        <f t="shared" si="335"/>
        <v>0.64611744077658329</v>
      </c>
      <c r="W2716" s="22">
        <v>3.5999999999999997E-2</v>
      </c>
      <c r="X2716" s="22">
        <v>36</v>
      </c>
      <c r="AB2716" s="22">
        <v>70</v>
      </c>
      <c r="AC2716" s="22">
        <v>8.0500000000000007</v>
      </c>
      <c r="AE2716" s="22">
        <v>9.6</v>
      </c>
      <c r="AI2716" s="22">
        <v>123</v>
      </c>
      <c r="AK2716" s="22">
        <v>71.2</v>
      </c>
      <c r="AM2716" s="22">
        <v>7.82</v>
      </c>
      <c r="AN2716" s="22">
        <v>15.246</v>
      </c>
      <c r="AO2716" s="22">
        <v>41.724650000000004</v>
      </c>
      <c r="AP2716" s="22">
        <v>30.280800000000003</v>
      </c>
      <c r="AQ2716" s="22">
        <v>150.63674999999998</v>
      </c>
      <c r="AR2716" s="22">
        <v>1.3</v>
      </c>
      <c r="BI2716" s="27"/>
    </row>
    <row r="2717" spans="1:61" s="22" customFormat="1" x14ac:dyDescent="0.2">
      <c r="B2717" s="23">
        <f t="shared" si="331"/>
        <v>1977</v>
      </c>
      <c r="C2717" s="23">
        <f t="shared" si="332"/>
        <v>10</v>
      </c>
      <c r="D2717" s="24" t="s">
        <v>1228</v>
      </c>
      <c r="E2717" s="25" t="s">
        <v>1238</v>
      </c>
      <c r="F2717" s="22">
        <v>6606238</v>
      </c>
      <c r="G2717" s="22">
        <v>661152</v>
      </c>
      <c r="H2717" s="26" t="s">
        <v>738</v>
      </c>
      <c r="J2717" s="22" t="str">
        <f t="shared" si="333"/>
        <v xml:space="preserve">Oxundaån </v>
      </c>
      <c r="K2717" s="22" t="s">
        <v>739</v>
      </c>
      <c r="L2717" s="22">
        <v>0.5</v>
      </c>
      <c r="M2717" s="22">
        <v>0.5</v>
      </c>
      <c r="O2717" s="22">
        <v>9.1999999999999993</v>
      </c>
      <c r="P2717" s="22">
        <v>8.6</v>
      </c>
      <c r="T2717" s="22">
        <v>1.7589999999999999</v>
      </c>
      <c r="U2717" s="22">
        <v>146</v>
      </c>
      <c r="V2717" s="22">
        <f t="shared" si="335"/>
        <v>1.3232722241734978</v>
      </c>
      <c r="W2717" s="22">
        <v>5.8999999999999997E-2</v>
      </c>
      <c r="X2717" s="22">
        <v>19</v>
      </c>
      <c r="AB2717" s="22">
        <v>140</v>
      </c>
      <c r="AC2717" s="22">
        <v>7.72</v>
      </c>
      <c r="AE2717" s="22">
        <v>6.1</v>
      </c>
      <c r="AI2717" s="22">
        <v>50</v>
      </c>
      <c r="AK2717" s="22">
        <v>69.2</v>
      </c>
      <c r="AM2717" s="22">
        <v>6.7252000000000001</v>
      </c>
      <c r="AN2717" s="22">
        <v>13.769799999999998</v>
      </c>
      <c r="AO2717" s="22">
        <v>34.91825</v>
      </c>
      <c r="AP2717" s="22">
        <v>24.660499999999999</v>
      </c>
      <c r="AQ2717" s="22">
        <v>155.215915</v>
      </c>
      <c r="AR2717" s="22">
        <v>2.2999999999999998</v>
      </c>
      <c r="BI2717" s="27"/>
    </row>
    <row r="2718" spans="1:61" s="22" customFormat="1" x14ac:dyDescent="0.2">
      <c r="B2718" s="23">
        <f t="shared" si="331"/>
        <v>1978</v>
      </c>
      <c r="C2718" s="23">
        <f t="shared" si="332"/>
        <v>10</v>
      </c>
      <c r="D2718" s="24" t="s">
        <v>1228</v>
      </c>
      <c r="E2718" s="25" t="s">
        <v>1239</v>
      </c>
      <c r="F2718" s="22">
        <v>6606238</v>
      </c>
      <c r="G2718" s="22">
        <v>661152</v>
      </c>
      <c r="H2718" s="26" t="s">
        <v>738</v>
      </c>
      <c r="J2718" s="22" t="str">
        <f t="shared" si="333"/>
        <v xml:space="preserve">Oxundaån </v>
      </c>
      <c r="K2718" s="22" t="s">
        <v>739</v>
      </c>
      <c r="L2718" s="22">
        <v>0.5</v>
      </c>
      <c r="M2718" s="22">
        <v>0.5</v>
      </c>
      <c r="O2718" s="22">
        <v>8.1999999999999993</v>
      </c>
      <c r="P2718" s="22">
        <v>9.4600000000000009</v>
      </c>
      <c r="T2718" s="22">
        <v>2.0049999999999999</v>
      </c>
      <c r="U2718" s="22">
        <v>91</v>
      </c>
      <c r="V2718" s="22">
        <f t="shared" si="335"/>
        <v>1.4420808300034531</v>
      </c>
      <c r="W2718" s="22">
        <v>4.1000000000000002E-2</v>
      </c>
      <c r="X2718" s="22">
        <v>20</v>
      </c>
      <c r="AB2718" s="22">
        <v>35</v>
      </c>
      <c r="AC2718" s="22">
        <v>8</v>
      </c>
      <c r="AE2718" s="22">
        <v>3.9</v>
      </c>
      <c r="AI2718" s="22">
        <v>50</v>
      </c>
      <c r="AK2718" s="22">
        <v>61.68</v>
      </c>
      <c r="AM2718" s="22">
        <v>6.8425000000000002</v>
      </c>
      <c r="AN2718" s="22">
        <v>11.567599999999999</v>
      </c>
      <c r="AO2718" s="22">
        <v>30.770600000000002</v>
      </c>
      <c r="AP2718" s="22">
        <v>22.34356</v>
      </c>
      <c r="AQ2718" s="22">
        <v>105.37365</v>
      </c>
      <c r="AR2718" s="22">
        <v>2.38</v>
      </c>
      <c r="BI2718" s="27"/>
    </row>
    <row r="2719" spans="1:61" s="22" customFormat="1" x14ac:dyDescent="0.2">
      <c r="B2719" s="23">
        <f t="shared" si="331"/>
        <v>1979</v>
      </c>
      <c r="C2719" s="23">
        <f t="shared" si="332"/>
        <v>10</v>
      </c>
      <c r="D2719" s="24" t="s">
        <v>1228</v>
      </c>
      <c r="E2719" s="25" t="s">
        <v>1240</v>
      </c>
      <c r="F2719" s="22">
        <v>6606238</v>
      </c>
      <c r="G2719" s="22">
        <v>661152</v>
      </c>
      <c r="H2719" s="26" t="s">
        <v>738</v>
      </c>
      <c r="J2719" s="22" t="str">
        <f t="shared" si="333"/>
        <v xml:space="preserve">Oxundaån </v>
      </c>
      <c r="K2719" s="22" t="s">
        <v>739</v>
      </c>
      <c r="L2719" s="22">
        <v>0.5</v>
      </c>
      <c r="M2719" s="22">
        <v>0.5</v>
      </c>
      <c r="O2719" s="22">
        <v>10.4</v>
      </c>
      <c r="P2719" s="22">
        <v>9.89</v>
      </c>
      <c r="T2719" s="22">
        <v>2.14</v>
      </c>
      <c r="U2719" s="22">
        <v>54</v>
      </c>
      <c r="V2719" s="22">
        <f t="shared" si="335"/>
        <v>1.2152808941246014</v>
      </c>
      <c r="W2719" s="22">
        <v>4.2999999999999997E-2</v>
      </c>
      <c r="X2719" s="22">
        <v>33</v>
      </c>
      <c r="AB2719" s="22">
        <v>24</v>
      </c>
      <c r="AC2719" s="22">
        <v>8.08</v>
      </c>
      <c r="AE2719" s="22">
        <v>3.6</v>
      </c>
      <c r="AI2719" s="22">
        <v>66</v>
      </c>
      <c r="AK2719" s="22">
        <v>59.900000000000006</v>
      </c>
      <c r="AM2719" s="22">
        <v>5.9823000000000004</v>
      </c>
      <c r="AN2719" s="22">
        <v>9.8977999999999984</v>
      </c>
      <c r="AO2719" s="22">
        <v>31.550500000000003</v>
      </c>
      <c r="AP2719" s="22">
        <v>21.563600000000001</v>
      </c>
      <c r="AQ2719" s="22">
        <v>88.844449999999995</v>
      </c>
      <c r="AR2719" s="22">
        <v>2.2999999999999998</v>
      </c>
      <c r="BI2719" s="27"/>
    </row>
    <row r="2720" spans="1:61" s="22" customFormat="1" x14ac:dyDescent="0.2">
      <c r="B2720" s="23">
        <f t="shared" si="331"/>
        <v>1980</v>
      </c>
      <c r="C2720" s="23">
        <f t="shared" si="332"/>
        <v>10</v>
      </c>
      <c r="D2720" s="24" t="s">
        <v>1228</v>
      </c>
      <c r="E2720" s="25" t="s">
        <v>1241</v>
      </c>
      <c r="F2720" s="22">
        <v>6606238</v>
      </c>
      <c r="G2720" s="22">
        <v>661152</v>
      </c>
      <c r="H2720" s="26" t="s">
        <v>738</v>
      </c>
      <c r="J2720" s="22" t="str">
        <f t="shared" si="333"/>
        <v xml:space="preserve">Oxundaån </v>
      </c>
      <c r="K2720" s="22" t="s">
        <v>739</v>
      </c>
      <c r="L2720" s="22">
        <v>0.5</v>
      </c>
      <c r="M2720" s="22">
        <v>0.5</v>
      </c>
      <c r="O2720" s="22">
        <v>9.1</v>
      </c>
      <c r="P2720" s="22">
        <v>7.81</v>
      </c>
      <c r="T2720" s="22">
        <v>2.0009999999999999</v>
      </c>
      <c r="U2720" s="22">
        <v>133</v>
      </c>
      <c r="V2720" s="22">
        <f t="shared" si="335"/>
        <v>1.3103180831871268</v>
      </c>
      <c r="W2720" s="22">
        <v>7.5999999999999998E-2</v>
      </c>
      <c r="X2720" s="22">
        <v>48</v>
      </c>
      <c r="AB2720" s="22">
        <v>230</v>
      </c>
      <c r="AC2720" s="22">
        <v>7.76</v>
      </c>
      <c r="AE2720" s="22">
        <v>7.2</v>
      </c>
      <c r="AI2720" s="22">
        <v>97</v>
      </c>
      <c r="AK2720" s="22">
        <v>52.800000000000004</v>
      </c>
      <c r="AM2720" s="22">
        <v>5.9823000000000004</v>
      </c>
      <c r="AN2720" s="22">
        <v>9.68</v>
      </c>
      <c r="AO2720" s="22">
        <v>30.203400000000002</v>
      </c>
      <c r="AP2720" s="22">
        <v>22.572960000000002</v>
      </c>
      <c r="AQ2720" s="22">
        <v>85.096549999999993</v>
      </c>
      <c r="AR2720" s="22">
        <v>3.4</v>
      </c>
      <c r="BI2720" s="27"/>
    </row>
    <row r="2721" spans="2:61" s="22" customFormat="1" x14ac:dyDescent="0.2">
      <c r="B2721" s="23">
        <f t="shared" si="331"/>
        <v>1981</v>
      </c>
      <c r="C2721" s="23">
        <f t="shared" si="332"/>
        <v>10</v>
      </c>
      <c r="D2721" s="24" t="s">
        <v>1228</v>
      </c>
      <c r="E2721" s="25" t="s">
        <v>1242</v>
      </c>
      <c r="F2721" s="22">
        <v>6606238</v>
      </c>
      <c r="G2721" s="22">
        <v>661152</v>
      </c>
      <c r="H2721" s="26" t="s">
        <v>738</v>
      </c>
      <c r="J2721" s="22" t="str">
        <f t="shared" si="333"/>
        <v xml:space="preserve">Oxundaån </v>
      </c>
      <c r="K2721" s="22" t="s">
        <v>739</v>
      </c>
      <c r="L2721" s="22">
        <v>0.5</v>
      </c>
      <c r="M2721" s="22">
        <v>0.5</v>
      </c>
      <c r="O2721" s="22">
        <v>11.2</v>
      </c>
      <c r="P2721" s="22">
        <v>9.08</v>
      </c>
      <c r="T2721" s="22">
        <v>2.2869999999999999</v>
      </c>
      <c r="U2721" s="22">
        <v>20</v>
      </c>
      <c r="V2721" s="22">
        <f t="shared" si="335"/>
        <v>0.5473118334286633</v>
      </c>
      <c r="W2721" s="22">
        <v>5.3999999999999999E-2</v>
      </c>
      <c r="X2721" s="22">
        <v>76</v>
      </c>
      <c r="AB2721" s="22">
        <v>15</v>
      </c>
      <c r="AC2721" s="22">
        <v>8.14</v>
      </c>
      <c r="AE2721" s="22">
        <v>2.7</v>
      </c>
      <c r="AI2721" s="22">
        <v>105</v>
      </c>
      <c r="AK2721" s="22">
        <v>51.7</v>
      </c>
      <c r="AM2721" s="22">
        <v>5.5912999999999995</v>
      </c>
      <c r="AN2721" s="22">
        <v>7.9859999999999998</v>
      </c>
      <c r="AO2721" s="22">
        <v>28.643600000000003</v>
      </c>
      <c r="AP2721" s="22">
        <v>19.957800000000002</v>
      </c>
      <c r="AQ2721" s="22">
        <v>60.1586</v>
      </c>
      <c r="AR2721" s="22">
        <v>2.35</v>
      </c>
      <c r="BI2721" s="27"/>
    </row>
    <row r="2722" spans="2:61" s="22" customFormat="1" x14ac:dyDescent="0.2">
      <c r="B2722" s="23">
        <f t="shared" si="331"/>
        <v>1982</v>
      </c>
      <c r="C2722" s="23">
        <f t="shared" si="332"/>
        <v>10</v>
      </c>
      <c r="D2722" s="24" t="s">
        <v>1228</v>
      </c>
      <c r="E2722" s="25" t="s">
        <v>1243</v>
      </c>
      <c r="F2722" s="22">
        <v>6606238</v>
      </c>
      <c r="G2722" s="22">
        <v>661152</v>
      </c>
      <c r="H2722" s="26" t="s">
        <v>738</v>
      </c>
      <c r="J2722" s="22" t="str">
        <f t="shared" si="333"/>
        <v xml:space="preserve">Oxundaån </v>
      </c>
      <c r="K2722" s="22" t="s">
        <v>739</v>
      </c>
      <c r="L2722" s="22">
        <v>0.5</v>
      </c>
      <c r="M2722" s="22">
        <v>0.5</v>
      </c>
      <c r="O2722" s="22">
        <v>9.9</v>
      </c>
      <c r="P2722" s="22">
        <v>5.46</v>
      </c>
      <c r="T2722" s="22">
        <v>1.986</v>
      </c>
      <c r="U2722" s="22">
        <v>260</v>
      </c>
      <c r="V2722" s="22">
        <f t="shared" si="335"/>
        <v>1.8921808384806875</v>
      </c>
      <c r="W2722" s="22">
        <v>0.05</v>
      </c>
      <c r="X2722" s="22">
        <v>88</v>
      </c>
      <c r="AB2722" s="22">
        <v>95</v>
      </c>
      <c r="AC2722" s="22">
        <v>7.6</v>
      </c>
      <c r="AE2722" s="22">
        <v>8.3000000000000007</v>
      </c>
      <c r="AI2722" s="22">
        <v>166</v>
      </c>
      <c r="AK2722" s="22">
        <v>49</v>
      </c>
      <c r="AM2722" s="22">
        <v>5.4349000000000007</v>
      </c>
      <c r="AN2722" s="22">
        <v>7.7198000000000002</v>
      </c>
      <c r="AO2722" s="22">
        <v>27.296500000000002</v>
      </c>
      <c r="AP2722" s="22">
        <v>19.499000000000002</v>
      </c>
      <c r="AQ2722" s="22">
        <v>63.426000000000002</v>
      </c>
      <c r="AR2722" s="22">
        <v>3.1</v>
      </c>
      <c r="BI2722" s="27"/>
    </row>
    <row r="2723" spans="2:61" s="22" customFormat="1" x14ac:dyDescent="0.2">
      <c r="B2723" s="23">
        <f t="shared" si="331"/>
        <v>1983</v>
      </c>
      <c r="C2723" s="23">
        <f t="shared" si="332"/>
        <v>10</v>
      </c>
      <c r="D2723" s="24" t="s">
        <v>1228</v>
      </c>
      <c r="E2723" s="25" t="s">
        <v>1244</v>
      </c>
      <c r="F2723" s="22">
        <v>6606238</v>
      </c>
      <c r="G2723" s="22">
        <v>661152</v>
      </c>
      <c r="H2723" s="26" t="s">
        <v>738</v>
      </c>
      <c r="J2723" s="22" t="str">
        <f t="shared" si="333"/>
        <v xml:space="preserve">Oxundaån </v>
      </c>
      <c r="K2723" s="22" t="s">
        <v>739</v>
      </c>
      <c r="L2723" s="22">
        <v>0.5</v>
      </c>
      <c r="M2723" s="22">
        <v>0.5</v>
      </c>
      <c r="O2723" s="22">
        <v>8.8000000000000007</v>
      </c>
      <c r="P2723" s="22">
        <v>8.7799999999999994</v>
      </c>
      <c r="T2723" s="22">
        <v>2.2320000000000002</v>
      </c>
      <c r="U2723" s="22">
        <v>65</v>
      </c>
      <c r="V2723" s="22">
        <f t="shared" si="335"/>
        <v>0.94212031047864753</v>
      </c>
      <c r="W2723" s="22">
        <v>4.4999999999999998E-2</v>
      </c>
      <c r="X2723" s="22">
        <v>57</v>
      </c>
      <c r="AB2723" s="22">
        <v>90</v>
      </c>
      <c r="AC2723" s="22">
        <v>7.94</v>
      </c>
      <c r="AE2723" s="22">
        <v>2.1</v>
      </c>
      <c r="AI2723" s="22">
        <v>90</v>
      </c>
      <c r="AK2723" s="22">
        <v>58</v>
      </c>
      <c r="AM2723" s="22">
        <v>4.6138000000000003</v>
      </c>
      <c r="AN2723" s="22">
        <v>9.8010000000000002</v>
      </c>
      <c r="AO2723" s="22">
        <v>28.891750000000002</v>
      </c>
      <c r="AP2723" s="22">
        <v>20.829520000000002</v>
      </c>
      <c r="AQ2723" s="22">
        <v>84.745784999999998</v>
      </c>
      <c r="AR2723" s="22">
        <v>2</v>
      </c>
      <c r="BI2723" s="27"/>
    </row>
    <row r="2724" spans="2:61" s="22" customFormat="1" x14ac:dyDescent="0.2">
      <c r="B2724" s="23">
        <f t="shared" si="331"/>
        <v>1984</v>
      </c>
      <c r="C2724" s="23">
        <f t="shared" si="332"/>
        <v>10</v>
      </c>
      <c r="D2724" s="24" t="s">
        <v>1228</v>
      </c>
      <c r="E2724" s="25" t="s">
        <v>1245</v>
      </c>
      <c r="F2724" s="22">
        <v>6606238</v>
      </c>
      <c r="G2724" s="22">
        <v>661152</v>
      </c>
      <c r="H2724" s="26" t="s">
        <v>738</v>
      </c>
      <c r="J2724" s="22" t="str">
        <f t="shared" si="333"/>
        <v xml:space="preserve">Oxundaån </v>
      </c>
      <c r="K2724" s="22" t="s">
        <v>739</v>
      </c>
      <c r="L2724" s="22">
        <v>0.5</v>
      </c>
      <c r="M2724" s="22">
        <v>0.5</v>
      </c>
      <c r="O2724" s="22">
        <v>9.3000000000000007</v>
      </c>
      <c r="P2724" s="22">
        <v>9.2100000000000009</v>
      </c>
      <c r="R2724" s="22">
        <v>47.6</v>
      </c>
      <c r="T2724" s="22">
        <v>1.893</v>
      </c>
      <c r="U2724" s="22">
        <v>12</v>
      </c>
      <c r="V2724" s="22">
        <f t="shared" si="335"/>
        <v>0.16513417656853144</v>
      </c>
      <c r="W2724" s="22">
        <v>4.8000000000000001E-2</v>
      </c>
      <c r="X2724" s="22">
        <v>72</v>
      </c>
      <c r="AB2724" s="22">
        <v>155</v>
      </c>
      <c r="AC2724" s="22">
        <v>7.9</v>
      </c>
      <c r="AE2724" s="22">
        <v>5</v>
      </c>
      <c r="AI2724" s="22">
        <v>127</v>
      </c>
      <c r="AK2724" s="22">
        <v>54.400000000000006</v>
      </c>
      <c r="AM2724" s="22">
        <v>5.0048000000000004</v>
      </c>
      <c r="AN2724" s="22">
        <v>11.313499999999999</v>
      </c>
      <c r="AO2724" s="22">
        <v>29.494400000000002</v>
      </c>
      <c r="AP2724" s="22">
        <v>20.737760000000002</v>
      </c>
      <c r="AQ2724" s="22">
        <v>84.087499999999991</v>
      </c>
      <c r="AR2724" s="22">
        <v>2.8</v>
      </c>
      <c r="BI2724" s="27"/>
    </row>
    <row r="2725" spans="2:61" s="22" customFormat="1" x14ac:dyDescent="0.2">
      <c r="B2725" s="23">
        <f t="shared" si="331"/>
        <v>1985</v>
      </c>
      <c r="C2725" s="23">
        <f t="shared" si="332"/>
        <v>10</v>
      </c>
      <c r="D2725" s="24" t="s">
        <v>1228</v>
      </c>
      <c r="E2725" s="25" t="s">
        <v>1246</v>
      </c>
      <c r="F2725" s="22">
        <v>6606238</v>
      </c>
      <c r="G2725" s="22">
        <v>661152</v>
      </c>
      <c r="H2725" s="26" t="s">
        <v>738</v>
      </c>
      <c r="J2725" s="22" t="str">
        <f t="shared" si="333"/>
        <v xml:space="preserve">Oxundaån </v>
      </c>
      <c r="K2725" s="22" t="s">
        <v>739</v>
      </c>
      <c r="L2725" s="22">
        <v>0.5</v>
      </c>
      <c r="M2725" s="22">
        <v>0.5</v>
      </c>
      <c r="O2725" s="22">
        <v>9.1999999999999993</v>
      </c>
      <c r="P2725" s="22">
        <v>8.68</v>
      </c>
      <c r="R2725" s="22">
        <v>44</v>
      </c>
      <c r="T2725" s="22">
        <v>2.089</v>
      </c>
      <c r="U2725" s="22">
        <v>27</v>
      </c>
      <c r="V2725" s="22">
        <f t="shared" si="335"/>
        <v>0.43212298878766275</v>
      </c>
      <c r="W2725" s="22">
        <v>4.2000000000000003E-2</v>
      </c>
      <c r="X2725" s="22">
        <v>80</v>
      </c>
      <c r="AB2725" s="22">
        <v>24</v>
      </c>
      <c r="AC2725" s="22">
        <v>7.97</v>
      </c>
      <c r="AE2725" s="22">
        <v>3.4</v>
      </c>
      <c r="AI2725" s="22">
        <v>138</v>
      </c>
      <c r="AK2725" s="22">
        <v>52.9</v>
      </c>
      <c r="AM2725" s="22">
        <v>5.0048000000000004</v>
      </c>
      <c r="AN2725" s="22">
        <v>9.1959999999999997</v>
      </c>
      <c r="AO2725" s="22">
        <v>27.651000000000003</v>
      </c>
      <c r="AP2725" s="22">
        <v>19.040199999999999</v>
      </c>
      <c r="AQ2725" s="22">
        <v>62.464999999999996</v>
      </c>
      <c r="AR2725" s="22">
        <v>2.2999999999999998</v>
      </c>
      <c r="BI2725" s="27"/>
    </row>
    <row r="2726" spans="2:61" s="22" customFormat="1" x14ac:dyDescent="0.2">
      <c r="B2726" s="23">
        <f t="shared" si="331"/>
        <v>1986</v>
      </c>
      <c r="C2726" s="23">
        <f t="shared" si="332"/>
        <v>10</v>
      </c>
      <c r="D2726" s="24" t="s">
        <v>1228</v>
      </c>
      <c r="E2726" s="25" t="s">
        <v>1247</v>
      </c>
      <c r="F2726" s="22">
        <v>6606238</v>
      </c>
      <c r="G2726" s="22">
        <v>661152</v>
      </c>
      <c r="H2726" s="26" t="s">
        <v>738</v>
      </c>
      <c r="J2726" s="22" t="str">
        <f t="shared" si="333"/>
        <v xml:space="preserve">Oxundaån </v>
      </c>
      <c r="K2726" s="22" t="s">
        <v>739</v>
      </c>
      <c r="L2726" s="22">
        <v>0.5</v>
      </c>
      <c r="M2726" s="22">
        <v>0.5</v>
      </c>
      <c r="O2726" s="22">
        <v>7.5</v>
      </c>
      <c r="P2726" s="22">
        <v>9.8699999999999992</v>
      </c>
      <c r="R2726" s="22">
        <v>43.3</v>
      </c>
      <c r="T2726" s="22">
        <v>2.02</v>
      </c>
      <c r="U2726" s="22">
        <v>9</v>
      </c>
      <c r="V2726" s="22">
        <f t="shared" si="335"/>
        <v>9.5999645297857789E-2</v>
      </c>
      <c r="W2726" s="22">
        <v>4.1000000000000002E-2</v>
      </c>
      <c r="X2726" s="22">
        <v>23</v>
      </c>
      <c r="AB2726" s="22">
        <v>100</v>
      </c>
      <c r="AC2726" s="22">
        <v>7.85</v>
      </c>
      <c r="AE2726" s="22">
        <v>2.6</v>
      </c>
      <c r="AI2726" s="22">
        <v>63</v>
      </c>
      <c r="AK2726" s="22">
        <v>51.6</v>
      </c>
      <c r="AM2726" s="22">
        <v>4.7702</v>
      </c>
      <c r="AN2726" s="22">
        <v>9.4380000000000006</v>
      </c>
      <c r="AO2726" s="22">
        <v>27.863700000000005</v>
      </c>
      <c r="AP2726" s="22">
        <v>18.397880000000001</v>
      </c>
      <c r="AQ2726" s="22">
        <v>66.308999999999997</v>
      </c>
      <c r="AR2726" s="22">
        <v>1.85</v>
      </c>
      <c r="BI2726" s="27"/>
    </row>
    <row r="2727" spans="2:61" s="22" customFormat="1" x14ac:dyDescent="0.2">
      <c r="B2727" s="23">
        <f t="shared" si="331"/>
        <v>1987</v>
      </c>
      <c r="C2727" s="23">
        <f t="shared" si="332"/>
        <v>10</v>
      </c>
      <c r="D2727" s="24" t="s">
        <v>1228</v>
      </c>
      <c r="E2727" s="25" t="s">
        <v>1248</v>
      </c>
      <c r="F2727" s="22">
        <v>6606238</v>
      </c>
      <c r="G2727" s="22">
        <v>661152</v>
      </c>
      <c r="H2727" s="26" t="s">
        <v>738</v>
      </c>
      <c r="J2727" s="22" t="str">
        <f t="shared" si="333"/>
        <v xml:space="preserve">Oxundaån </v>
      </c>
      <c r="K2727" s="22" t="s">
        <v>739</v>
      </c>
      <c r="L2727" s="22">
        <v>0.5</v>
      </c>
      <c r="M2727" s="22">
        <v>0.5</v>
      </c>
      <c r="O2727" s="22">
        <v>9.6999999999999993</v>
      </c>
      <c r="P2727" s="22">
        <v>9.31</v>
      </c>
      <c r="R2727" s="22">
        <v>42.1</v>
      </c>
      <c r="T2727" s="22">
        <v>2.0950000000000002</v>
      </c>
      <c r="U2727" s="22">
        <v>27</v>
      </c>
      <c r="V2727" s="22">
        <f t="shared" si="335"/>
        <v>0.31954722326806073</v>
      </c>
      <c r="W2727" s="22">
        <v>4.1000000000000002E-2</v>
      </c>
      <c r="X2727" s="22">
        <v>46</v>
      </c>
      <c r="AB2727" s="22">
        <v>33</v>
      </c>
      <c r="AC2727" s="22">
        <v>7.82</v>
      </c>
      <c r="AE2727" s="22">
        <v>4.3</v>
      </c>
      <c r="AI2727" s="22">
        <v>112</v>
      </c>
      <c r="AJ2727" s="22">
        <v>880</v>
      </c>
      <c r="AK2727" s="22">
        <v>50.099999999999994</v>
      </c>
      <c r="AM2727" s="22">
        <v>4.8483999999999998</v>
      </c>
      <c r="AN2727" s="22">
        <v>9.1355000000000004</v>
      </c>
      <c r="AO2727" s="22">
        <v>29.317150000000002</v>
      </c>
      <c r="AP2727" s="22">
        <v>19.544879999999999</v>
      </c>
      <c r="AQ2727" s="22">
        <v>55.737999999999992</v>
      </c>
      <c r="AR2727" s="22">
        <v>2.4</v>
      </c>
      <c r="BI2727" s="27"/>
    </row>
    <row r="2728" spans="2:61" s="22" customFormat="1" x14ac:dyDescent="0.2">
      <c r="B2728" s="23">
        <f t="shared" si="331"/>
        <v>1988</v>
      </c>
      <c r="C2728" s="23">
        <f t="shared" si="332"/>
        <v>10</v>
      </c>
      <c r="D2728" s="24" t="s">
        <v>1228</v>
      </c>
      <c r="E2728" s="25" t="s">
        <v>1249</v>
      </c>
      <c r="F2728" s="22">
        <v>6606238</v>
      </c>
      <c r="G2728" s="22">
        <v>661152</v>
      </c>
      <c r="H2728" s="26" t="s">
        <v>738</v>
      </c>
      <c r="J2728" s="22" t="str">
        <f t="shared" si="333"/>
        <v xml:space="preserve">Oxundaån </v>
      </c>
      <c r="K2728" s="22" t="s">
        <v>739</v>
      </c>
      <c r="L2728" s="22">
        <v>0.5</v>
      </c>
      <c r="M2728" s="22">
        <v>0.5</v>
      </c>
      <c r="O2728" s="22">
        <v>9.5</v>
      </c>
      <c r="P2728" s="22">
        <v>8.8800000000000008</v>
      </c>
      <c r="R2728" s="22">
        <v>42.6</v>
      </c>
      <c r="T2728" s="22">
        <v>2.2000000000000002</v>
      </c>
      <c r="U2728" s="22">
        <v>11</v>
      </c>
      <c r="V2728" s="22">
        <f t="shared" si="335"/>
        <v>0.15727190324806148</v>
      </c>
      <c r="W2728" s="22">
        <v>3.6999999999999998E-2</v>
      </c>
      <c r="X2728" s="22">
        <v>68</v>
      </c>
      <c r="AB2728" s="22">
        <v>48</v>
      </c>
      <c r="AC2728" s="22">
        <v>7.91</v>
      </c>
      <c r="AE2728" s="22">
        <v>6.8</v>
      </c>
      <c r="AI2728" s="22">
        <v>140</v>
      </c>
      <c r="AJ2728" s="22">
        <v>1020</v>
      </c>
      <c r="AK2728" s="22">
        <v>51.5</v>
      </c>
      <c r="AM2728" s="22">
        <v>4.5356000000000005</v>
      </c>
      <c r="AN2728" s="22">
        <v>8.8330000000000002</v>
      </c>
      <c r="AO2728" s="22">
        <v>29.068999999999999</v>
      </c>
      <c r="AP2728" s="22">
        <v>20.646000000000001</v>
      </c>
      <c r="AQ2728" s="22">
        <v>51.413499999999999</v>
      </c>
      <c r="AR2728" s="22">
        <v>3.2</v>
      </c>
      <c r="BI2728" s="27"/>
    </row>
    <row r="2729" spans="2:61" s="22" customFormat="1" x14ac:dyDescent="0.2">
      <c r="B2729" s="23">
        <f t="shared" si="331"/>
        <v>1989</v>
      </c>
      <c r="C2729" s="23">
        <f t="shared" si="332"/>
        <v>10</v>
      </c>
      <c r="D2729" s="24" t="s">
        <v>1228</v>
      </c>
      <c r="E2729" s="25" t="s">
        <v>1250</v>
      </c>
      <c r="F2729" s="22">
        <v>6606238</v>
      </c>
      <c r="G2729" s="22">
        <v>661152</v>
      </c>
      <c r="H2729" s="26" t="s">
        <v>738</v>
      </c>
      <c r="J2729" s="22" t="str">
        <f t="shared" si="333"/>
        <v xml:space="preserve">Oxundaån </v>
      </c>
      <c r="K2729" s="22" t="s">
        <v>739</v>
      </c>
      <c r="L2729" s="22">
        <v>0.5</v>
      </c>
      <c r="M2729" s="22">
        <v>0.5</v>
      </c>
      <c r="O2729" s="22">
        <v>7.3</v>
      </c>
      <c r="P2729" s="22">
        <v>8.1</v>
      </c>
      <c r="R2729" s="22">
        <v>49</v>
      </c>
      <c r="T2729" s="22">
        <v>2.5339999999999998</v>
      </c>
      <c r="U2729" s="22">
        <v>36</v>
      </c>
      <c r="V2729" s="22">
        <f t="shared" si="335"/>
        <v>0.35299672953100614</v>
      </c>
      <c r="W2729" s="22">
        <v>3.4000000000000002E-2</v>
      </c>
      <c r="X2729" s="22">
        <v>20</v>
      </c>
      <c r="AB2729" s="22">
        <v>48</v>
      </c>
      <c r="AC2729" s="22">
        <v>7.82</v>
      </c>
      <c r="AE2729" s="22">
        <v>3.1</v>
      </c>
      <c r="AI2729" s="22">
        <v>52</v>
      </c>
      <c r="AJ2729" s="22">
        <v>720</v>
      </c>
      <c r="AK2729" s="22">
        <v>58.179999999999993</v>
      </c>
      <c r="AM2729" s="22">
        <v>5.3958000000000004</v>
      </c>
      <c r="AN2729" s="22">
        <v>11.119899999999999</v>
      </c>
      <c r="AO2729" s="22">
        <v>32.614000000000004</v>
      </c>
      <c r="AP2729" s="22">
        <v>22.917060000000003</v>
      </c>
      <c r="AQ2729" s="22">
        <v>59.581999999999994</v>
      </c>
      <c r="AR2729" s="22">
        <v>0.35</v>
      </c>
      <c r="BI2729" s="27"/>
    </row>
    <row r="2730" spans="2:61" s="22" customFormat="1" x14ac:dyDescent="0.2">
      <c r="B2730" s="23">
        <f t="shared" si="331"/>
        <v>1990</v>
      </c>
      <c r="C2730" s="23">
        <f t="shared" si="332"/>
        <v>10</v>
      </c>
      <c r="D2730" s="24" t="s">
        <v>1228</v>
      </c>
      <c r="E2730" s="25" t="s">
        <v>1251</v>
      </c>
      <c r="F2730" s="22">
        <v>6606238</v>
      </c>
      <c r="G2730" s="22">
        <v>661152</v>
      </c>
      <c r="H2730" s="26" t="s">
        <v>738</v>
      </c>
      <c r="J2730" s="22" t="str">
        <f t="shared" si="333"/>
        <v xml:space="preserve">Oxundaån </v>
      </c>
      <c r="K2730" s="22" t="s">
        <v>739</v>
      </c>
      <c r="L2730" s="22">
        <v>0.5</v>
      </c>
      <c r="M2730" s="22">
        <v>0.5</v>
      </c>
      <c r="O2730" s="22">
        <v>9</v>
      </c>
      <c r="P2730" s="22">
        <v>8.5</v>
      </c>
      <c r="R2730" s="22">
        <v>50</v>
      </c>
      <c r="T2730" s="22">
        <v>2.13</v>
      </c>
      <c r="U2730" s="22">
        <v>47</v>
      </c>
      <c r="V2730" s="22">
        <f t="shared" si="335"/>
        <v>0.43895474285124803</v>
      </c>
      <c r="W2730" s="22">
        <v>4.2999999999999997E-2</v>
      </c>
      <c r="AB2730" s="22">
        <v>80</v>
      </c>
      <c r="AC2730" s="22">
        <v>7.74</v>
      </c>
      <c r="AE2730" s="22">
        <v>5.4</v>
      </c>
      <c r="AI2730" s="22">
        <v>52</v>
      </c>
      <c r="AJ2730" s="22">
        <v>952</v>
      </c>
      <c r="AK2730" s="22">
        <v>57.12</v>
      </c>
      <c r="AM2730" s="22">
        <v>5.1612</v>
      </c>
      <c r="AN2730" s="22">
        <v>11.373999999999999</v>
      </c>
      <c r="AO2730" s="22">
        <v>33.145750000000007</v>
      </c>
      <c r="AP2730" s="22">
        <v>23.307040000000001</v>
      </c>
      <c r="AQ2730" s="22">
        <v>86.538049999999998</v>
      </c>
      <c r="AR2730" s="22">
        <v>1</v>
      </c>
      <c r="BI2730" s="27"/>
    </row>
    <row r="2731" spans="2:61" s="22" customFormat="1" x14ac:dyDescent="0.2">
      <c r="B2731" s="23">
        <f t="shared" si="331"/>
        <v>1991</v>
      </c>
      <c r="C2731" s="23">
        <f t="shared" si="332"/>
        <v>10</v>
      </c>
      <c r="D2731" s="24" t="s">
        <v>1228</v>
      </c>
      <c r="E2731" s="25" t="s">
        <v>1252</v>
      </c>
      <c r="F2731" s="22">
        <v>6606238</v>
      </c>
      <c r="G2731" s="22">
        <v>661152</v>
      </c>
      <c r="H2731" s="26" t="s">
        <v>738</v>
      </c>
      <c r="J2731" s="22" t="str">
        <f t="shared" si="333"/>
        <v xml:space="preserve">Oxundaån </v>
      </c>
      <c r="K2731" s="22" t="s">
        <v>739</v>
      </c>
      <c r="L2731" s="22">
        <v>0.5</v>
      </c>
      <c r="M2731" s="22">
        <v>0.5</v>
      </c>
      <c r="O2731" s="22">
        <v>10.8</v>
      </c>
      <c r="P2731" s="22">
        <v>8.1300000000000008</v>
      </c>
      <c r="R2731" s="22">
        <v>46.4</v>
      </c>
      <c r="T2731" s="22">
        <v>2.2400000000000002</v>
      </c>
      <c r="U2731" s="22">
        <v>88</v>
      </c>
      <c r="V2731" s="22">
        <f t="shared" si="335"/>
        <v>0.8827446562912451</v>
      </c>
      <c r="W2731" s="22">
        <v>5.2999999999999999E-2</v>
      </c>
      <c r="X2731" s="22">
        <v>29</v>
      </c>
      <c r="AB2731" s="22">
        <v>12</v>
      </c>
      <c r="AC2731" s="22">
        <v>7.71</v>
      </c>
      <c r="AE2731" s="22">
        <v>3</v>
      </c>
      <c r="AI2731" s="22">
        <v>84</v>
      </c>
      <c r="AJ2731" s="22">
        <v>910</v>
      </c>
      <c r="AK2731" s="22">
        <v>57</v>
      </c>
      <c r="AM2731" s="22">
        <v>5.2003000000000004</v>
      </c>
      <c r="AN2731" s="22">
        <v>10.8779</v>
      </c>
      <c r="AO2731" s="22">
        <v>29.600750000000001</v>
      </c>
      <c r="AP2731" s="22">
        <v>22.481200000000001</v>
      </c>
      <c r="AQ2731" s="22">
        <v>67.27</v>
      </c>
      <c r="AR2731" s="22">
        <v>0.75</v>
      </c>
      <c r="BI2731" s="27"/>
    </row>
    <row r="2732" spans="2:61" s="22" customFormat="1" x14ac:dyDescent="0.2">
      <c r="B2732" s="23">
        <f t="shared" si="331"/>
        <v>1992</v>
      </c>
      <c r="C2732" s="23">
        <f t="shared" si="332"/>
        <v>10</v>
      </c>
      <c r="D2732" s="24" t="s">
        <v>1228</v>
      </c>
      <c r="E2732" s="25" t="s">
        <v>1253</v>
      </c>
      <c r="F2732" s="22">
        <v>6606238</v>
      </c>
      <c r="G2732" s="22">
        <v>661152</v>
      </c>
      <c r="H2732" s="26" t="s">
        <v>738</v>
      </c>
      <c r="J2732" s="22" t="str">
        <f t="shared" si="333"/>
        <v xml:space="preserve">Oxundaån </v>
      </c>
      <c r="K2732" s="22" t="s">
        <v>739</v>
      </c>
      <c r="L2732" s="22">
        <v>0.5</v>
      </c>
      <c r="M2732" s="22">
        <v>0.5</v>
      </c>
      <c r="O2732" s="22">
        <v>7.7</v>
      </c>
      <c r="P2732" s="22">
        <v>7.45</v>
      </c>
      <c r="R2732" s="22">
        <v>47</v>
      </c>
      <c r="T2732" s="22">
        <v>2.286</v>
      </c>
      <c r="U2732" s="22">
        <v>84</v>
      </c>
      <c r="V2732" s="22">
        <f t="shared" si="335"/>
        <v>0.61756963399391196</v>
      </c>
      <c r="W2732" s="22">
        <v>4.1000000000000002E-2</v>
      </c>
      <c r="X2732" s="22">
        <v>39</v>
      </c>
      <c r="AB2732" s="22">
        <v>72</v>
      </c>
      <c r="AC2732" s="22">
        <v>7.68</v>
      </c>
      <c r="AE2732" s="22">
        <v>3.2</v>
      </c>
      <c r="AI2732" s="22">
        <v>91</v>
      </c>
      <c r="AJ2732" s="22">
        <v>1406</v>
      </c>
      <c r="AK2732" s="22">
        <v>57.08</v>
      </c>
      <c r="AM2732" s="22">
        <v>5.5522</v>
      </c>
      <c r="AN2732" s="22">
        <v>10.430199999999999</v>
      </c>
      <c r="AO2732" s="22">
        <v>32.755800000000001</v>
      </c>
      <c r="AP2732" s="22">
        <v>24.064060000000001</v>
      </c>
      <c r="AQ2732" s="22">
        <v>65.636300000000006</v>
      </c>
      <c r="AR2732" s="22">
        <v>5.0999999999999996</v>
      </c>
      <c r="BI2732" s="27"/>
    </row>
    <row r="2733" spans="2:61" s="22" customFormat="1" x14ac:dyDescent="0.2">
      <c r="B2733" s="23">
        <f t="shared" si="331"/>
        <v>1993</v>
      </c>
      <c r="C2733" s="23">
        <f t="shared" si="332"/>
        <v>10</v>
      </c>
      <c r="D2733" s="24" t="s">
        <v>1228</v>
      </c>
      <c r="E2733" s="25" t="s">
        <v>1254</v>
      </c>
      <c r="F2733" s="22">
        <v>6606238</v>
      </c>
      <c r="G2733" s="22">
        <v>661152</v>
      </c>
      <c r="H2733" s="26" t="s">
        <v>738</v>
      </c>
      <c r="J2733" s="22" t="str">
        <f t="shared" si="333"/>
        <v xml:space="preserve">Oxundaån </v>
      </c>
      <c r="K2733" s="22" t="s">
        <v>739</v>
      </c>
      <c r="L2733" s="22">
        <v>0.5</v>
      </c>
      <c r="M2733" s="22">
        <v>0.5</v>
      </c>
      <c r="O2733" s="22">
        <v>8.9</v>
      </c>
      <c r="P2733" s="22">
        <v>8.35</v>
      </c>
      <c r="R2733" s="22">
        <v>48.4</v>
      </c>
      <c r="T2733" s="22">
        <v>2.4510000000000001</v>
      </c>
      <c r="U2733" s="22">
        <v>33</v>
      </c>
      <c r="V2733" s="22">
        <f t="shared" si="335"/>
        <v>0.30579990681413816</v>
      </c>
      <c r="W2733" s="22">
        <v>0.04</v>
      </c>
      <c r="X2733" s="22">
        <v>12</v>
      </c>
      <c r="AB2733" s="22">
        <v>27</v>
      </c>
      <c r="AC2733" s="22">
        <v>7.74</v>
      </c>
      <c r="AE2733" s="22">
        <v>6.3</v>
      </c>
      <c r="AI2733" s="22">
        <v>87</v>
      </c>
      <c r="AJ2733" s="22">
        <v>961</v>
      </c>
      <c r="AK2733" s="22">
        <v>60.599999999999994</v>
      </c>
      <c r="AM2733" s="22">
        <v>5.7085999999999997</v>
      </c>
      <c r="AN2733" s="22">
        <v>10.127699999999999</v>
      </c>
      <c r="AO2733" s="22">
        <v>31.798650000000002</v>
      </c>
      <c r="AP2733" s="22">
        <v>23.628200000000003</v>
      </c>
      <c r="AQ2733" s="22">
        <v>61.359849999999994</v>
      </c>
      <c r="AR2733" s="22">
        <v>0.4</v>
      </c>
      <c r="BI2733" s="27"/>
    </row>
    <row r="2734" spans="2:61" s="22" customFormat="1" x14ac:dyDescent="0.2">
      <c r="B2734" s="23">
        <f t="shared" si="331"/>
        <v>1994</v>
      </c>
      <c r="C2734" s="23">
        <f t="shared" si="332"/>
        <v>10</v>
      </c>
      <c r="D2734" s="24" t="s">
        <v>1228</v>
      </c>
      <c r="E2734" s="25" t="s">
        <v>1255</v>
      </c>
      <c r="F2734" s="22">
        <v>6606238</v>
      </c>
      <c r="G2734" s="22">
        <v>661152</v>
      </c>
      <c r="H2734" s="26" t="s">
        <v>738</v>
      </c>
      <c r="J2734" s="22" t="str">
        <f t="shared" si="333"/>
        <v xml:space="preserve">Oxundaån </v>
      </c>
      <c r="K2734" s="22" t="s">
        <v>739</v>
      </c>
      <c r="L2734" s="22">
        <v>0.5</v>
      </c>
      <c r="M2734" s="22">
        <v>0.5</v>
      </c>
      <c r="O2734" s="22">
        <v>6.2</v>
      </c>
      <c r="P2734" s="22">
        <v>9.98</v>
      </c>
      <c r="R2734" s="22">
        <v>42.3</v>
      </c>
      <c r="T2734" s="22">
        <v>2.1789999999999998</v>
      </c>
      <c r="U2734" s="22">
        <v>15</v>
      </c>
      <c r="V2734" s="22">
        <f t="shared" si="335"/>
        <v>0.12875526764805995</v>
      </c>
      <c r="W2734" s="22">
        <v>3.6999999999999998E-2</v>
      </c>
      <c r="X2734" s="22">
        <v>25</v>
      </c>
      <c r="AB2734" s="22">
        <v>183</v>
      </c>
      <c r="AC2734" s="22">
        <v>7.8</v>
      </c>
      <c r="AE2734" s="22">
        <v>6.1</v>
      </c>
      <c r="AI2734" s="22">
        <v>76</v>
      </c>
      <c r="AJ2734" s="22">
        <v>1275</v>
      </c>
      <c r="AK2734" s="22">
        <v>50.16</v>
      </c>
      <c r="AM2734" s="22">
        <v>4.6528999999999998</v>
      </c>
      <c r="AN2734" s="22">
        <v>8.8330000000000002</v>
      </c>
      <c r="AO2734" s="22">
        <v>23.893300000000004</v>
      </c>
      <c r="AP2734" s="22">
        <v>21.150680000000001</v>
      </c>
      <c r="AQ2734" s="22">
        <v>49.395399999999995</v>
      </c>
      <c r="AR2734" s="22">
        <v>2.1</v>
      </c>
      <c r="BI2734" s="27"/>
    </row>
    <row r="2735" spans="2:61" s="22" customFormat="1" x14ac:dyDescent="0.2">
      <c r="B2735" s="23">
        <f t="shared" si="331"/>
        <v>1995</v>
      </c>
      <c r="C2735" s="23">
        <f t="shared" si="332"/>
        <v>10</v>
      </c>
      <c r="D2735" s="24" t="s">
        <v>1228</v>
      </c>
      <c r="E2735" s="25" t="s">
        <v>1256</v>
      </c>
      <c r="F2735" s="22">
        <v>6606238</v>
      </c>
      <c r="G2735" s="22">
        <v>661152</v>
      </c>
      <c r="H2735" s="26" t="s">
        <v>738</v>
      </c>
      <c r="J2735" s="22" t="str">
        <f t="shared" si="333"/>
        <v xml:space="preserve">Oxundaån </v>
      </c>
      <c r="K2735" s="22" t="s">
        <v>739</v>
      </c>
      <c r="L2735" s="22">
        <v>0.5</v>
      </c>
      <c r="M2735" s="22">
        <v>0.5</v>
      </c>
      <c r="O2735" s="22">
        <v>10.9</v>
      </c>
      <c r="P2735" s="22">
        <v>8.42</v>
      </c>
      <c r="R2735" s="22">
        <v>40.9</v>
      </c>
      <c r="T2735" s="22">
        <v>2.097</v>
      </c>
      <c r="U2735" s="22">
        <v>90</v>
      </c>
      <c r="V2735" s="22">
        <f t="shared" si="335"/>
        <v>0.95222294315854672</v>
      </c>
      <c r="W2735" s="22">
        <v>5.6000000000000001E-2</v>
      </c>
      <c r="X2735" s="22">
        <v>34</v>
      </c>
      <c r="AB2735" s="22">
        <v>158</v>
      </c>
      <c r="AC2735" s="22">
        <v>7.73</v>
      </c>
      <c r="AE2735" s="22">
        <v>5.7</v>
      </c>
      <c r="AI2735" s="22">
        <v>59</v>
      </c>
      <c r="AJ2735" s="22">
        <v>958</v>
      </c>
      <c r="AK2735" s="22">
        <v>47.800000000000004</v>
      </c>
      <c r="AM2735" s="22">
        <v>4.1055000000000001</v>
      </c>
      <c r="AN2735" s="22">
        <v>8.0949000000000009</v>
      </c>
      <c r="AO2735" s="22">
        <v>27.615550000000002</v>
      </c>
      <c r="AP2735" s="22">
        <v>18.97138</v>
      </c>
      <c r="AQ2735" s="22">
        <v>43.293050000000001</v>
      </c>
      <c r="AR2735" s="22">
        <v>2.31</v>
      </c>
      <c r="BI2735" s="27"/>
    </row>
    <row r="2736" spans="2:61" s="22" customFormat="1" x14ac:dyDescent="0.2">
      <c r="B2736" s="23">
        <f t="shared" si="331"/>
        <v>1997</v>
      </c>
      <c r="C2736" s="23">
        <f t="shared" si="332"/>
        <v>10</v>
      </c>
      <c r="D2736" s="24" t="s">
        <v>1228</v>
      </c>
      <c r="E2736" s="25" t="s">
        <v>1257</v>
      </c>
      <c r="F2736" s="22">
        <v>6606238</v>
      </c>
      <c r="G2736" s="22">
        <v>661152</v>
      </c>
      <c r="H2736" s="26" t="s">
        <v>738</v>
      </c>
      <c r="J2736" s="22" t="str">
        <f t="shared" si="333"/>
        <v xml:space="preserve">Oxundaån </v>
      </c>
      <c r="K2736" s="22" t="s">
        <v>739</v>
      </c>
      <c r="L2736" s="22">
        <v>0.5</v>
      </c>
      <c r="M2736" s="22">
        <v>0.5</v>
      </c>
      <c r="O2736" s="22">
        <v>2.8</v>
      </c>
      <c r="R2736" s="22">
        <v>41.9</v>
      </c>
      <c r="T2736" s="22">
        <v>2.093</v>
      </c>
      <c r="U2736" s="22">
        <v>17</v>
      </c>
      <c r="V2736" s="22">
        <f t="shared" si="335"/>
        <v>0.14578730322656455</v>
      </c>
      <c r="W2736" s="22">
        <v>4.3999999999999997E-2</v>
      </c>
      <c r="X2736" s="22">
        <v>71</v>
      </c>
      <c r="AB2736" s="22">
        <v>82</v>
      </c>
      <c r="AC2736" s="22">
        <v>7.92</v>
      </c>
      <c r="AE2736" s="22">
        <v>6.9</v>
      </c>
      <c r="AG2736" s="22">
        <v>11.8</v>
      </c>
      <c r="AI2736" s="22">
        <v>90</v>
      </c>
      <c r="AJ2736" s="22">
        <v>695</v>
      </c>
      <c r="AK2736" s="22">
        <v>54.24</v>
      </c>
      <c r="AM2736" s="22">
        <v>4.9266000000000005</v>
      </c>
      <c r="AN2736" s="22">
        <v>9.9219999999999988</v>
      </c>
      <c r="AO2736" s="22">
        <v>37.718800000000002</v>
      </c>
      <c r="AP2736" s="22">
        <v>23.857600000000001</v>
      </c>
      <c r="AQ2736" s="22">
        <v>57.227550000000001</v>
      </c>
      <c r="AR2736" s="22">
        <v>0.55000000000000004</v>
      </c>
      <c r="BI2736" s="27"/>
    </row>
    <row r="2737" spans="2:61" s="22" customFormat="1" x14ac:dyDescent="0.2">
      <c r="B2737" s="23">
        <f t="shared" si="331"/>
        <v>1998</v>
      </c>
      <c r="C2737" s="23">
        <f t="shared" si="332"/>
        <v>10</v>
      </c>
      <c r="D2737" s="24" t="s">
        <v>1228</v>
      </c>
      <c r="E2737" s="25" t="s">
        <v>1258</v>
      </c>
      <c r="F2737" s="22">
        <v>6606238</v>
      </c>
      <c r="G2737" s="22">
        <v>661152</v>
      </c>
      <c r="H2737" s="26" t="s">
        <v>738</v>
      </c>
      <c r="J2737" s="22" t="str">
        <f t="shared" si="333"/>
        <v xml:space="preserve">Oxundaån </v>
      </c>
      <c r="K2737" s="22" t="s">
        <v>739</v>
      </c>
      <c r="L2737" s="22">
        <v>0.5</v>
      </c>
      <c r="M2737" s="22">
        <v>0.5</v>
      </c>
      <c r="O2737" s="22">
        <v>6.8</v>
      </c>
      <c r="R2737" s="22">
        <v>47.8</v>
      </c>
      <c r="T2737" s="22">
        <v>2.1869999999999998</v>
      </c>
      <c r="U2737" s="22">
        <v>49</v>
      </c>
      <c r="V2737" s="22">
        <f t="shared" si="335"/>
        <v>0.40269337360014329</v>
      </c>
      <c r="W2737" s="22">
        <v>4.9000000000000002E-2</v>
      </c>
      <c r="X2737" s="22">
        <v>30</v>
      </c>
      <c r="AB2737" s="22">
        <v>118</v>
      </c>
      <c r="AC2737" s="22">
        <v>7.76</v>
      </c>
      <c r="AE2737" s="22">
        <v>4.2</v>
      </c>
      <c r="AG2737" s="22">
        <v>8.6999999999999993</v>
      </c>
      <c r="AI2737" s="22">
        <v>70</v>
      </c>
      <c r="AJ2737" s="22">
        <v>1175</v>
      </c>
      <c r="AK2737" s="22">
        <v>55.4</v>
      </c>
      <c r="AM2737" s="22">
        <v>5.1221000000000005</v>
      </c>
      <c r="AN2737" s="22">
        <v>10.309199999999999</v>
      </c>
      <c r="AO2737" s="22">
        <v>32.755800000000001</v>
      </c>
      <c r="AP2737" s="22">
        <v>23.788779999999999</v>
      </c>
      <c r="AQ2737" s="22">
        <v>66.78949999999999</v>
      </c>
      <c r="AR2737" s="22">
        <v>1.82</v>
      </c>
      <c r="BI2737" s="27"/>
    </row>
    <row r="2738" spans="2:61" s="22" customFormat="1" x14ac:dyDescent="0.2">
      <c r="B2738" s="23">
        <f t="shared" si="331"/>
        <v>1999</v>
      </c>
      <c r="C2738" s="23">
        <f t="shared" si="332"/>
        <v>10</v>
      </c>
      <c r="D2738" s="24" t="s">
        <v>1228</v>
      </c>
      <c r="E2738" s="25" t="s">
        <v>1259</v>
      </c>
      <c r="F2738" s="22">
        <v>6606238</v>
      </c>
      <c r="G2738" s="22">
        <v>661152</v>
      </c>
      <c r="H2738" s="26" t="s">
        <v>738</v>
      </c>
      <c r="J2738" s="22" t="str">
        <f t="shared" si="333"/>
        <v xml:space="preserve">Oxundaån </v>
      </c>
      <c r="K2738" s="22" t="s">
        <v>739</v>
      </c>
      <c r="L2738" s="22">
        <v>0.5</v>
      </c>
      <c r="M2738" s="22">
        <v>0.5</v>
      </c>
      <c r="O2738" s="22">
        <v>9</v>
      </c>
      <c r="R2738" s="22">
        <v>41</v>
      </c>
      <c r="T2738" s="22">
        <v>2.3260000000000001</v>
      </c>
      <c r="U2738" s="22">
        <v>118</v>
      </c>
      <c r="V2738" s="22">
        <f t="shared" si="335"/>
        <v>0.54234836867401615</v>
      </c>
      <c r="W2738" s="22">
        <v>5.5E-2</v>
      </c>
      <c r="X2738" s="22">
        <v>62</v>
      </c>
      <c r="AB2738" s="22">
        <v>194</v>
      </c>
      <c r="AC2738" s="22">
        <v>7.43</v>
      </c>
      <c r="AE2738" s="22">
        <v>3.6</v>
      </c>
      <c r="AG2738" s="22">
        <v>10.1</v>
      </c>
      <c r="AI2738" s="22">
        <v>78</v>
      </c>
      <c r="AJ2738" s="22">
        <v>1242</v>
      </c>
      <c r="AK2738" s="22">
        <v>50.839999999999996</v>
      </c>
      <c r="AM2738" s="22">
        <v>4.4183000000000003</v>
      </c>
      <c r="AN2738" s="22">
        <v>8.3610999999999986</v>
      </c>
      <c r="AO2738" s="22">
        <v>31.940450000000002</v>
      </c>
      <c r="AP2738" s="22">
        <v>19.63664</v>
      </c>
      <c r="AQ2738" s="22">
        <v>43.244999999999997</v>
      </c>
      <c r="AR2738" s="22">
        <v>2.81</v>
      </c>
      <c r="BI2738" s="27"/>
    </row>
    <row r="2739" spans="2:61" s="22" customFormat="1" x14ac:dyDescent="0.2">
      <c r="B2739" s="23">
        <f t="shared" si="331"/>
        <v>2000</v>
      </c>
      <c r="C2739" s="23">
        <f t="shared" si="332"/>
        <v>10</v>
      </c>
      <c r="D2739" s="24" t="s">
        <v>1228</v>
      </c>
      <c r="E2739" s="25" t="s">
        <v>1260</v>
      </c>
      <c r="F2739" s="22">
        <v>6606238</v>
      </c>
      <c r="G2739" s="22">
        <v>661152</v>
      </c>
      <c r="H2739" s="26" t="s">
        <v>738</v>
      </c>
      <c r="J2739" s="22" t="str">
        <f t="shared" si="333"/>
        <v xml:space="preserve">Oxundaån </v>
      </c>
      <c r="K2739" s="22" t="s">
        <v>739</v>
      </c>
      <c r="L2739" s="22">
        <v>0.5</v>
      </c>
      <c r="M2739" s="22">
        <v>0.5</v>
      </c>
      <c r="O2739" s="22">
        <v>8.5</v>
      </c>
      <c r="R2739" s="22">
        <v>45.4</v>
      </c>
      <c r="T2739" s="22">
        <v>2.1560000000000001</v>
      </c>
      <c r="U2739" s="22">
        <v>52</v>
      </c>
      <c r="V2739" s="22">
        <f t="shared" si="335"/>
        <v>0.38901189283757642</v>
      </c>
      <c r="W2739" s="22">
        <v>5.1999999999999998E-2</v>
      </c>
      <c r="X2739" s="22">
        <v>49</v>
      </c>
      <c r="AB2739" s="22">
        <v>86</v>
      </c>
      <c r="AC2739" s="22">
        <v>7.66</v>
      </c>
      <c r="AE2739" s="22">
        <v>4.5</v>
      </c>
      <c r="AG2739" s="22">
        <v>8.6999999999999993</v>
      </c>
      <c r="AI2739" s="22">
        <v>78</v>
      </c>
      <c r="AJ2739" s="22">
        <v>565</v>
      </c>
      <c r="AK2739" s="22">
        <v>53.94</v>
      </c>
      <c r="AM2739" s="22">
        <v>5.1221000000000005</v>
      </c>
      <c r="AN2739" s="22">
        <v>10.115599999999999</v>
      </c>
      <c r="AO2739" s="22">
        <v>38.888650000000005</v>
      </c>
      <c r="AP2739" s="22">
        <v>26.541580000000003</v>
      </c>
      <c r="AQ2739" s="22">
        <v>62.032549999999993</v>
      </c>
      <c r="AR2739" s="22">
        <v>3.28</v>
      </c>
      <c r="BI2739" s="27"/>
    </row>
    <row r="2740" spans="2:61" s="22" customFormat="1" x14ac:dyDescent="0.2">
      <c r="B2740" s="23">
        <f t="shared" si="331"/>
        <v>2001</v>
      </c>
      <c r="C2740" s="23">
        <f t="shared" si="332"/>
        <v>10</v>
      </c>
      <c r="D2740" s="24" t="s">
        <v>1228</v>
      </c>
      <c r="E2740" s="25" t="s">
        <v>1261</v>
      </c>
      <c r="F2740" s="22">
        <v>6606238</v>
      </c>
      <c r="G2740" s="22">
        <v>661152</v>
      </c>
      <c r="H2740" s="26" t="s">
        <v>738</v>
      </c>
      <c r="J2740" s="22" t="str">
        <f t="shared" si="333"/>
        <v xml:space="preserve">Oxundaån </v>
      </c>
      <c r="K2740" s="22" t="s">
        <v>739</v>
      </c>
      <c r="L2740" s="22">
        <v>0.5</v>
      </c>
      <c r="M2740" s="22">
        <v>0.5</v>
      </c>
      <c r="R2740" s="22">
        <v>43.8</v>
      </c>
      <c r="T2740" s="22">
        <v>2.0920000000000001</v>
      </c>
      <c r="U2740" s="22">
        <v>57</v>
      </c>
      <c r="W2740" s="22">
        <v>6.0999999999999999E-2</v>
      </c>
      <c r="X2740" s="22">
        <v>35</v>
      </c>
      <c r="AB2740" s="22">
        <v>158</v>
      </c>
      <c r="AC2740" s="22">
        <v>7.63</v>
      </c>
      <c r="AE2740" s="22">
        <v>2.2000000000000002</v>
      </c>
      <c r="AG2740" s="22">
        <v>7.8</v>
      </c>
      <c r="AI2740" s="22">
        <v>58</v>
      </c>
      <c r="AJ2740" s="22">
        <v>703</v>
      </c>
      <c r="AK2740" s="22">
        <v>50.26</v>
      </c>
      <c r="AM2740" s="22">
        <v>5.1221000000000005</v>
      </c>
      <c r="AN2740" s="22">
        <v>9.7163000000000004</v>
      </c>
      <c r="AO2740" s="22">
        <v>32.046800000000005</v>
      </c>
      <c r="AP2740" s="22">
        <v>25.87632</v>
      </c>
      <c r="AQ2740" s="22">
        <v>58.909299999999995</v>
      </c>
      <c r="AR2740" s="22">
        <v>1.52</v>
      </c>
      <c r="BI2740" s="27"/>
    </row>
    <row r="2741" spans="2:61" s="22" customFormat="1" x14ac:dyDescent="0.2">
      <c r="B2741" s="23">
        <f t="shared" si="331"/>
        <v>2002</v>
      </c>
      <c r="C2741" s="23">
        <f t="shared" si="332"/>
        <v>10</v>
      </c>
      <c r="D2741" s="24" t="s">
        <v>1228</v>
      </c>
      <c r="E2741" s="25" t="s">
        <v>1262</v>
      </c>
      <c r="F2741" s="22">
        <v>6606238</v>
      </c>
      <c r="G2741" s="22">
        <v>661152</v>
      </c>
      <c r="H2741" s="26" t="s">
        <v>738</v>
      </c>
      <c r="J2741" s="22" t="str">
        <f t="shared" si="333"/>
        <v xml:space="preserve">Oxundaån </v>
      </c>
      <c r="K2741" s="22" t="s">
        <v>739</v>
      </c>
      <c r="L2741" s="22">
        <v>0.5</v>
      </c>
      <c r="M2741" s="22">
        <v>0.5</v>
      </c>
      <c r="O2741" s="22">
        <v>4</v>
      </c>
      <c r="R2741" s="22">
        <v>38.5</v>
      </c>
      <c r="T2741" s="22">
        <v>2.2229999999999999</v>
      </c>
      <c r="U2741" s="22">
        <v>235</v>
      </c>
      <c r="V2741" s="22">
        <f t="shared" ref="V2741:V2763" si="336">U2741 * (1/((10^((0.0901821 + (2729.92 /(273.15 + O2741)))-AC2741)+1)))</f>
        <v>1.19864886303483</v>
      </c>
      <c r="W2741" s="22">
        <v>4.5999999999999999E-2</v>
      </c>
      <c r="X2741" s="22">
        <v>65</v>
      </c>
      <c r="AB2741" s="22">
        <v>104</v>
      </c>
      <c r="AC2741" s="22">
        <v>7.65</v>
      </c>
      <c r="AE2741" s="22">
        <v>3.8</v>
      </c>
      <c r="AG2741" s="22">
        <v>12.2</v>
      </c>
      <c r="AI2741" s="22">
        <v>129</v>
      </c>
      <c r="AJ2741" s="22">
        <v>1373</v>
      </c>
      <c r="AK2741" s="22">
        <v>42.699999999999996</v>
      </c>
      <c r="AM2741" s="22">
        <v>5.0830000000000002</v>
      </c>
      <c r="AN2741" s="22">
        <v>8.3247999999999998</v>
      </c>
      <c r="AO2741" s="22">
        <v>28.891750000000002</v>
      </c>
      <c r="AP2741" s="22">
        <v>24.568740000000002</v>
      </c>
      <c r="AQ2741" s="22">
        <v>37.1907</v>
      </c>
      <c r="AR2741" s="22">
        <v>1.57</v>
      </c>
      <c r="BI2741" s="27"/>
    </row>
    <row r="2742" spans="2:61" s="22" customFormat="1" x14ac:dyDescent="0.2">
      <c r="B2742" s="23">
        <f t="shared" si="331"/>
        <v>2003</v>
      </c>
      <c r="C2742" s="23">
        <f t="shared" si="332"/>
        <v>10</v>
      </c>
      <c r="D2742" s="24" t="s">
        <v>1228</v>
      </c>
      <c r="E2742" s="25">
        <v>37900</v>
      </c>
      <c r="H2742" s="22" t="s">
        <v>826</v>
      </c>
      <c r="J2742" s="22" t="str">
        <f t="shared" si="333"/>
        <v xml:space="preserve">Fysingen </v>
      </c>
      <c r="K2742" s="22" t="s">
        <v>739</v>
      </c>
      <c r="O2742" s="22">
        <v>11.2</v>
      </c>
      <c r="T2742" s="22">
        <v>2.2690000000000001</v>
      </c>
      <c r="U2742" s="22">
        <v>58</v>
      </c>
      <c r="V2742" s="22">
        <f t="shared" si="336"/>
        <v>1.2396533330927941</v>
      </c>
      <c r="W2742" s="22">
        <v>2.8000000000000001E-2</v>
      </c>
      <c r="X2742" s="22">
        <v>2</v>
      </c>
      <c r="Z2742" s="22">
        <v>2.9</v>
      </c>
      <c r="AA2742" s="22">
        <v>57.8</v>
      </c>
      <c r="AB2742" s="22">
        <v>90</v>
      </c>
      <c r="AC2742" s="22">
        <v>8.0299999999999994</v>
      </c>
      <c r="AG2742" s="22">
        <v>8.5</v>
      </c>
      <c r="AI2742" s="22">
        <v>13</v>
      </c>
      <c r="AJ2742" s="22">
        <v>756</v>
      </c>
      <c r="AO2742" s="22">
        <v>1.31</v>
      </c>
      <c r="AQ2742" s="22">
        <v>2.0630000000000002</v>
      </c>
      <c r="AR2742" s="22">
        <v>0.28999999999999998</v>
      </c>
      <c r="BI2742" s="27"/>
    </row>
    <row r="2743" spans="2:61" s="22" customFormat="1" x14ac:dyDescent="0.2">
      <c r="B2743" s="23">
        <f t="shared" si="331"/>
        <v>2003</v>
      </c>
      <c r="C2743" s="23">
        <f t="shared" si="332"/>
        <v>10</v>
      </c>
      <c r="D2743" s="24" t="s">
        <v>1228</v>
      </c>
      <c r="E2743" s="25" t="s">
        <v>1263</v>
      </c>
      <c r="F2743" s="22">
        <v>6606238</v>
      </c>
      <c r="G2743" s="22">
        <v>661152</v>
      </c>
      <c r="H2743" s="26" t="s">
        <v>738</v>
      </c>
      <c r="J2743" s="22" t="str">
        <f t="shared" si="333"/>
        <v xml:space="preserve">Oxundaån </v>
      </c>
      <c r="K2743" s="22" t="s">
        <v>739</v>
      </c>
      <c r="L2743" s="22">
        <v>0.5</v>
      </c>
      <c r="M2743" s="22">
        <v>0.5</v>
      </c>
      <c r="O2743" s="22">
        <v>4.3</v>
      </c>
      <c r="R2743" s="22">
        <v>51</v>
      </c>
      <c r="T2743" s="22">
        <v>2.5419999999999998</v>
      </c>
      <c r="U2743" s="22">
        <v>116</v>
      </c>
      <c r="V2743" s="22">
        <f t="shared" si="336"/>
        <v>0.60628615447520529</v>
      </c>
      <c r="W2743" s="22">
        <v>2.7E-2</v>
      </c>
      <c r="X2743" s="22">
        <v>80</v>
      </c>
      <c r="AB2743" s="22">
        <v>11</v>
      </c>
      <c r="AC2743" s="22">
        <v>7.65</v>
      </c>
      <c r="AE2743" s="22">
        <v>2.1</v>
      </c>
      <c r="AG2743" s="22">
        <v>7.7</v>
      </c>
      <c r="AI2743" s="22">
        <v>92</v>
      </c>
      <c r="AJ2743" s="22">
        <v>819</v>
      </c>
      <c r="AK2743" s="22">
        <v>55.64</v>
      </c>
      <c r="AL2743" s="22">
        <v>4.5999999999999999E-2</v>
      </c>
      <c r="AM2743" s="22">
        <v>6.0996000000000006</v>
      </c>
      <c r="AN2743" s="22">
        <v>10.829499999999999</v>
      </c>
      <c r="AO2743" s="22">
        <v>48.318350000000002</v>
      </c>
      <c r="AP2743" s="22">
        <v>31.221340000000001</v>
      </c>
      <c r="AQ2743" s="22">
        <v>61.263749999999995</v>
      </c>
      <c r="AR2743" s="22">
        <v>0.31</v>
      </c>
      <c r="AV2743" s="28">
        <v>3.2000000000000001E-2</v>
      </c>
      <c r="AX2743" s="28">
        <v>1.1399999999999999</v>
      </c>
      <c r="AY2743" s="28">
        <v>5.4</v>
      </c>
      <c r="BC2743" s="28">
        <v>4.91</v>
      </c>
      <c r="BE2743" s="28">
        <v>3.85</v>
      </c>
      <c r="BH2743" s="28">
        <v>29</v>
      </c>
      <c r="BI2743" s="27"/>
    </row>
    <row r="2744" spans="2:61" s="22" customFormat="1" x14ac:dyDescent="0.2">
      <c r="B2744" s="23">
        <f t="shared" si="331"/>
        <v>2004</v>
      </c>
      <c r="C2744" s="23">
        <f t="shared" si="332"/>
        <v>10</v>
      </c>
      <c r="D2744" s="24" t="s">
        <v>1228</v>
      </c>
      <c r="E2744" s="25">
        <v>38272</v>
      </c>
      <c r="H2744" s="22" t="s">
        <v>826</v>
      </c>
      <c r="J2744" s="22" t="str">
        <f t="shared" si="333"/>
        <v xml:space="preserve">Fysingen </v>
      </c>
      <c r="K2744" s="22" t="s">
        <v>739</v>
      </c>
      <c r="N2744" s="22">
        <v>3</v>
      </c>
      <c r="O2744" s="22">
        <v>8.4</v>
      </c>
      <c r="T2744" s="22">
        <v>2.2450000000000001</v>
      </c>
      <c r="U2744" s="22">
        <v>27</v>
      </c>
      <c r="V2744" s="22">
        <f t="shared" si="336"/>
        <v>0.53270608825443133</v>
      </c>
      <c r="W2744" s="22">
        <v>2.1000000000000001E-2</v>
      </c>
      <c r="X2744" s="22">
        <v>1</v>
      </c>
      <c r="Z2744" s="22">
        <v>2.9</v>
      </c>
      <c r="AA2744" s="22">
        <v>57.3</v>
      </c>
      <c r="AB2744" s="22">
        <v>14</v>
      </c>
      <c r="AC2744" s="22">
        <v>8.09</v>
      </c>
      <c r="AG2744" s="22">
        <v>7.8</v>
      </c>
      <c r="AI2744" s="22">
        <v>9</v>
      </c>
      <c r="AJ2744" s="22">
        <v>657</v>
      </c>
      <c r="AO2744" s="22">
        <v>1.21</v>
      </c>
      <c r="AQ2744" s="22">
        <v>2.282</v>
      </c>
      <c r="AR2744" s="22">
        <v>0.21</v>
      </c>
      <c r="BI2744" s="27"/>
    </row>
    <row r="2745" spans="2:61" s="22" customFormat="1" x14ac:dyDescent="0.2">
      <c r="B2745" s="23">
        <f t="shared" si="331"/>
        <v>2004</v>
      </c>
      <c r="C2745" s="23">
        <f t="shared" si="332"/>
        <v>10</v>
      </c>
      <c r="D2745" s="24" t="s">
        <v>1228</v>
      </c>
      <c r="E2745" s="25" t="s">
        <v>1264</v>
      </c>
      <c r="F2745" s="22">
        <v>6606238</v>
      </c>
      <c r="G2745" s="22">
        <v>661152</v>
      </c>
      <c r="H2745" s="26" t="s">
        <v>738</v>
      </c>
      <c r="J2745" s="22" t="str">
        <f t="shared" si="333"/>
        <v xml:space="preserve">Oxundaån </v>
      </c>
      <c r="K2745" s="22" t="s">
        <v>739</v>
      </c>
      <c r="L2745" s="22">
        <v>0.5</v>
      </c>
      <c r="M2745" s="22">
        <v>0.5</v>
      </c>
      <c r="O2745" s="22">
        <v>8.3000000000000007</v>
      </c>
      <c r="R2745" s="22">
        <v>46.1</v>
      </c>
      <c r="T2745" s="22">
        <v>2.3679999999999999</v>
      </c>
      <c r="U2745" s="22">
        <v>56</v>
      </c>
      <c r="V2745" s="22">
        <f t="shared" si="336"/>
        <v>0.3356681152018548</v>
      </c>
      <c r="W2745" s="22">
        <v>5.8000000000000003E-2</v>
      </c>
      <c r="X2745" s="22">
        <v>60</v>
      </c>
      <c r="AB2745" s="22">
        <v>176</v>
      </c>
      <c r="AC2745" s="22">
        <v>7.57</v>
      </c>
      <c r="AE2745" s="22">
        <v>2.2000000000000002</v>
      </c>
      <c r="AG2745" s="22">
        <v>9.6999999999999993</v>
      </c>
      <c r="AI2745" s="22">
        <v>76</v>
      </c>
      <c r="AJ2745" s="22">
        <v>799</v>
      </c>
      <c r="AK2745" s="22">
        <v>52.400000000000006</v>
      </c>
      <c r="AL2745" s="22">
        <v>0.05</v>
      </c>
      <c r="AM2745" s="22">
        <v>5.5130999999999997</v>
      </c>
      <c r="AN2745" s="22">
        <v>9.2081</v>
      </c>
      <c r="AO2745" s="22">
        <v>35.910849999999996</v>
      </c>
      <c r="AP2745" s="22">
        <v>26.770980000000002</v>
      </c>
      <c r="AQ2745" s="22">
        <v>55.930199999999992</v>
      </c>
      <c r="AR2745" s="22">
        <v>0.69</v>
      </c>
      <c r="AV2745" s="28">
        <v>0.01</v>
      </c>
      <c r="AX2745" s="28">
        <v>1.1499999999999999</v>
      </c>
      <c r="AY2745" s="28">
        <v>2.9</v>
      </c>
      <c r="BC2745" s="28">
        <v>4.5999999999999996</v>
      </c>
      <c r="BE2745" s="28">
        <v>0.37</v>
      </c>
      <c r="BH2745" s="28">
        <v>4.0999999999999996</v>
      </c>
      <c r="BI2745" s="27"/>
    </row>
    <row r="2746" spans="2:61" s="22" customFormat="1" x14ac:dyDescent="0.2">
      <c r="B2746" s="23">
        <f t="shared" si="331"/>
        <v>2005</v>
      </c>
      <c r="C2746" s="23">
        <f t="shared" si="332"/>
        <v>10</v>
      </c>
      <c r="D2746" s="24" t="s">
        <v>1228</v>
      </c>
      <c r="E2746" s="25">
        <v>38643</v>
      </c>
      <c r="H2746" s="22" t="s">
        <v>826</v>
      </c>
      <c r="J2746" s="22" t="str">
        <f t="shared" si="333"/>
        <v xml:space="preserve">Fysingen </v>
      </c>
      <c r="K2746" s="22" t="s">
        <v>739</v>
      </c>
      <c r="N2746" s="22">
        <v>2.2999999999999998</v>
      </c>
      <c r="O2746" s="22">
        <v>8.3000000000000007</v>
      </c>
      <c r="T2746" s="22">
        <v>2.2949999999999999</v>
      </c>
      <c r="U2746" s="22">
        <v>66</v>
      </c>
      <c r="V2746" s="22">
        <f t="shared" si="336"/>
        <v>1.1804273213686063</v>
      </c>
      <c r="W2746" s="22">
        <v>1.9E-2</v>
      </c>
      <c r="X2746" s="22">
        <v>2</v>
      </c>
      <c r="Z2746" s="22">
        <v>3.8</v>
      </c>
      <c r="AA2746" s="22">
        <v>57.1</v>
      </c>
      <c r="AB2746" s="22">
        <v>29</v>
      </c>
      <c r="AC2746" s="22">
        <v>8.0500000000000007</v>
      </c>
      <c r="AG2746" s="22">
        <v>8.3000000000000007</v>
      </c>
      <c r="AI2746" s="22">
        <v>19</v>
      </c>
      <c r="AJ2746" s="22">
        <v>549</v>
      </c>
      <c r="AO2746" s="22">
        <v>1.3149999999999999</v>
      </c>
      <c r="AQ2746" s="22">
        <v>2.4089999999999998</v>
      </c>
      <c r="AR2746" s="22">
        <v>0.23</v>
      </c>
      <c r="BI2746" s="27"/>
    </row>
    <row r="2747" spans="2:61" s="22" customFormat="1" x14ac:dyDescent="0.2">
      <c r="B2747" s="23">
        <f t="shared" si="331"/>
        <v>2005</v>
      </c>
      <c r="C2747" s="23">
        <f t="shared" si="332"/>
        <v>10</v>
      </c>
      <c r="D2747" s="24" t="s">
        <v>1228</v>
      </c>
      <c r="E2747" s="25" t="s">
        <v>1265</v>
      </c>
      <c r="F2747" s="22">
        <v>6606238</v>
      </c>
      <c r="G2747" s="22">
        <v>661152</v>
      </c>
      <c r="H2747" s="26" t="s">
        <v>738</v>
      </c>
      <c r="J2747" s="22" t="str">
        <f t="shared" si="333"/>
        <v xml:space="preserve">Oxundaån </v>
      </c>
      <c r="K2747" s="22" t="s">
        <v>739</v>
      </c>
      <c r="L2747" s="22">
        <v>0.5</v>
      </c>
      <c r="M2747" s="22">
        <v>0.5</v>
      </c>
      <c r="O2747" s="22">
        <v>7.2</v>
      </c>
      <c r="R2747" s="22">
        <v>49.7</v>
      </c>
      <c r="T2747" s="22">
        <v>2.5270000000000001</v>
      </c>
      <c r="U2747" s="22">
        <v>148</v>
      </c>
      <c r="V2747" s="22">
        <f t="shared" si="336"/>
        <v>1.3142064576817194</v>
      </c>
      <c r="W2747" s="22">
        <v>3.5999999999999997E-2</v>
      </c>
      <c r="X2747" s="22">
        <v>59</v>
      </c>
      <c r="AB2747" s="22">
        <v>49</v>
      </c>
      <c r="AC2747" s="22">
        <v>7.78</v>
      </c>
      <c r="AE2747" s="22">
        <v>2.2000000000000002</v>
      </c>
      <c r="AG2747" s="22">
        <v>10.3</v>
      </c>
      <c r="AI2747" s="22">
        <v>91</v>
      </c>
      <c r="AJ2747" s="22">
        <v>963</v>
      </c>
      <c r="AK2747" s="22">
        <v>58.5</v>
      </c>
      <c r="AL2747" s="22">
        <v>4.4999999999999998E-2</v>
      </c>
      <c r="AM2747" s="22">
        <v>6.1778000000000004</v>
      </c>
      <c r="AN2747" s="22">
        <v>10.732699999999999</v>
      </c>
      <c r="AO2747" s="22">
        <v>54.061250000000001</v>
      </c>
      <c r="AP2747" s="22">
        <v>31.290160000000004</v>
      </c>
      <c r="AQ2747" s="22">
        <v>61.648149999999994</v>
      </c>
      <c r="AR2747" s="22">
        <v>0.94</v>
      </c>
      <c r="AV2747" s="28">
        <v>8.9999999999999993E-3</v>
      </c>
      <c r="AX2747" s="28">
        <v>2.0699999999999998</v>
      </c>
      <c r="AY2747" s="28">
        <v>2.2000000000000002</v>
      </c>
      <c r="BC2747" s="28">
        <v>4.32</v>
      </c>
      <c r="BE2747" s="28">
        <v>0.33</v>
      </c>
      <c r="BH2747" s="28">
        <v>6.6</v>
      </c>
      <c r="BI2747" s="27"/>
    </row>
    <row r="2748" spans="2:61" s="22" customFormat="1" x14ac:dyDescent="0.2">
      <c r="B2748" s="23">
        <f t="shared" si="331"/>
        <v>2006</v>
      </c>
      <c r="C2748" s="23">
        <f t="shared" si="332"/>
        <v>10</v>
      </c>
      <c r="D2748" s="24" t="s">
        <v>1228</v>
      </c>
      <c r="E2748" s="25">
        <v>39007</v>
      </c>
      <c r="H2748" s="22" t="s">
        <v>826</v>
      </c>
      <c r="J2748" s="22" t="str">
        <f t="shared" si="333"/>
        <v xml:space="preserve">Fysingen </v>
      </c>
      <c r="K2748" s="22" t="s">
        <v>739</v>
      </c>
      <c r="N2748" s="22">
        <v>1.8</v>
      </c>
      <c r="O2748" s="22">
        <v>10.5</v>
      </c>
      <c r="T2748" s="22">
        <v>2.431</v>
      </c>
      <c r="U2748" s="22">
        <v>81</v>
      </c>
      <c r="V2748" s="22">
        <f t="shared" si="336"/>
        <v>1.2797678930595557</v>
      </c>
      <c r="W2748" s="22">
        <v>0.03</v>
      </c>
      <c r="X2748" s="22">
        <v>3</v>
      </c>
      <c r="Z2748" s="22">
        <v>3.7</v>
      </c>
      <c r="AA2748" s="22">
        <v>57.8</v>
      </c>
      <c r="AB2748" s="22">
        <v>51</v>
      </c>
      <c r="AC2748" s="22">
        <v>7.92</v>
      </c>
      <c r="AG2748" s="22">
        <v>12.7</v>
      </c>
      <c r="AI2748" s="22">
        <v>21</v>
      </c>
      <c r="AJ2748" s="22">
        <v>721</v>
      </c>
      <c r="AO2748" s="22">
        <v>1.4330000000000001</v>
      </c>
      <c r="AQ2748" s="22">
        <v>2.27</v>
      </c>
      <c r="AR2748" s="22">
        <v>0.17</v>
      </c>
      <c r="BI2748" s="27"/>
    </row>
    <row r="2749" spans="2:61" s="22" customFormat="1" x14ac:dyDescent="0.2">
      <c r="B2749" s="23">
        <f t="shared" si="331"/>
        <v>2006</v>
      </c>
      <c r="C2749" s="23">
        <f t="shared" si="332"/>
        <v>10</v>
      </c>
      <c r="D2749" s="24" t="s">
        <v>1228</v>
      </c>
      <c r="E2749" s="25" t="s">
        <v>1266</v>
      </c>
      <c r="F2749" s="22">
        <v>6606238</v>
      </c>
      <c r="G2749" s="22">
        <v>661152</v>
      </c>
      <c r="H2749" s="26" t="s">
        <v>738</v>
      </c>
      <c r="J2749" s="22" t="str">
        <f t="shared" si="333"/>
        <v xml:space="preserve">Oxundaån </v>
      </c>
      <c r="K2749" s="22" t="s">
        <v>739</v>
      </c>
      <c r="L2749" s="22">
        <v>0.5</v>
      </c>
      <c r="M2749" s="22">
        <v>0.5</v>
      </c>
      <c r="O2749" s="22">
        <v>10.5</v>
      </c>
      <c r="R2749" s="22">
        <v>49.6</v>
      </c>
      <c r="T2749" s="22">
        <v>2.4500000000000002</v>
      </c>
      <c r="U2749" s="22">
        <v>70</v>
      </c>
      <c r="V2749" s="22">
        <f t="shared" si="336"/>
        <v>0.62626441674283329</v>
      </c>
      <c r="W2749" s="22">
        <v>4.4999999999999998E-2</v>
      </c>
      <c r="X2749" s="22">
        <v>95</v>
      </c>
      <c r="AB2749" s="22">
        <v>82</v>
      </c>
      <c r="AC2749" s="22">
        <v>7.67</v>
      </c>
      <c r="AE2749" s="22">
        <v>3.8</v>
      </c>
      <c r="AG2749" s="22">
        <v>12.5</v>
      </c>
      <c r="AI2749" s="22">
        <v>131</v>
      </c>
      <c r="AJ2749" s="22">
        <v>821</v>
      </c>
      <c r="AK2749" s="22">
        <v>58.98</v>
      </c>
      <c r="AL2749" s="22">
        <v>0.04</v>
      </c>
      <c r="AM2749" s="22">
        <v>6.8425000000000002</v>
      </c>
      <c r="AN2749" s="22">
        <v>11.482899999999999</v>
      </c>
      <c r="AO2749" s="22">
        <v>43.887100000000004</v>
      </c>
      <c r="AP2749" s="22">
        <v>32.574800000000003</v>
      </c>
      <c r="AQ2749" s="22">
        <v>60.3508</v>
      </c>
      <c r="AR2749" s="22">
        <v>2.35</v>
      </c>
      <c r="AV2749" s="28">
        <v>1.2E-2</v>
      </c>
      <c r="AX2749" s="28">
        <v>1.6</v>
      </c>
      <c r="AY2749" s="28">
        <v>1.9</v>
      </c>
      <c r="BC2749" s="28">
        <v>4.5</v>
      </c>
      <c r="BE2749" s="28">
        <v>0.59</v>
      </c>
      <c r="BH2749" s="28">
        <v>4.8</v>
      </c>
      <c r="BI2749" s="27"/>
    </row>
    <row r="2750" spans="2:61" s="22" customFormat="1" x14ac:dyDescent="0.2">
      <c r="B2750" s="23">
        <f t="shared" si="331"/>
        <v>2007</v>
      </c>
      <c r="C2750" s="23">
        <f t="shared" si="332"/>
        <v>10</v>
      </c>
      <c r="D2750" s="24" t="s">
        <v>1228</v>
      </c>
      <c r="E2750" s="25">
        <v>39370</v>
      </c>
      <c r="H2750" s="22" t="s">
        <v>826</v>
      </c>
      <c r="J2750" s="22" t="str">
        <f t="shared" si="333"/>
        <v xml:space="preserve">Fysingen </v>
      </c>
      <c r="K2750" s="22" t="s">
        <v>739</v>
      </c>
      <c r="N2750" s="22">
        <v>3</v>
      </c>
      <c r="O2750" s="22">
        <v>8.1999999999999993</v>
      </c>
      <c r="T2750" s="22">
        <v>2.395</v>
      </c>
      <c r="U2750" s="22">
        <v>22</v>
      </c>
      <c r="V2750" s="22">
        <f t="shared" si="336"/>
        <v>0.32570955416672043</v>
      </c>
      <c r="W2750" s="22">
        <v>0.03</v>
      </c>
      <c r="X2750" s="22">
        <v>1</v>
      </c>
      <c r="Z2750" s="22">
        <v>2.8</v>
      </c>
      <c r="AA2750" s="22">
        <v>57.5</v>
      </c>
      <c r="AB2750" s="22">
        <v>17</v>
      </c>
      <c r="AC2750" s="22">
        <v>7.97</v>
      </c>
      <c r="AG2750" s="22">
        <v>8.1999999999999993</v>
      </c>
      <c r="AI2750" s="22">
        <v>10</v>
      </c>
      <c r="AJ2750" s="22">
        <v>563</v>
      </c>
      <c r="AO2750" s="22">
        <v>1.262</v>
      </c>
      <c r="AQ2750" s="22">
        <v>2.1160000000000001</v>
      </c>
      <c r="AR2750" s="22">
        <v>0.11</v>
      </c>
      <c r="BI2750" s="27"/>
    </row>
    <row r="2751" spans="2:61" s="22" customFormat="1" x14ac:dyDescent="0.2">
      <c r="B2751" s="23">
        <f t="shared" si="331"/>
        <v>2007</v>
      </c>
      <c r="C2751" s="23">
        <f t="shared" si="332"/>
        <v>10</v>
      </c>
      <c r="D2751" s="24" t="s">
        <v>1228</v>
      </c>
      <c r="E2751" s="25" t="s">
        <v>1267</v>
      </c>
      <c r="F2751" s="22">
        <v>6606238</v>
      </c>
      <c r="G2751" s="22">
        <v>661152</v>
      </c>
      <c r="H2751" s="26" t="s">
        <v>738</v>
      </c>
      <c r="J2751" s="22" t="str">
        <f t="shared" si="333"/>
        <v xml:space="preserve">Oxundaån </v>
      </c>
      <c r="K2751" s="22" t="s">
        <v>739</v>
      </c>
      <c r="L2751" s="22">
        <v>0.5</v>
      </c>
      <c r="M2751" s="22">
        <v>0.5</v>
      </c>
      <c r="O2751" s="22">
        <v>10.5</v>
      </c>
      <c r="R2751" s="22">
        <v>38.4</v>
      </c>
      <c r="T2751" s="22">
        <v>2.2040000000000002</v>
      </c>
      <c r="U2751" s="22">
        <v>40</v>
      </c>
      <c r="V2751" s="22">
        <f t="shared" si="336"/>
        <v>0.41979828407207742</v>
      </c>
      <c r="W2751" s="22">
        <v>7.1999999999999995E-2</v>
      </c>
      <c r="X2751" s="22">
        <v>31</v>
      </c>
      <c r="AB2751" s="22">
        <v>644</v>
      </c>
      <c r="AC2751" s="22">
        <v>7.74</v>
      </c>
      <c r="AE2751" s="22">
        <v>1.6</v>
      </c>
      <c r="AG2751" s="22">
        <v>12.7</v>
      </c>
      <c r="AI2751" s="22">
        <v>42</v>
      </c>
      <c r="AJ2751" s="22">
        <v>1146</v>
      </c>
      <c r="AK2751" s="22">
        <v>48.52</v>
      </c>
      <c r="AL2751" s="22">
        <v>6.5000000000000002E-2</v>
      </c>
      <c r="AM2751" s="22">
        <v>4.1837</v>
      </c>
      <c r="AN2751" s="22">
        <v>7.1026999999999996</v>
      </c>
      <c r="AO2751" s="22">
        <v>25.453100000000003</v>
      </c>
      <c r="AP2751" s="22">
        <v>16.9756</v>
      </c>
      <c r="AQ2751" s="22">
        <v>39.737349999999992</v>
      </c>
      <c r="AR2751" s="22">
        <v>4.0599999999999996</v>
      </c>
      <c r="AV2751" s="28">
        <v>1.2999999999999999E-2</v>
      </c>
      <c r="AX2751" s="28">
        <v>0.22</v>
      </c>
      <c r="AY2751" s="28">
        <v>6.6</v>
      </c>
      <c r="BC2751" s="28">
        <v>3.6</v>
      </c>
      <c r="BE2751" s="28">
        <v>1</v>
      </c>
      <c r="BH2751" s="28">
        <v>8.6</v>
      </c>
      <c r="BI2751" s="27"/>
    </row>
    <row r="2752" spans="2:61" s="22" customFormat="1" x14ac:dyDescent="0.2">
      <c r="B2752" s="23">
        <f t="shared" si="331"/>
        <v>2008</v>
      </c>
      <c r="C2752" s="23">
        <f t="shared" si="332"/>
        <v>10</v>
      </c>
      <c r="D2752" s="24" t="s">
        <v>1228</v>
      </c>
      <c r="E2752" s="25">
        <v>39729</v>
      </c>
      <c r="H2752" s="22" t="s">
        <v>826</v>
      </c>
      <c r="J2752" s="22" t="str">
        <f t="shared" si="333"/>
        <v xml:space="preserve">Fysingen </v>
      </c>
      <c r="K2752" s="22" t="s">
        <v>739</v>
      </c>
      <c r="N2752" s="22">
        <v>2</v>
      </c>
      <c r="O2752" s="22">
        <v>10.4</v>
      </c>
      <c r="T2752" s="22">
        <v>2.2530000000000001</v>
      </c>
      <c r="U2752" s="22">
        <v>32</v>
      </c>
      <c r="V2752" s="22">
        <f t="shared" si="336"/>
        <v>0.58784946261947402</v>
      </c>
      <c r="W2752" s="22">
        <v>2.7E-2</v>
      </c>
      <c r="X2752" s="22">
        <v>1</v>
      </c>
      <c r="Z2752" s="22">
        <v>3.9</v>
      </c>
      <c r="AA2752" s="22">
        <v>58.7</v>
      </c>
      <c r="AB2752" s="22">
        <v>37</v>
      </c>
      <c r="AC2752" s="22">
        <v>7.99</v>
      </c>
      <c r="AG2752" s="22">
        <v>8.8000000000000007</v>
      </c>
      <c r="AI2752" s="22">
        <v>17</v>
      </c>
      <c r="AJ2752" s="22">
        <v>645</v>
      </c>
      <c r="AO2752" s="22">
        <v>1.181</v>
      </c>
      <c r="AQ2752" s="22">
        <v>2.5979999999999999</v>
      </c>
      <c r="AR2752" s="22">
        <v>0.18</v>
      </c>
      <c r="BI2752" s="27"/>
    </row>
    <row r="2753" spans="1:61" s="22" customFormat="1" x14ac:dyDescent="0.2">
      <c r="B2753" s="23">
        <f t="shared" si="331"/>
        <v>2008</v>
      </c>
      <c r="C2753" s="23">
        <f t="shared" si="332"/>
        <v>10</v>
      </c>
      <c r="D2753" s="24" t="s">
        <v>1228</v>
      </c>
      <c r="E2753" s="25" t="s">
        <v>1268</v>
      </c>
      <c r="F2753" s="22">
        <v>6606238</v>
      </c>
      <c r="G2753" s="22">
        <v>661152</v>
      </c>
      <c r="H2753" s="26" t="s">
        <v>738</v>
      </c>
      <c r="J2753" s="22" t="str">
        <f t="shared" si="333"/>
        <v xml:space="preserve">Oxundaån </v>
      </c>
      <c r="K2753" s="22" t="s">
        <v>739</v>
      </c>
      <c r="L2753" s="22">
        <v>0.5</v>
      </c>
      <c r="M2753" s="22">
        <v>0.5</v>
      </c>
      <c r="O2753" s="22">
        <v>11</v>
      </c>
      <c r="R2753" s="22">
        <v>49.1</v>
      </c>
      <c r="T2753" s="22">
        <v>2.3740000000000001</v>
      </c>
      <c r="U2753" s="22">
        <v>71</v>
      </c>
      <c r="V2753" s="22">
        <f t="shared" si="336"/>
        <v>0.84827405306889769</v>
      </c>
      <c r="W2753" s="22">
        <v>3.2000000000000001E-2</v>
      </c>
      <c r="X2753" s="22">
        <v>62</v>
      </c>
      <c r="AB2753" s="22">
        <v>51</v>
      </c>
      <c r="AC2753" s="22">
        <v>7.78</v>
      </c>
      <c r="AG2753" s="22">
        <v>10.1</v>
      </c>
      <c r="AI2753" s="22">
        <v>82</v>
      </c>
      <c r="AJ2753" s="22">
        <v>802</v>
      </c>
      <c r="AK2753" s="22">
        <v>52.400000000000006</v>
      </c>
      <c r="AM2753" s="22">
        <v>5.7867999999999995</v>
      </c>
      <c r="AN2753" s="22">
        <v>10.8537</v>
      </c>
      <c r="AO2753" s="22">
        <v>38.782300000000006</v>
      </c>
      <c r="AP2753" s="22">
        <v>26.908620000000003</v>
      </c>
      <c r="AQ2753" s="22">
        <v>64.5792</v>
      </c>
      <c r="AR2753" s="22">
        <v>1.01</v>
      </c>
      <c r="BI2753" s="27"/>
    </row>
    <row r="2754" spans="1:61" s="22" customFormat="1" x14ac:dyDescent="0.2">
      <c r="B2754" s="23">
        <f t="shared" ref="B2754:B2817" si="337">YEAR(E2754)</f>
        <v>2009</v>
      </c>
      <c r="C2754" s="23">
        <f t="shared" ref="C2754:C2817" si="338">MONTH(E2754)</f>
        <v>10</v>
      </c>
      <c r="D2754" s="24" t="s">
        <v>1228</v>
      </c>
      <c r="E2754" s="25">
        <v>40092</v>
      </c>
      <c r="H2754" s="22" t="s">
        <v>826</v>
      </c>
      <c r="J2754" s="22" t="str">
        <f t="shared" si="333"/>
        <v xml:space="preserve">Fysingen </v>
      </c>
      <c r="K2754" s="22" t="s">
        <v>739</v>
      </c>
      <c r="N2754" s="22">
        <v>2.6</v>
      </c>
      <c r="O2754" s="22">
        <v>9.8000000000000007</v>
      </c>
      <c r="T2754" s="22">
        <v>2.298</v>
      </c>
      <c r="U2754" s="22">
        <v>32</v>
      </c>
      <c r="V2754" s="22">
        <f t="shared" si="336"/>
        <v>0.6144445408533461</v>
      </c>
      <c r="W2754" s="22">
        <v>2.5999999999999999E-2</v>
      </c>
      <c r="X2754" s="22">
        <v>1</v>
      </c>
      <c r="Z2754" s="22">
        <v>2.9</v>
      </c>
      <c r="AA2754" s="22">
        <v>51.5</v>
      </c>
      <c r="AB2754" s="22">
        <v>29</v>
      </c>
      <c r="AC2754" s="22">
        <v>8.0299999999999994</v>
      </c>
      <c r="AG2754" s="22">
        <v>9.5</v>
      </c>
      <c r="AI2754" s="22">
        <v>15</v>
      </c>
      <c r="AJ2754" s="22">
        <v>682</v>
      </c>
      <c r="AO2754" s="22">
        <v>1.0669999999999999</v>
      </c>
      <c r="AQ2754" s="22">
        <v>1.8540000000000001</v>
      </c>
      <c r="AR2754" s="22">
        <v>0.12</v>
      </c>
      <c r="BI2754" s="27"/>
    </row>
    <row r="2755" spans="1:61" s="22" customFormat="1" x14ac:dyDescent="0.2">
      <c r="B2755" s="23">
        <f t="shared" si="337"/>
        <v>2009</v>
      </c>
      <c r="C2755" s="23">
        <f t="shared" si="338"/>
        <v>10</v>
      </c>
      <c r="D2755" s="24" t="s">
        <v>1228</v>
      </c>
      <c r="E2755" s="25" t="s">
        <v>1269</v>
      </c>
      <c r="F2755" s="22">
        <v>6606238</v>
      </c>
      <c r="G2755" s="22">
        <v>661152</v>
      </c>
      <c r="H2755" s="26" t="s">
        <v>738</v>
      </c>
      <c r="J2755" s="22" t="str">
        <f t="shared" ref="J2755:J2818" si="339">CONCATENATE(H2755," ",I2755)</f>
        <v xml:space="preserve">Oxundaån </v>
      </c>
      <c r="K2755" s="22" t="s">
        <v>739</v>
      </c>
      <c r="L2755" s="22">
        <v>0.5</v>
      </c>
      <c r="M2755" s="22">
        <v>0.5</v>
      </c>
      <c r="O2755" s="22">
        <v>7</v>
      </c>
      <c r="R2755" s="22">
        <v>44.9</v>
      </c>
      <c r="T2755" s="22">
        <v>2.347</v>
      </c>
      <c r="U2755" s="22">
        <v>56</v>
      </c>
      <c r="V2755" s="22">
        <f t="shared" si="336"/>
        <v>0.52411682783972291</v>
      </c>
      <c r="W2755" s="22">
        <v>3.9E-2</v>
      </c>
      <c r="X2755" s="22">
        <v>67</v>
      </c>
      <c r="AB2755" s="22">
        <v>93</v>
      </c>
      <c r="AC2755" s="22">
        <v>7.81</v>
      </c>
      <c r="AG2755" s="22">
        <v>14.2</v>
      </c>
      <c r="AI2755" s="22">
        <v>88</v>
      </c>
      <c r="AJ2755" s="22">
        <v>770</v>
      </c>
      <c r="AK2755" s="22">
        <v>53.64</v>
      </c>
      <c r="AM2755" s="22">
        <v>5.7867999999999995</v>
      </c>
      <c r="AN2755" s="22">
        <v>9.9703999999999997</v>
      </c>
      <c r="AO2755" s="22">
        <v>35.0246</v>
      </c>
      <c r="AP2755" s="22">
        <v>27.573879999999999</v>
      </c>
      <c r="AQ2755" s="22">
        <v>47.473399999999998</v>
      </c>
      <c r="AR2755" s="22">
        <v>1.74</v>
      </c>
      <c r="BI2755" s="27"/>
    </row>
    <row r="2756" spans="1:61" s="22" customFormat="1" x14ac:dyDescent="0.2">
      <c r="B2756" s="23">
        <f t="shared" si="337"/>
        <v>2010</v>
      </c>
      <c r="C2756" s="23">
        <f t="shared" si="338"/>
        <v>10</v>
      </c>
      <c r="D2756" s="24" t="s">
        <v>1228</v>
      </c>
      <c r="E2756" s="25" t="s">
        <v>1270</v>
      </c>
      <c r="F2756" s="22">
        <v>6606238</v>
      </c>
      <c r="G2756" s="22">
        <v>661152</v>
      </c>
      <c r="H2756" s="26" t="s">
        <v>738</v>
      </c>
      <c r="J2756" s="22" t="str">
        <f t="shared" si="339"/>
        <v xml:space="preserve">Oxundaån </v>
      </c>
      <c r="K2756" s="22" t="s">
        <v>739</v>
      </c>
      <c r="L2756" s="22">
        <v>0.5</v>
      </c>
      <c r="M2756" s="22">
        <v>0.5</v>
      </c>
      <c r="O2756" s="22">
        <v>9</v>
      </c>
      <c r="R2756" s="22">
        <v>46</v>
      </c>
      <c r="T2756" s="22">
        <v>2.44</v>
      </c>
      <c r="U2756" s="22">
        <v>59</v>
      </c>
      <c r="V2756" s="22">
        <f t="shared" si="336"/>
        <v>0.61756015156251254</v>
      </c>
      <c r="W2756" s="22">
        <v>0.04</v>
      </c>
      <c r="X2756" s="22">
        <v>45</v>
      </c>
      <c r="Y2756" s="22">
        <v>1.3</v>
      </c>
      <c r="AB2756" s="22">
        <v>38</v>
      </c>
      <c r="AC2756" s="22">
        <v>7.79</v>
      </c>
      <c r="AE2756" s="22">
        <v>1.1000000000000001</v>
      </c>
      <c r="AG2756" s="22">
        <v>10.3</v>
      </c>
      <c r="AI2756" s="22">
        <v>63</v>
      </c>
      <c r="AJ2756" s="22">
        <v>743</v>
      </c>
      <c r="AK2756" s="22">
        <v>49.58</v>
      </c>
      <c r="AM2756" s="22">
        <v>5.3958000000000004</v>
      </c>
      <c r="AN2756" s="22">
        <v>9.0145</v>
      </c>
      <c r="AO2756" s="22">
        <v>39.384950000000003</v>
      </c>
      <c r="AP2756" s="22">
        <v>26.63334</v>
      </c>
      <c r="AQ2756" s="22">
        <v>45.311149999999998</v>
      </c>
      <c r="AR2756" s="22">
        <v>0.63</v>
      </c>
      <c r="BI2756" s="27"/>
    </row>
    <row r="2757" spans="1:61" s="22" customFormat="1" x14ac:dyDescent="0.2">
      <c r="B2757" s="23">
        <f t="shared" si="337"/>
        <v>2010</v>
      </c>
      <c r="C2757" s="23">
        <f t="shared" si="338"/>
        <v>10</v>
      </c>
      <c r="D2757" s="24" t="s">
        <v>1228</v>
      </c>
      <c r="E2757" s="25">
        <v>40471</v>
      </c>
      <c r="H2757" s="22" t="s">
        <v>826</v>
      </c>
      <c r="J2757" s="22" t="str">
        <f t="shared" si="339"/>
        <v xml:space="preserve">Fysingen </v>
      </c>
      <c r="K2757" s="22" t="s">
        <v>739</v>
      </c>
      <c r="N2757" s="22">
        <v>1.6</v>
      </c>
      <c r="O2757" s="22">
        <v>5.8</v>
      </c>
      <c r="T2757" s="22">
        <v>2.2170000000000001</v>
      </c>
      <c r="U2757" s="22">
        <v>19</v>
      </c>
      <c r="V2757" s="22">
        <f t="shared" si="336"/>
        <v>0.27908192317375158</v>
      </c>
      <c r="W2757" s="22">
        <v>4.4999999999999998E-2</v>
      </c>
      <c r="X2757" s="22">
        <v>4</v>
      </c>
      <c r="Z2757" s="22">
        <v>11.2</v>
      </c>
      <c r="AA2757" s="22">
        <v>49.2</v>
      </c>
      <c r="AB2757" s="22">
        <v>106</v>
      </c>
      <c r="AC2757" s="22">
        <v>8.0500000000000007</v>
      </c>
      <c r="AG2757" s="22">
        <v>10.9</v>
      </c>
      <c r="AI2757" s="22">
        <v>20</v>
      </c>
      <c r="AJ2757" s="22">
        <v>811</v>
      </c>
      <c r="AO2757" s="22">
        <v>1.0009999999999999</v>
      </c>
      <c r="AQ2757" s="22">
        <v>1.7529999999999999</v>
      </c>
      <c r="AR2757" s="22">
        <v>0.14000000000000001</v>
      </c>
      <c r="BI2757" s="27"/>
    </row>
    <row r="2758" spans="1:61" s="22" customFormat="1" x14ac:dyDescent="0.2">
      <c r="B2758" s="23">
        <f t="shared" si="337"/>
        <v>2011</v>
      </c>
      <c r="C2758" s="23">
        <f t="shared" si="338"/>
        <v>10</v>
      </c>
      <c r="D2758" s="24" t="s">
        <v>1228</v>
      </c>
      <c r="E2758" s="25">
        <v>40828</v>
      </c>
      <c r="H2758" s="22" t="s">
        <v>826</v>
      </c>
      <c r="J2758" s="22" t="str">
        <f t="shared" si="339"/>
        <v xml:space="preserve">Fysingen </v>
      </c>
      <c r="K2758" s="22" t="s">
        <v>739</v>
      </c>
      <c r="N2758" s="22">
        <v>3.2</v>
      </c>
      <c r="O2758" s="22">
        <v>8.9</v>
      </c>
      <c r="T2758" s="22">
        <v>2.294</v>
      </c>
      <c r="U2758" s="22">
        <v>38</v>
      </c>
      <c r="V2758" s="22">
        <f t="shared" si="336"/>
        <v>0.72835843390497024</v>
      </c>
      <c r="W2758" s="22">
        <v>3.5999999999999997E-2</v>
      </c>
      <c r="X2758" s="22">
        <v>2</v>
      </c>
      <c r="Z2758" s="22">
        <v>2.9</v>
      </c>
      <c r="AA2758" s="22">
        <v>49.2</v>
      </c>
      <c r="AB2758" s="22">
        <v>134</v>
      </c>
      <c r="AC2758" s="22">
        <v>8.06</v>
      </c>
      <c r="AG2758" s="22">
        <v>8.5</v>
      </c>
      <c r="AI2758" s="22">
        <v>17</v>
      </c>
      <c r="AJ2758" s="22">
        <v>718</v>
      </c>
      <c r="AO2758" s="22">
        <v>1.0640000000000001</v>
      </c>
      <c r="AQ2758" s="22">
        <v>1.6220000000000001</v>
      </c>
      <c r="AR2758" s="22">
        <v>1</v>
      </c>
      <c r="BI2758" s="27"/>
    </row>
    <row r="2759" spans="1:61" s="22" customFormat="1" x14ac:dyDescent="0.2">
      <c r="B2759" s="23">
        <f t="shared" si="337"/>
        <v>2011</v>
      </c>
      <c r="C2759" s="23">
        <f t="shared" si="338"/>
        <v>10</v>
      </c>
      <c r="D2759" s="24" t="s">
        <v>1228</v>
      </c>
      <c r="E2759" s="25" t="s">
        <v>1271</v>
      </c>
      <c r="F2759" s="22">
        <v>6606238</v>
      </c>
      <c r="G2759" s="22">
        <v>661152</v>
      </c>
      <c r="H2759" s="26" t="s">
        <v>738</v>
      </c>
      <c r="J2759" s="22" t="str">
        <f t="shared" si="339"/>
        <v xml:space="preserve">Oxundaån </v>
      </c>
      <c r="K2759" s="22" t="s">
        <v>739</v>
      </c>
      <c r="L2759" s="22">
        <v>0.5</v>
      </c>
      <c r="M2759" s="22">
        <v>0.5</v>
      </c>
      <c r="O2759" s="22">
        <v>8.8000000000000007</v>
      </c>
      <c r="R2759" s="22">
        <v>45.2</v>
      </c>
      <c r="T2759" s="22">
        <v>2.4569999999999999</v>
      </c>
      <c r="U2759" s="22">
        <v>99</v>
      </c>
      <c r="V2759" s="22">
        <f t="shared" si="336"/>
        <v>0.9747022691585957</v>
      </c>
      <c r="W2759" s="22">
        <v>0.04</v>
      </c>
      <c r="X2759" s="22">
        <v>86</v>
      </c>
      <c r="Y2759" s="22">
        <v>1.6</v>
      </c>
      <c r="AB2759" s="22">
        <v>152</v>
      </c>
      <c r="AC2759" s="22">
        <v>7.77</v>
      </c>
      <c r="AE2759" s="22">
        <v>1.6</v>
      </c>
      <c r="AG2759" s="22">
        <v>10.8</v>
      </c>
      <c r="AI2759" s="22">
        <v>100</v>
      </c>
      <c r="AJ2759" s="22">
        <v>884</v>
      </c>
      <c r="AK2759" s="22">
        <v>51.2</v>
      </c>
      <c r="AL2759" s="22">
        <v>3.6999999999999998E-2</v>
      </c>
      <c r="AM2759" s="22">
        <v>5.5522</v>
      </c>
      <c r="AN2759" s="22">
        <v>9.6074000000000002</v>
      </c>
      <c r="AO2759" s="22">
        <v>42.043700000000001</v>
      </c>
      <c r="AP2759" s="22">
        <v>27.023320000000002</v>
      </c>
      <c r="AQ2759" s="22">
        <v>51.557649999999995</v>
      </c>
      <c r="AR2759" s="22">
        <v>1.76</v>
      </c>
      <c r="BI2759" s="27"/>
    </row>
    <row r="2760" spans="1:61" s="22" customFormat="1" x14ac:dyDescent="0.2">
      <c r="B2760" s="23">
        <f t="shared" si="337"/>
        <v>2012</v>
      </c>
      <c r="C2760" s="23">
        <f t="shared" si="338"/>
        <v>10</v>
      </c>
      <c r="D2760" s="24" t="s">
        <v>1228</v>
      </c>
      <c r="E2760" s="25">
        <v>41197</v>
      </c>
      <c r="H2760" s="22" t="s">
        <v>826</v>
      </c>
      <c r="J2760" s="22" t="str">
        <f t="shared" si="339"/>
        <v xml:space="preserve">Fysingen </v>
      </c>
      <c r="K2760" s="22" t="s">
        <v>739</v>
      </c>
      <c r="N2760" s="22">
        <v>2.1</v>
      </c>
      <c r="O2760" s="22">
        <v>7.9</v>
      </c>
      <c r="T2760" s="22">
        <v>1.9650000000000001</v>
      </c>
      <c r="U2760" s="22">
        <v>39</v>
      </c>
      <c r="V2760" s="22">
        <f t="shared" si="336"/>
        <v>0.36601422573906539</v>
      </c>
      <c r="W2760" s="22">
        <v>9.4E-2</v>
      </c>
      <c r="X2760" s="22">
        <v>6</v>
      </c>
      <c r="Z2760" s="22">
        <v>8</v>
      </c>
      <c r="AA2760" s="22">
        <v>42.6</v>
      </c>
      <c r="AB2760" s="22">
        <v>402</v>
      </c>
      <c r="AC2760" s="22">
        <v>7.78</v>
      </c>
      <c r="AG2760" s="22">
        <v>12.7</v>
      </c>
      <c r="AI2760" s="22">
        <v>26</v>
      </c>
      <c r="AJ2760" s="22">
        <v>1161</v>
      </c>
      <c r="AO2760" s="22">
        <v>0.80200000000000005</v>
      </c>
      <c r="AQ2760" s="22">
        <v>1.425</v>
      </c>
      <c r="AR2760" s="22">
        <v>2.71</v>
      </c>
      <c r="BI2760" s="27"/>
    </row>
    <row r="2761" spans="1:61" s="22" customFormat="1" x14ac:dyDescent="0.2">
      <c r="B2761" s="23">
        <f t="shared" si="337"/>
        <v>2012</v>
      </c>
      <c r="C2761" s="23">
        <f t="shared" si="338"/>
        <v>10</v>
      </c>
      <c r="D2761" s="24" t="s">
        <v>1228</v>
      </c>
      <c r="E2761" s="25" t="s">
        <v>1272</v>
      </c>
      <c r="F2761" s="22">
        <v>6606238</v>
      </c>
      <c r="G2761" s="22">
        <v>661152</v>
      </c>
      <c r="H2761" s="26" t="s">
        <v>738</v>
      </c>
      <c r="J2761" s="22" t="str">
        <f t="shared" si="339"/>
        <v xml:space="preserve">Oxundaån </v>
      </c>
      <c r="K2761" s="22" t="s">
        <v>739</v>
      </c>
      <c r="L2761" s="22">
        <v>0.5</v>
      </c>
      <c r="M2761" s="22">
        <v>0.5</v>
      </c>
      <c r="O2761" s="22">
        <v>8</v>
      </c>
      <c r="R2761" s="22">
        <v>43.1</v>
      </c>
      <c r="T2761" s="22">
        <v>2.3340000000000001</v>
      </c>
      <c r="U2761" s="22">
        <v>65</v>
      </c>
      <c r="V2761" s="22">
        <f t="shared" si="336"/>
        <v>0.53616618772303126</v>
      </c>
      <c r="W2761" s="22">
        <v>6.4000000000000001E-2</v>
      </c>
      <c r="X2761" s="22">
        <v>51</v>
      </c>
      <c r="Y2761" s="22">
        <v>2.2999999999999998</v>
      </c>
      <c r="AB2761" s="22">
        <v>196</v>
      </c>
      <c r="AC2761" s="22">
        <v>7.72</v>
      </c>
      <c r="AE2761" s="22">
        <v>2</v>
      </c>
      <c r="AG2761" s="22">
        <v>11.3</v>
      </c>
      <c r="AI2761" s="22">
        <v>70</v>
      </c>
      <c r="AJ2761" s="22">
        <v>971</v>
      </c>
      <c r="AK2761" s="22">
        <v>47.699999999999996</v>
      </c>
      <c r="AL2761" s="22">
        <v>0.11</v>
      </c>
      <c r="AM2761" s="22">
        <v>4.9657</v>
      </c>
      <c r="AN2761" s="22">
        <v>8.4457999999999984</v>
      </c>
      <c r="AO2761" s="22">
        <v>34.528300000000002</v>
      </c>
      <c r="AP2761" s="22">
        <v>23.536440000000002</v>
      </c>
      <c r="AQ2761" s="22">
        <v>45.503349999999998</v>
      </c>
      <c r="AR2761" s="22">
        <v>1.79</v>
      </c>
      <c r="BI2761" s="27"/>
    </row>
    <row r="2762" spans="1:61" s="22" customFormat="1" x14ac:dyDescent="0.2">
      <c r="B2762" s="23">
        <f t="shared" si="337"/>
        <v>2013</v>
      </c>
      <c r="C2762" s="23">
        <f t="shared" si="338"/>
        <v>10</v>
      </c>
      <c r="D2762" s="24" t="s">
        <v>1228</v>
      </c>
      <c r="E2762" s="25" t="s">
        <v>1273</v>
      </c>
      <c r="H2762" s="22" t="s">
        <v>826</v>
      </c>
      <c r="J2762" s="22" t="str">
        <f t="shared" si="339"/>
        <v xml:space="preserve">Fysingen </v>
      </c>
      <c r="K2762" s="22" t="s">
        <v>739</v>
      </c>
      <c r="L2762" s="22">
        <v>0.5</v>
      </c>
      <c r="M2762" s="22">
        <v>0.5</v>
      </c>
      <c r="N2762" s="22">
        <v>3.65</v>
      </c>
      <c r="O2762" s="22">
        <v>10</v>
      </c>
      <c r="T2762" s="22">
        <v>2.5649999999999999</v>
      </c>
      <c r="U2762" s="22">
        <v>27</v>
      </c>
      <c r="V2762" s="22">
        <f t="shared" si="336"/>
        <v>0.75443800167103581</v>
      </c>
      <c r="W2762" s="22">
        <v>3.6999999999999998E-2</v>
      </c>
      <c r="X2762" s="22">
        <v>0.5</v>
      </c>
      <c r="Y2762" s="22">
        <v>1.3</v>
      </c>
      <c r="Z2762" s="22">
        <v>4.2</v>
      </c>
      <c r="AA2762" s="22">
        <v>47.3</v>
      </c>
      <c r="AB2762" s="22">
        <v>16</v>
      </c>
      <c r="AC2762" s="22">
        <v>8.19</v>
      </c>
      <c r="AG2762" s="22">
        <v>12.5</v>
      </c>
      <c r="AI2762" s="22">
        <v>12</v>
      </c>
      <c r="AJ2762" s="22">
        <v>531</v>
      </c>
      <c r="AK2762" s="22">
        <v>52</v>
      </c>
      <c r="AL2762" s="22">
        <v>3.2000000000000001E-2</v>
      </c>
      <c r="AM2762" s="22">
        <v>5.6695000000000002</v>
      </c>
      <c r="AN2762" s="22">
        <v>10.127699999999999</v>
      </c>
      <c r="AO2762" s="22">
        <v>39.420400000000008</v>
      </c>
      <c r="AP2762" s="22">
        <v>26.381</v>
      </c>
      <c r="AQ2762" s="22">
        <v>50.981049999999996</v>
      </c>
      <c r="AR2762" s="22">
        <v>0.05</v>
      </c>
      <c r="AS2762" s="22">
        <v>66</v>
      </c>
      <c r="AT2762" s="22">
        <v>0.75</v>
      </c>
      <c r="AV2762" s="22">
        <v>3.0000000000000001E-3</v>
      </c>
      <c r="AW2762" s="22">
        <v>0.4</v>
      </c>
      <c r="AX2762" s="22">
        <v>0.11</v>
      </c>
      <c r="AY2762" s="22">
        <v>1</v>
      </c>
      <c r="BC2762" s="22">
        <v>5.7</v>
      </c>
      <c r="BE2762" s="22">
        <v>0.02</v>
      </c>
      <c r="BG2762" s="22">
        <v>0.5</v>
      </c>
      <c r="BH2762" s="22">
        <v>0.8</v>
      </c>
      <c r="BI2762" s="27">
        <v>14</v>
      </c>
    </row>
    <row r="2763" spans="1:61" s="22" customFormat="1" x14ac:dyDescent="0.2">
      <c r="A2763" s="30">
        <v>25390</v>
      </c>
      <c r="B2763" s="23">
        <f t="shared" si="337"/>
        <v>2013</v>
      </c>
      <c r="C2763" s="23">
        <f t="shared" si="338"/>
        <v>10</v>
      </c>
      <c r="D2763" s="24" t="s">
        <v>1228</v>
      </c>
      <c r="E2763" s="31">
        <v>41562</v>
      </c>
      <c r="F2763" s="30">
        <v>6606035</v>
      </c>
      <c r="G2763" s="30">
        <v>1615620</v>
      </c>
      <c r="H2763" s="26" t="s">
        <v>90</v>
      </c>
      <c r="J2763" s="22" t="str">
        <f t="shared" si="339"/>
        <v xml:space="preserve">Oxundasjön </v>
      </c>
      <c r="K2763" s="22" t="s">
        <v>739</v>
      </c>
      <c r="L2763" s="30">
        <v>0.5</v>
      </c>
      <c r="M2763" s="30">
        <v>0.5</v>
      </c>
      <c r="N2763" s="30">
        <v>4</v>
      </c>
      <c r="O2763" s="30">
        <v>10</v>
      </c>
      <c r="P2763" s="30">
        <v>8.6999999999999993</v>
      </c>
      <c r="Q2763" s="30">
        <v>80</v>
      </c>
      <c r="T2763" s="30">
        <v>2.4722666666666702</v>
      </c>
      <c r="U2763" s="30">
        <v>26.879000000000001</v>
      </c>
      <c r="V2763" s="22">
        <f t="shared" si="336"/>
        <v>0.39050355031190925</v>
      </c>
      <c r="W2763" s="30">
        <v>0.05</v>
      </c>
      <c r="X2763" s="30">
        <v>70.239999999999995</v>
      </c>
      <c r="Y2763" s="30">
        <v>1.8199999999999998</v>
      </c>
      <c r="Z2763" s="30">
        <v>5.1950019999999997</v>
      </c>
      <c r="AB2763" s="30">
        <v>17.204999999999998</v>
      </c>
      <c r="AC2763" s="30">
        <v>7.9</v>
      </c>
      <c r="AI2763" s="30">
        <v>94.82</v>
      </c>
      <c r="AJ2763" s="30">
        <v>703.67100000000005</v>
      </c>
      <c r="BI2763" s="27"/>
    </row>
    <row r="2764" spans="1:61" s="22" customFormat="1" x14ac:dyDescent="0.2">
      <c r="A2764" s="30">
        <v>25391</v>
      </c>
      <c r="B2764" s="23">
        <f t="shared" si="337"/>
        <v>2013</v>
      </c>
      <c r="C2764" s="23">
        <f t="shared" si="338"/>
        <v>10</v>
      </c>
      <c r="D2764" s="24" t="s">
        <v>1228</v>
      </c>
      <c r="E2764" s="31">
        <v>41562</v>
      </c>
      <c r="F2764" s="30">
        <v>6606035</v>
      </c>
      <c r="G2764" s="30">
        <v>1615620</v>
      </c>
      <c r="H2764" s="26" t="s">
        <v>90</v>
      </c>
      <c r="J2764" s="22" t="str">
        <f t="shared" si="339"/>
        <v xml:space="preserve">Oxundasjön </v>
      </c>
      <c r="K2764" s="26" t="s">
        <v>781</v>
      </c>
      <c r="L2764" s="30">
        <v>1</v>
      </c>
      <c r="M2764" s="30">
        <v>1</v>
      </c>
      <c r="O2764" s="30">
        <v>10</v>
      </c>
      <c r="P2764" s="30">
        <v>8.8000000000000007</v>
      </c>
      <c r="Q2764" s="30">
        <v>81</v>
      </c>
      <c r="BI2764" s="27"/>
    </row>
    <row r="2765" spans="1:61" s="22" customFormat="1" x14ac:dyDescent="0.2">
      <c r="A2765" s="30">
        <v>25392</v>
      </c>
      <c r="B2765" s="23">
        <f t="shared" si="337"/>
        <v>2013</v>
      </c>
      <c r="C2765" s="23">
        <f t="shared" si="338"/>
        <v>10</v>
      </c>
      <c r="D2765" s="24" t="s">
        <v>1228</v>
      </c>
      <c r="E2765" s="31">
        <v>41562</v>
      </c>
      <c r="F2765" s="30">
        <v>6606035</v>
      </c>
      <c r="G2765" s="30">
        <v>1615620</v>
      </c>
      <c r="H2765" s="26" t="s">
        <v>90</v>
      </c>
      <c r="J2765" s="22" t="str">
        <f t="shared" si="339"/>
        <v xml:space="preserve">Oxundasjön </v>
      </c>
      <c r="K2765" s="26" t="s">
        <v>782</v>
      </c>
      <c r="L2765" s="30">
        <v>2</v>
      </c>
      <c r="M2765" s="30">
        <v>2</v>
      </c>
      <c r="O2765" s="30">
        <v>10</v>
      </c>
      <c r="P2765" s="30">
        <v>9</v>
      </c>
      <c r="Q2765" s="30">
        <v>83</v>
      </c>
      <c r="BI2765" s="27"/>
    </row>
    <row r="2766" spans="1:61" s="22" customFormat="1" x14ac:dyDescent="0.2">
      <c r="A2766" s="30">
        <v>25393</v>
      </c>
      <c r="B2766" s="23">
        <f t="shared" si="337"/>
        <v>2013</v>
      </c>
      <c r="C2766" s="23">
        <f t="shared" si="338"/>
        <v>10</v>
      </c>
      <c r="D2766" s="24" t="s">
        <v>1228</v>
      </c>
      <c r="E2766" s="31">
        <v>41562</v>
      </c>
      <c r="F2766" s="30">
        <v>6606035</v>
      </c>
      <c r="G2766" s="30">
        <v>1615620</v>
      </c>
      <c r="H2766" s="26" t="s">
        <v>90</v>
      </c>
      <c r="J2766" s="22" t="str">
        <f t="shared" si="339"/>
        <v xml:space="preserve">Oxundasjön </v>
      </c>
      <c r="K2766" s="26" t="s">
        <v>783</v>
      </c>
      <c r="L2766" s="30">
        <v>3</v>
      </c>
      <c r="M2766" s="30">
        <v>3</v>
      </c>
      <c r="O2766" s="30">
        <v>10</v>
      </c>
      <c r="P2766" s="30">
        <v>9.1999999999999993</v>
      </c>
      <c r="Q2766" s="30">
        <v>84</v>
      </c>
      <c r="BI2766" s="27"/>
    </row>
    <row r="2767" spans="1:61" s="22" customFormat="1" x14ac:dyDescent="0.2">
      <c r="A2767" s="30">
        <v>25394</v>
      </c>
      <c r="B2767" s="23">
        <f t="shared" si="337"/>
        <v>2013</v>
      </c>
      <c r="C2767" s="23">
        <f t="shared" si="338"/>
        <v>10</v>
      </c>
      <c r="D2767" s="24" t="s">
        <v>1228</v>
      </c>
      <c r="E2767" s="31">
        <v>41562</v>
      </c>
      <c r="F2767" s="30">
        <v>6606035</v>
      </c>
      <c r="G2767" s="30">
        <v>1615620</v>
      </c>
      <c r="H2767" s="26" t="s">
        <v>90</v>
      </c>
      <c r="J2767" s="22" t="str">
        <f t="shared" si="339"/>
        <v xml:space="preserve">Oxundasjön </v>
      </c>
      <c r="K2767" s="26" t="s">
        <v>784</v>
      </c>
      <c r="L2767" s="30">
        <v>4</v>
      </c>
      <c r="M2767" s="30">
        <v>4</v>
      </c>
      <c r="O2767" s="30">
        <v>10</v>
      </c>
      <c r="P2767" s="30">
        <v>9.3000000000000007</v>
      </c>
      <c r="Q2767" s="30">
        <v>85</v>
      </c>
      <c r="BI2767" s="27"/>
    </row>
    <row r="2768" spans="1:61" s="22" customFormat="1" x14ac:dyDescent="0.2">
      <c r="A2768" s="30">
        <v>25395</v>
      </c>
      <c r="B2768" s="23">
        <f t="shared" si="337"/>
        <v>2013</v>
      </c>
      <c r="C2768" s="23">
        <f t="shared" si="338"/>
        <v>10</v>
      </c>
      <c r="D2768" s="24" t="s">
        <v>1228</v>
      </c>
      <c r="E2768" s="31">
        <v>41562</v>
      </c>
      <c r="F2768" s="30">
        <v>6606035</v>
      </c>
      <c r="G2768" s="30">
        <v>1615620</v>
      </c>
      <c r="H2768" s="26" t="s">
        <v>90</v>
      </c>
      <c r="J2768" s="22" t="str">
        <f t="shared" si="339"/>
        <v xml:space="preserve">Oxundasjön </v>
      </c>
      <c r="K2768" s="26" t="s">
        <v>841</v>
      </c>
      <c r="L2768" s="30">
        <v>5</v>
      </c>
      <c r="M2768" s="30">
        <v>5</v>
      </c>
      <c r="O2768" s="30">
        <v>10</v>
      </c>
      <c r="P2768" s="30">
        <v>9.4</v>
      </c>
      <c r="Q2768" s="30">
        <v>86</v>
      </c>
      <c r="BI2768" s="27"/>
    </row>
    <row r="2769" spans="1:61" s="22" customFormat="1" x14ac:dyDescent="0.2">
      <c r="A2769" s="30">
        <v>25396</v>
      </c>
      <c r="B2769" s="23">
        <f t="shared" si="337"/>
        <v>2013</v>
      </c>
      <c r="C2769" s="23">
        <f t="shared" si="338"/>
        <v>10</v>
      </c>
      <c r="D2769" s="24" t="s">
        <v>1228</v>
      </c>
      <c r="E2769" s="31">
        <v>41562</v>
      </c>
      <c r="F2769" s="30">
        <v>6606035</v>
      </c>
      <c r="G2769" s="30">
        <v>1615620</v>
      </c>
      <c r="H2769" s="26" t="s">
        <v>90</v>
      </c>
      <c r="J2769" s="22" t="str">
        <f t="shared" si="339"/>
        <v xml:space="preserve">Oxundasjön </v>
      </c>
      <c r="K2769" s="22" t="s">
        <v>785</v>
      </c>
      <c r="L2769" s="30">
        <v>5.7</v>
      </c>
      <c r="M2769" s="30">
        <v>5.7</v>
      </c>
      <c r="O2769" s="30">
        <v>10</v>
      </c>
      <c r="P2769" s="30">
        <v>9.4</v>
      </c>
      <c r="Q2769" s="30">
        <v>86</v>
      </c>
      <c r="BI2769" s="27"/>
    </row>
    <row r="2770" spans="1:61" s="22" customFormat="1" x14ac:dyDescent="0.2">
      <c r="A2770" s="30">
        <v>25397</v>
      </c>
      <c r="B2770" s="23">
        <f t="shared" si="337"/>
        <v>2013</v>
      </c>
      <c r="C2770" s="23">
        <f t="shared" si="338"/>
        <v>10</v>
      </c>
      <c r="D2770" s="24" t="s">
        <v>1228</v>
      </c>
      <c r="E2770" s="31">
        <v>41562</v>
      </c>
      <c r="F2770" s="30">
        <v>6599695</v>
      </c>
      <c r="G2770" s="30">
        <v>1617290</v>
      </c>
      <c r="H2770" s="26" t="s">
        <v>83</v>
      </c>
      <c r="J2770" s="22" t="str">
        <f t="shared" si="339"/>
        <v xml:space="preserve">Edssjön </v>
      </c>
      <c r="K2770" s="22" t="s">
        <v>739</v>
      </c>
      <c r="L2770" s="30">
        <v>0.5</v>
      </c>
      <c r="M2770" s="30">
        <v>0.5</v>
      </c>
      <c r="N2770" s="30">
        <v>3.7</v>
      </c>
      <c r="O2770" s="30">
        <v>9.6999999999999993</v>
      </c>
      <c r="P2770" s="30">
        <v>8.1999999999999993</v>
      </c>
      <c r="Q2770" s="30">
        <v>74</v>
      </c>
      <c r="T2770" s="30">
        <v>2.53066666666667</v>
      </c>
      <c r="U2770" s="30">
        <v>72.438999999999993</v>
      </c>
      <c r="V2770" s="22">
        <f t="shared" ref="V2770" si="340">U2770 * (1/((10^((0.0901821 + (2729.92 /(273.15 + O2770)))-AC2770)+1)))</f>
        <v>0.93896223177971039</v>
      </c>
      <c r="W2770" s="30">
        <v>5.7000000000000002E-2</v>
      </c>
      <c r="X2770" s="30">
        <v>61.95</v>
      </c>
      <c r="Y2770" s="30">
        <v>2.4</v>
      </c>
      <c r="Z2770" s="30">
        <v>16.132912000000001</v>
      </c>
      <c r="AB2770" s="30">
        <v>97.433999999999997</v>
      </c>
      <c r="AC2770" s="30">
        <v>7.86</v>
      </c>
      <c r="AI2770" s="30">
        <v>108.75</v>
      </c>
      <c r="AJ2770" s="30">
        <v>1075.78</v>
      </c>
      <c r="BI2770" s="27"/>
    </row>
    <row r="2771" spans="1:61" s="22" customFormat="1" x14ac:dyDescent="0.2">
      <c r="A2771" s="30">
        <v>25398</v>
      </c>
      <c r="B2771" s="23">
        <f t="shared" si="337"/>
        <v>2013</v>
      </c>
      <c r="C2771" s="23">
        <f t="shared" si="338"/>
        <v>10</v>
      </c>
      <c r="D2771" s="24" t="s">
        <v>1228</v>
      </c>
      <c r="E2771" s="31">
        <v>41562</v>
      </c>
      <c r="F2771" s="30">
        <v>6599695</v>
      </c>
      <c r="G2771" s="30">
        <v>1617290</v>
      </c>
      <c r="H2771" s="26" t="s">
        <v>83</v>
      </c>
      <c r="J2771" s="22" t="str">
        <f t="shared" si="339"/>
        <v xml:space="preserve">Edssjön </v>
      </c>
      <c r="K2771" s="26" t="s">
        <v>781</v>
      </c>
      <c r="L2771" s="30">
        <v>1</v>
      </c>
      <c r="M2771" s="30">
        <v>1</v>
      </c>
      <c r="O2771" s="30">
        <v>9.6999999999999993</v>
      </c>
      <c r="P2771" s="30">
        <v>8.1999999999999993</v>
      </c>
      <c r="Q2771" s="30">
        <v>74</v>
      </c>
      <c r="BI2771" s="27"/>
    </row>
    <row r="2772" spans="1:61" s="22" customFormat="1" x14ac:dyDescent="0.2">
      <c r="A2772" s="30">
        <v>25399</v>
      </c>
      <c r="B2772" s="23">
        <f t="shared" si="337"/>
        <v>2013</v>
      </c>
      <c r="C2772" s="23">
        <f t="shared" si="338"/>
        <v>10</v>
      </c>
      <c r="D2772" s="24" t="s">
        <v>1228</v>
      </c>
      <c r="E2772" s="31">
        <v>41562</v>
      </c>
      <c r="F2772" s="30">
        <v>6599695</v>
      </c>
      <c r="G2772" s="30">
        <v>1617290</v>
      </c>
      <c r="H2772" s="26" t="s">
        <v>83</v>
      </c>
      <c r="J2772" s="22" t="str">
        <f t="shared" si="339"/>
        <v xml:space="preserve">Edssjön </v>
      </c>
      <c r="K2772" s="26" t="s">
        <v>782</v>
      </c>
      <c r="L2772" s="30">
        <v>2</v>
      </c>
      <c r="M2772" s="30">
        <v>2</v>
      </c>
      <c r="O2772" s="30">
        <v>9.6999999999999993</v>
      </c>
      <c r="P2772" s="30">
        <v>8.4</v>
      </c>
      <c r="Q2772" s="30">
        <v>76</v>
      </c>
      <c r="BI2772" s="27"/>
    </row>
    <row r="2773" spans="1:61" s="22" customFormat="1" x14ac:dyDescent="0.2">
      <c r="A2773" s="30">
        <v>25400</v>
      </c>
      <c r="B2773" s="23">
        <f t="shared" si="337"/>
        <v>2013</v>
      </c>
      <c r="C2773" s="23">
        <f t="shared" si="338"/>
        <v>10</v>
      </c>
      <c r="D2773" s="24" t="s">
        <v>1228</v>
      </c>
      <c r="E2773" s="31">
        <v>41562</v>
      </c>
      <c r="F2773" s="30">
        <v>6599695</v>
      </c>
      <c r="G2773" s="30">
        <v>1617290</v>
      </c>
      <c r="H2773" s="26" t="s">
        <v>83</v>
      </c>
      <c r="J2773" s="22" t="str">
        <f t="shared" si="339"/>
        <v xml:space="preserve">Edssjön </v>
      </c>
      <c r="K2773" s="26" t="s">
        <v>783</v>
      </c>
      <c r="L2773" s="30">
        <v>3</v>
      </c>
      <c r="M2773" s="30">
        <v>3</v>
      </c>
      <c r="O2773" s="30">
        <v>9.6999999999999993</v>
      </c>
      <c r="P2773" s="30">
        <v>8.5</v>
      </c>
      <c r="Q2773" s="30">
        <v>77</v>
      </c>
      <c r="BI2773" s="27"/>
    </row>
    <row r="2774" spans="1:61" s="22" customFormat="1" x14ac:dyDescent="0.2">
      <c r="A2774" s="30">
        <v>25401</v>
      </c>
      <c r="B2774" s="23">
        <f t="shared" si="337"/>
        <v>2013</v>
      </c>
      <c r="C2774" s="23">
        <f t="shared" si="338"/>
        <v>10</v>
      </c>
      <c r="D2774" s="24" t="s">
        <v>1228</v>
      </c>
      <c r="E2774" s="31">
        <v>41562</v>
      </c>
      <c r="F2774" s="30">
        <v>6599695</v>
      </c>
      <c r="G2774" s="30">
        <v>1617290</v>
      </c>
      <c r="H2774" s="26" t="s">
        <v>83</v>
      </c>
      <c r="J2774" s="22" t="str">
        <f t="shared" si="339"/>
        <v xml:space="preserve">Edssjön </v>
      </c>
      <c r="K2774" s="26" t="s">
        <v>784</v>
      </c>
      <c r="L2774" s="30">
        <v>4</v>
      </c>
      <c r="M2774" s="30">
        <v>4</v>
      </c>
      <c r="O2774" s="30">
        <v>9.6999999999999993</v>
      </c>
      <c r="P2774" s="30">
        <v>8.6</v>
      </c>
      <c r="Q2774" s="30">
        <v>78</v>
      </c>
      <c r="BI2774" s="27"/>
    </row>
    <row r="2775" spans="1:61" s="22" customFormat="1" x14ac:dyDescent="0.2">
      <c r="A2775" s="30">
        <v>25402</v>
      </c>
      <c r="B2775" s="23">
        <f t="shared" si="337"/>
        <v>2013</v>
      </c>
      <c r="C2775" s="23">
        <f t="shared" si="338"/>
        <v>10</v>
      </c>
      <c r="D2775" s="24" t="s">
        <v>1228</v>
      </c>
      <c r="E2775" s="31">
        <v>41562</v>
      </c>
      <c r="F2775" s="30">
        <v>6599695</v>
      </c>
      <c r="G2775" s="30">
        <v>1617290</v>
      </c>
      <c r="H2775" s="26" t="s">
        <v>83</v>
      </c>
      <c r="J2775" s="22" t="str">
        <f t="shared" si="339"/>
        <v xml:space="preserve">Edssjön </v>
      </c>
      <c r="K2775" s="22" t="s">
        <v>785</v>
      </c>
      <c r="L2775" s="30">
        <v>5.0999999999999996</v>
      </c>
      <c r="M2775" s="30">
        <v>5.0999999999999996</v>
      </c>
      <c r="O2775" s="30">
        <v>9.6999999999999993</v>
      </c>
      <c r="P2775" s="30">
        <v>8.6</v>
      </c>
      <c r="Q2775" s="30">
        <v>78</v>
      </c>
      <c r="BI2775" s="27"/>
    </row>
    <row r="2776" spans="1:61" s="22" customFormat="1" x14ac:dyDescent="0.2">
      <c r="A2776" s="30">
        <v>25403</v>
      </c>
      <c r="B2776" s="23">
        <f t="shared" si="337"/>
        <v>2013</v>
      </c>
      <c r="C2776" s="23">
        <f t="shared" si="338"/>
        <v>10</v>
      </c>
      <c r="D2776" s="24" t="s">
        <v>1228</v>
      </c>
      <c r="E2776" s="31">
        <v>41562</v>
      </c>
      <c r="F2776" s="30">
        <v>6593820</v>
      </c>
      <c r="G2776" s="30">
        <v>1619360</v>
      </c>
      <c r="H2776" s="26" t="s">
        <v>91</v>
      </c>
      <c r="J2776" s="22" t="str">
        <f t="shared" si="339"/>
        <v xml:space="preserve">Ravalen </v>
      </c>
      <c r="K2776" s="22" t="s">
        <v>739</v>
      </c>
      <c r="L2776" s="30">
        <v>0.5</v>
      </c>
      <c r="M2776" s="30">
        <v>0.5</v>
      </c>
      <c r="N2776" s="30">
        <v>1.5</v>
      </c>
      <c r="O2776" s="30">
        <v>9.4</v>
      </c>
      <c r="P2776" s="30">
        <v>10.6</v>
      </c>
      <c r="Q2776" s="30">
        <v>95</v>
      </c>
      <c r="T2776" s="30">
        <v>2.2386666666666701</v>
      </c>
      <c r="U2776" s="30">
        <v>7.9829999999999997</v>
      </c>
      <c r="V2776" s="22">
        <f t="shared" ref="V2776" si="341">U2776 * (1/((10^((0.0901821 + (2729.92 /(273.15 + O2776)))-AC2776)+1)))</f>
        <v>0.13887963309922144</v>
      </c>
      <c r="W2776" s="30">
        <v>0.06</v>
      </c>
      <c r="X2776" s="30">
        <v>2.15</v>
      </c>
      <c r="Y2776" s="30">
        <v>0.63</v>
      </c>
      <c r="Z2776" s="30">
        <v>5.9265360000000005</v>
      </c>
      <c r="AB2776" s="30">
        <v>0.248</v>
      </c>
      <c r="AC2776" s="30">
        <v>8</v>
      </c>
      <c r="AI2776" s="30">
        <v>21.94</v>
      </c>
      <c r="AJ2776" s="30">
        <v>695.65099999999995</v>
      </c>
      <c r="BI2776" s="27"/>
    </row>
    <row r="2777" spans="1:61" s="22" customFormat="1" x14ac:dyDescent="0.2">
      <c r="A2777" s="30">
        <v>25404</v>
      </c>
      <c r="B2777" s="23">
        <f t="shared" si="337"/>
        <v>2013</v>
      </c>
      <c r="C2777" s="23">
        <f t="shared" si="338"/>
        <v>10</v>
      </c>
      <c r="D2777" s="24" t="s">
        <v>1228</v>
      </c>
      <c r="E2777" s="31">
        <v>41562</v>
      </c>
      <c r="F2777" s="30">
        <v>6593820</v>
      </c>
      <c r="G2777" s="30">
        <v>1619360</v>
      </c>
      <c r="H2777" s="26" t="s">
        <v>91</v>
      </c>
      <c r="J2777" s="22" t="str">
        <f t="shared" si="339"/>
        <v xml:space="preserve">Ravalen </v>
      </c>
      <c r="K2777" s="26" t="s">
        <v>781</v>
      </c>
      <c r="L2777" s="30">
        <v>1</v>
      </c>
      <c r="M2777" s="30">
        <v>1</v>
      </c>
      <c r="O2777" s="30">
        <v>9.4</v>
      </c>
      <c r="P2777" s="30">
        <v>10.6</v>
      </c>
      <c r="Q2777" s="30">
        <v>95</v>
      </c>
      <c r="BI2777" s="27"/>
    </row>
    <row r="2778" spans="1:61" s="22" customFormat="1" x14ac:dyDescent="0.2">
      <c r="A2778" s="30">
        <v>25405</v>
      </c>
      <c r="B2778" s="23">
        <f t="shared" si="337"/>
        <v>2013</v>
      </c>
      <c r="C2778" s="23">
        <f t="shared" si="338"/>
        <v>10</v>
      </c>
      <c r="D2778" s="24" t="s">
        <v>1228</v>
      </c>
      <c r="E2778" s="31">
        <v>41562</v>
      </c>
      <c r="F2778" s="30">
        <v>6593820</v>
      </c>
      <c r="G2778" s="30">
        <v>1619360</v>
      </c>
      <c r="H2778" s="26" t="s">
        <v>91</v>
      </c>
      <c r="J2778" s="22" t="str">
        <f t="shared" si="339"/>
        <v xml:space="preserve">Ravalen </v>
      </c>
      <c r="K2778" s="22" t="s">
        <v>785</v>
      </c>
      <c r="L2778" s="30">
        <v>1.6</v>
      </c>
      <c r="M2778" s="30">
        <v>1.6</v>
      </c>
      <c r="O2778" s="30">
        <v>9.4</v>
      </c>
      <c r="P2778" s="30">
        <v>10.6</v>
      </c>
      <c r="Q2778" s="30">
        <v>95</v>
      </c>
      <c r="BI2778" s="27"/>
    </row>
    <row r="2779" spans="1:61" s="22" customFormat="1" x14ac:dyDescent="0.2">
      <c r="A2779" s="30">
        <v>25406</v>
      </c>
      <c r="B2779" s="23">
        <f t="shared" si="337"/>
        <v>2013</v>
      </c>
      <c r="C2779" s="23">
        <f t="shared" si="338"/>
        <v>10</v>
      </c>
      <c r="D2779" s="24" t="s">
        <v>1228</v>
      </c>
      <c r="E2779" s="31">
        <v>41563</v>
      </c>
      <c r="F2779" s="30">
        <v>6599245</v>
      </c>
      <c r="G2779" s="30">
        <v>1622345</v>
      </c>
      <c r="H2779" s="26" t="s">
        <v>833</v>
      </c>
      <c r="I2779" s="22">
        <v>1</v>
      </c>
      <c r="J2779" s="22" t="str">
        <f t="shared" si="339"/>
        <v>Norrviken 1</v>
      </c>
      <c r="K2779" s="22" t="s">
        <v>739</v>
      </c>
      <c r="L2779" s="30">
        <v>0.5</v>
      </c>
      <c r="M2779" s="30">
        <v>0.5</v>
      </c>
      <c r="N2779" s="30">
        <v>2.2000000000000002</v>
      </c>
      <c r="O2779" s="30">
        <v>9.1999999999999993</v>
      </c>
      <c r="P2779" s="30">
        <v>9</v>
      </c>
      <c r="Q2779" s="30">
        <v>79</v>
      </c>
      <c r="T2779" s="30">
        <v>2.6882687999999999</v>
      </c>
      <c r="U2779" s="30">
        <v>27.169</v>
      </c>
      <c r="V2779" s="22">
        <f t="shared" ref="V2779" si="342">U2779 * (1/((10^((0.0901821 + (2729.92 /(273.15 + O2779)))-AC2779)+1)))</f>
        <v>0.33113002624968035</v>
      </c>
      <c r="W2779" s="30">
        <v>4.9000000000000002E-2</v>
      </c>
      <c r="X2779" s="30">
        <v>36.200000000000003</v>
      </c>
      <c r="Y2779" s="30">
        <v>3.7</v>
      </c>
      <c r="Z2779" s="30">
        <v>19.454847999999998</v>
      </c>
      <c r="AB2779" s="30">
        <v>60.911999999999999</v>
      </c>
      <c r="AC2779" s="30">
        <v>7.85</v>
      </c>
      <c r="AI2779" s="30">
        <v>84.18</v>
      </c>
      <c r="AJ2779" s="30">
        <v>885.62400000000002</v>
      </c>
      <c r="BI2779" s="27"/>
    </row>
    <row r="2780" spans="1:61" s="22" customFormat="1" x14ac:dyDescent="0.2">
      <c r="A2780" s="30">
        <v>25407</v>
      </c>
      <c r="B2780" s="23">
        <f t="shared" si="337"/>
        <v>2013</v>
      </c>
      <c r="C2780" s="23">
        <f t="shared" si="338"/>
        <v>10</v>
      </c>
      <c r="D2780" s="24" t="s">
        <v>1228</v>
      </c>
      <c r="E2780" s="31">
        <v>41563</v>
      </c>
      <c r="F2780" s="30">
        <v>6599245</v>
      </c>
      <c r="G2780" s="30">
        <v>1622345</v>
      </c>
      <c r="H2780" s="26" t="s">
        <v>833</v>
      </c>
      <c r="I2780" s="22">
        <v>1</v>
      </c>
      <c r="J2780" s="22" t="str">
        <f t="shared" si="339"/>
        <v>Norrviken 1</v>
      </c>
      <c r="K2780" s="26" t="s">
        <v>781</v>
      </c>
      <c r="L2780" s="30">
        <v>1</v>
      </c>
      <c r="M2780" s="30">
        <v>1</v>
      </c>
      <c r="O2780" s="30">
        <v>9.3000000000000007</v>
      </c>
      <c r="P2780" s="30">
        <v>9</v>
      </c>
      <c r="Q2780" s="30">
        <v>79</v>
      </c>
      <c r="BI2780" s="27"/>
    </row>
    <row r="2781" spans="1:61" s="22" customFormat="1" x14ac:dyDescent="0.2">
      <c r="A2781" s="30">
        <v>25408</v>
      </c>
      <c r="B2781" s="23">
        <f t="shared" si="337"/>
        <v>2013</v>
      </c>
      <c r="C2781" s="23">
        <f t="shared" si="338"/>
        <v>10</v>
      </c>
      <c r="D2781" s="24" t="s">
        <v>1228</v>
      </c>
      <c r="E2781" s="31">
        <v>41563</v>
      </c>
      <c r="F2781" s="30">
        <v>6599245</v>
      </c>
      <c r="G2781" s="30">
        <v>1622345</v>
      </c>
      <c r="H2781" s="26" t="s">
        <v>833</v>
      </c>
      <c r="I2781" s="22">
        <v>1</v>
      </c>
      <c r="J2781" s="22" t="str">
        <f t="shared" si="339"/>
        <v>Norrviken 1</v>
      </c>
      <c r="K2781" s="26" t="s">
        <v>782</v>
      </c>
      <c r="L2781" s="30">
        <v>2</v>
      </c>
      <c r="M2781" s="30">
        <v>2</v>
      </c>
      <c r="O2781" s="30">
        <v>9.3000000000000007</v>
      </c>
      <c r="P2781" s="30">
        <v>9</v>
      </c>
      <c r="Q2781" s="30">
        <v>79</v>
      </c>
      <c r="BI2781" s="27"/>
    </row>
    <row r="2782" spans="1:61" s="22" customFormat="1" x14ac:dyDescent="0.2">
      <c r="A2782" s="30">
        <v>25409</v>
      </c>
      <c r="B2782" s="23">
        <f t="shared" si="337"/>
        <v>2013</v>
      </c>
      <c r="C2782" s="23">
        <f t="shared" si="338"/>
        <v>10</v>
      </c>
      <c r="D2782" s="24" t="s">
        <v>1228</v>
      </c>
      <c r="E2782" s="31">
        <v>41563</v>
      </c>
      <c r="F2782" s="30">
        <v>6599245</v>
      </c>
      <c r="G2782" s="30">
        <v>1622345</v>
      </c>
      <c r="H2782" s="26" t="s">
        <v>833</v>
      </c>
      <c r="I2782" s="22">
        <v>1</v>
      </c>
      <c r="J2782" s="22" t="str">
        <f t="shared" si="339"/>
        <v>Norrviken 1</v>
      </c>
      <c r="K2782" s="22" t="s">
        <v>785</v>
      </c>
      <c r="L2782" s="30">
        <v>2.8</v>
      </c>
      <c r="M2782" s="30">
        <v>2.8</v>
      </c>
      <c r="O2782" s="30">
        <v>9.3000000000000007</v>
      </c>
      <c r="P2782" s="30">
        <v>8.8000000000000007</v>
      </c>
      <c r="Q2782" s="30">
        <v>78</v>
      </c>
      <c r="BI2782" s="27"/>
    </row>
    <row r="2783" spans="1:61" s="22" customFormat="1" x14ac:dyDescent="0.2">
      <c r="A2783" s="30">
        <v>25410</v>
      </c>
      <c r="B2783" s="23">
        <f t="shared" si="337"/>
        <v>2013</v>
      </c>
      <c r="C2783" s="23">
        <f t="shared" si="338"/>
        <v>10</v>
      </c>
      <c r="D2783" s="24" t="s">
        <v>1228</v>
      </c>
      <c r="E2783" s="31">
        <v>41563</v>
      </c>
      <c r="F2783" s="30">
        <v>6596620</v>
      </c>
      <c r="G2783" s="30">
        <v>1620350</v>
      </c>
      <c r="H2783" s="26" t="s">
        <v>833</v>
      </c>
      <c r="I2783" s="22">
        <v>2</v>
      </c>
      <c r="J2783" s="22" t="str">
        <f t="shared" si="339"/>
        <v>Norrviken 2</v>
      </c>
      <c r="K2783" s="22" t="s">
        <v>739</v>
      </c>
      <c r="L2783" s="30">
        <v>0.5</v>
      </c>
      <c r="M2783" s="30">
        <v>0.5</v>
      </c>
      <c r="N2783" s="30">
        <v>2.6</v>
      </c>
      <c r="O2783" s="30">
        <v>10.5</v>
      </c>
      <c r="P2783" s="30">
        <v>7.1</v>
      </c>
      <c r="Q2783" s="30">
        <v>64</v>
      </c>
      <c r="T2783" s="30">
        <v>2.5901567999999999</v>
      </c>
      <c r="U2783" s="30">
        <v>253</v>
      </c>
      <c r="V2783" s="22">
        <f t="shared" ref="V2783" si="343">U2783 * (1/((10^((0.0901821 + (2729.92 /(273.15 + O2783)))-AC2783)+1)))</f>
        <v>2.5369176896775554</v>
      </c>
      <c r="W2783" s="30">
        <v>4.1000000000000002E-2</v>
      </c>
      <c r="X2783" s="30">
        <v>88.75</v>
      </c>
      <c r="Y2783" s="30">
        <v>2.7</v>
      </c>
      <c r="Z2783" s="30">
        <v>2.4051299999999998</v>
      </c>
      <c r="AB2783" s="30">
        <v>83.766999999999996</v>
      </c>
      <c r="AC2783" s="30">
        <v>7.72</v>
      </c>
      <c r="AI2783" s="30">
        <v>105.15</v>
      </c>
      <c r="AJ2783" s="30">
        <v>922.26499999999999</v>
      </c>
      <c r="BI2783" s="27"/>
    </row>
    <row r="2784" spans="1:61" s="22" customFormat="1" x14ac:dyDescent="0.2">
      <c r="A2784" s="30">
        <v>25411</v>
      </c>
      <c r="B2784" s="23">
        <f t="shared" si="337"/>
        <v>2013</v>
      </c>
      <c r="C2784" s="23">
        <f t="shared" si="338"/>
        <v>10</v>
      </c>
      <c r="D2784" s="24" t="s">
        <v>1228</v>
      </c>
      <c r="E2784" s="31">
        <v>41563</v>
      </c>
      <c r="F2784" s="30">
        <v>6596620</v>
      </c>
      <c r="G2784" s="30">
        <v>1620350</v>
      </c>
      <c r="H2784" s="26" t="s">
        <v>833</v>
      </c>
      <c r="I2784" s="22">
        <v>2</v>
      </c>
      <c r="J2784" s="22" t="str">
        <f t="shared" si="339"/>
        <v>Norrviken 2</v>
      </c>
      <c r="K2784" s="26" t="s">
        <v>781</v>
      </c>
      <c r="L2784" s="30">
        <v>1</v>
      </c>
      <c r="M2784" s="30">
        <v>1</v>
      </c>
      <c r="O2784" s="30">
        <v>10.5</v>
      </c>
      <c r="P2784" s="30">
        <v>7</v>
      </c>
      <c r="Q2784" s="30">
        <v>63</v>
      </c>
      <c r="BI2784" s="27"/>
    </row>
    <row r="2785" spans="1:61" s="22" customFormat="1" x14ac:dyDescent="0.2">
      <c r="A2785" s="30">
        <v>25412</v>
      </c>
      <c r="B2785" s="23">
        <f t="shared" si="337"/>
        <v>2013</v>
      </c>
      <c r="C2785" s="23">
        <f t="shared" si="338"/>
        <v>10</v>
      </c>
      <c r="D2785" s="24" t="s">
        <v>1228</v>
      </c>
      <c r="E2785" s="31">
        <v>41563</v>
      </c>
      <c r="F2785" s="30">
        <v>6596620</v>
      </c>
      <c r="G2785" s="30">
        <v>1620350</v>
      </c>
      <c r="H2785" s="26" t="s">
        <v>833</v>
      </c>
      <c r="I2785" s="22">
        <v>2</v>
      </c>
      <c r="J2785" s="22" t="str">
        <f t="shared" si="339"/>
        <v>Norrviken 2</v>
      </c>
      <c r="K2785" s="26" t="s">
        <v>782</v>
      </c>
      <c r="L2785" s="30">
        <v>2</v>
      </c>
      <c r="M2785" s="30">
        <v>2</v>
      </c>
      <c r="O2785" s="30">
        <v>10.5</v>
      </c>
      <c r="P2785" s="30">
        <v>7</v>
      </c>
      <c r="Q2785" s="30">
        <v>63</v>
      </c>
      <c r="BI2785" s="27"/>
    </row>
    <row r="2786" spans="1:61" s="22" customFormat="1" x14ac:dyDescent="0.2">
      <c r="A2786" s="30">
        <v>25413</v>
      </c>
      <c r="B2786" s="23">
        <f t="shared" si="337"/>
        <v>2013</v>
      </c>
      <c r="C2786" s="23">
        <f t="shared" si="338"/>
        <v>10</v>
      </c>
      <c r="D2786" s="24" t="s">
        <v>1228</v>
      </c>
      <c r="E2786" s="31">
        <v>41563</v>
      </c>
      <c r="F2786" s="30">
        <v>6596620</v>
      </c>
      <c r="G2786" s="30">
        <v>1620350</v>
      </c>
      <c r="H2786" s="26" t="s">
        <v>833</v>
      </c>
      <c r="I2786" s="22">
        <v>2</v>
      </c>
      <c r="J2786" s="22" t="str">
        <f t="shared" si="339"/>
        <v>Norrviken 2</v>
      </c>
      <c r="K2786" s="26" t="s">
        <v>783</v>
      </c>
      <c r="L2786" s="30">
        <v>3</v>
      </c>
      <c r="M2786" s="30">
        <v>3</v>
      </c>
      <c r="O2786" s="30">
        <v>10.5</v>
      </c>
      <c r="P2786" s="30">
        <v>7</v>
      </c>
      <c r="Q2786" s="30">
        <v>63</v>
      </c>
      <c r="BI2786" s="27"/>
    </row>
    <row r="2787" spans="1:61" s="22" customFormat="1" x14ac:dyDescent="0.2">
      <c r="A2787" s="30">
        <v>25414</v>
      </c>
      <c r="B2787" s="23">
        <f t="shared" si="337"/>
        <v>2013</v>
      </c>
      <c r="C2787" s="23">
        <f t="shared" si="338"/>
        <v>10</v>
      </c>
      <c r="D2787" s="24" t="s">
        <v>1228</v>
      </c>
      <c r="E2787" s="31">
        <v>41563</v>
      </c>
      <c r="F2787" s="30">
        <v>6596620</v>
      </c>
      <c r="G2787" s="30">
        <v>1620350</v>
      </c>
      <c r="H2787" s="26" t="s">
        <v>833</v>
      </c>
      <c r="I2787" s="22">
        <v>2</v>
      </c>
      <c r="J2787" s="22" t="str">
        <f t="shared" si="339"/>
        <v>Norrviken 2</v>
      </c>
      <c r="K2787" s="26" t="s">
        <v>784</v>
      </c>
      <c r="L2787" s="30">
        <v>4</v>
      </c>
      <c r="M2787" s="30">
        <v>4</v>
      </c>
      <c r="O2787" s="30">
        <v>10.5</v>
      </c>
      <c r="P2787" s="30">
        <v>6.8</v>
      </c>
      <c r="Q2787" s="30">
        <v>62</v>
      </c>
      <c r="BI2787" s="27"/>
    </row>
    <row r="2788" spans="1:61" s="22" customFormat="1" x14ac:dyDescent="0.2">
      <c r="A2788" s="30">
        <v>25415</v>
      </c>
      <c r="B2788" s="23">
        <f t="shared" si="337"/>
        <v>2013</v>
      </c>
      <c r="C2788" s="23">
        <f t="shared" si="338"/>
        <v>10</v>
      </c>
      <c r="D2788" s="24" t="s">
        <v>1228</v>
      </c>
      <c r="E2788" s="31">
        <v>41563</v>
      </c>
      <c r="F2788" s="30">
        <v>6596620</v>
      </c>
      <c r="G2788" s="30">
        <v>1620350</v>
      </c>
      <c r="H2788" s="26" t="s">
        <v>833</v>
      </c>
      <c r="I2788" s="22">
        <v>2</v>
      </c>
      <c r="J2788" s="22" t="str">
        <f t="shared" si="339"/>
        <v>Norrviken 2</v>
      </c>
      <c r="K2788" s="26" t="s">
        <v>841</v>
      </c>
      <c r="L2788" s="30">
        <v>5</v>
      </c>
      <c r="M2788" s="30">
        <v>5</v>
      </c>
      <c r="O2788" s="30">
        <v>10.5</v>
      </c>
      <c r="P2788" s="30">
        <v>6.8</v>
      </c>
      <c r="Q2788" s="30">
        <v>61</v>
      </c>
      <c r="BI2788" s="27"/>
    </row>
    <row r="2789" spans="1:61" s="22" customFormat="1" x14ac:dyDescent="0.2">
      <c r="A2789" s="30">
        <v>25416</v>
      </c>
      <c r="B2789" s="23">
        <f t="shared" si="337"/>
        <v>2013</v>
      </c>
      <c r="C2789" s="23">
        <f t="shared" si="338"/>
        <v>10</v>
      </c>
      <c r="D2789" s="24" t="s">
        <v>1228</v>
      </c>
      <c r="E2789" s="31">
        <v>41563</v>
      </c>
      <c r="F2789" s="30">
        <v>6596620</v>
      </c>
      <c r="G2789" s="30">
        <v>1620350</v>
      </c>
      <c r="H2789" s="26" t="s">
        <v>833</v>
      </c>
      <c r="I2789" s="22">
        <v>2</v>
      </c>
      <c r="J2789" s="22" t="str">
        <f t="shared" si="339"/>
        <v>Norrviken 2</v>
      </c>
      <c r="K2789" s="26" t="s">
        <v>842</v>
      </c>
      <c r="L2789" s="30">
        <v>6</v>
      </c>
      <c r="M2789" s="30">
        <v>6</v>
      </c>
      <c r="O2789" s="30">
        <v>10.5</v>
      </c>
      <c r="P2789" s="30">
        <v>6.8</v>
      </c>
      <c r="Q2789" s="30">
        <v>62</v>
      </c>
      <c r="BI2789" s="27"/>
    </row>
    <row r="2790" spans="1:61" s="22" customFormat="1" x14ac:dyDescent="0.2">
      <c r="A2790" s="30">
        <v>25417</v>
      </c>
      <c r="B2790" s="23">
        <f t="shared" si="337"/>
        <v>2013</v>
      </c>
      <c r="C2790" s="23">
        <f t="shared" si="338"/>
        <v>10</v>
      </c>
      <c r="D2790" s="24" t="s">
        <v>1228</v>
      </c>
      <c r="E2790" s="31">
        <v>41563</v>
      </c>
      <c r="F2790" s="30">
        <v>6596620</v>
      </c>
      <c r="G2790" s="30">
        <v>1620350</v>
      </c>
      <c r="H2790" s="26" t="s">
        <v>833</v>
      </c>
      <c r="I2790" s="22">
        <v>2</v>
      </c>
      <c r="J2790" s="22" t="str">
        <f t="shared" si="339"/>
        <v>Norrviken 2</v>
      </c>
      <c r="K2790" s="26" t="s">
        <v>843</v>
      </c>
      <c r="L2790" s="30">
        <v>7</v>
      </c>
      <c r="M2790" s="30">
        <v>7</v>
      </c>
      <c r="O2790" s="30">
        <v>10.5</v>
      </c>
      <c r="P2790" s="30">
        <v>6.8</v>
      </c>
      <c r="Q2790" s="30">
        <v>61</v>
      </c>
      <c r="BI2790" s="27"/>
    </row>
    <row r="2791" spans="1:61" s="22" customFormat="1" x14ac:dyDescent="0.2">
      <c r="A2791" s="30">
        <v>25418</v>
      </c>
      <c r="B2791" s="23">
        <f t="shared" si="337"/>
        <v>2013</v>
      </c>
      <c r="C2791" s="23">
        <f t="shared" si="338"/>
        <v>10</v>
      </c>
      <c r="D2791" s="24" t="s">
        <v>1228</v>
      </c>
      <c r="E2791" s="31">
        <v>41563</v>
      </c>
      <c r="F2791" s="30">
        <v>6596620</v>
      </c>
      <c r="G2791" s="30">
        <v>1620350</v>
      </c>
      <c r="H2791" s="26" t="s">
        <v>833</v>
      </c>
      <c r="I2791" s="22">
        <v>2</v>
      </c>
      <c r="J2791" s="22" t="str">
        <f t="shared" si="339"/>
        <v>Norrviken 2</v>
      </c>
      <c r="K2791" s="26" t="s">
        <v>844</v>
      </c>
      <c r="L2791" s="30">
        <v>8</v>
      </c>
      <c r="M2791" s="30">
        <v>8</v>
      </c>
      <c r="O2791" s="30">
        <v>10.5</v>
      </c>
      <c r="P2791" s="30">
        <v>6.8</v>
      </c>
      <c r="Q2791" s="30">
        <v>62</v>
      </c>
      <c r="BI2791" s="27"/>
    </row>
    <row r="2792" spans="1:61" s="22" customFormat="1" x14ac:dyDescent="0.2">
      <c r="A2792" s="30">
        <v>25419</v>
      </c>
      <c r="B2792" s="23">
        <f t="shared" si="337"/>
        <v>2013</v>
      </c>
      <c r="C2792" s="23">
        <f t="shared" si="338"/>
        <v>10</v>
      </c>
      <c r="D2792" s="24" t="s">
        <v>1228</v>
      </c>
      <c r="E2792" s="31">
        <v>41563</v>
      </c>
      <c r="F2792" s="30">
        <v>6596620</v>
      </c>
      <c r="G2792" s="30">
        <v>1620350</v>
      </c>
      <c r="H2792" s="26" t="s">
        <v>833</v>
      </c>
      <c r="I2792" s="22">
        <v>2</v>
      </c>
      <c r="J2792" s="22" t="str">
        <f t="shared" si="339"/>
        <v>Norrviken 2</v>
      </c>
      <c r="K2792" s="22" t="s">
        <v>785</v>
      </c>
      <c r="L2792" s="30">
        <v>9</v>
      </c>
      <c r="M2792" s="30">
        <v>9</v>
      </c>
      <c r="O2792" s="30">
        <v>10.5</v>
      </c>
      <c r="P2792" s="30">
        <v>6.8</v>
      </c>
      <c r="Q2792" s="30">
        <v>61</v>
      </c>
      <c r="BI2792" s="27"/>
    </row>
    <row r="2793" spans="1:61" s="22" customFormat="1" x14ac:dyDescent="0.2">
      <c r="A2793" s="30">
        <v>25420</v>
      </c>
      <c r="B2793" s="23">
        <f t="shared" si="337"/>
        <v>2013</v>
      </c>
      <c r="C2793" s="23">
        <f t="shared" si="338"/>
        <v>10</v>
      </c>
      <c r="D2793" s="24" t="s">
        <v>1228</v>
      </c>
      <c r="E2793" s="31">
        <v>41563</v>
      </c>
      <c r="F2793" s="30">
        <v>6594885</v>
      </c>
      <c r="G2793" s="30">
        <v>1620750</v>
      </c>
      <c r="H2793" s="26" t="s">
        <v>833</v>
      </c>
      <c r="I2793" s="22">
        <v>3</v>
      </c>
      <c r="J2793" s="22" t="str">
        <f t="shared" si="339"/>
        <v>Norrviken 3</v>
      </c>
      <c r="K2793" s="22" t="s">
        <v>739</v>
      </c>
      <c r="L2793" s="30">
        <v>0.5</v>
      </c>
      <c r="M2793" s="30">
        <v>0.5</v>
      </c>
      <c r="N2793" s="30">
        <v>2.5</v>
      </c>
      <c r="O2793" s="30">
        <v>10.6</v>
      </c>
      <c r="P2793" s="30">
        <v>7.3</v>
      </c>
      <c r="Q2793" s="30">
        <v>66</v>
      </c>
      <c r="T2793" s="30">
        <v>2.5901567999999999</v>
      </c>
      <c r="U2793" s="30">
        <v>251</v>
      </c>
      <c r="V2793" s="22">
        <f t="shared" ref="V2793" si="344">U2793 * (1/((10^((0.0901821 + (2729.92 /(273.15 + O2793)))-AC2793)+1)))</f>
        <v>2.8423796152922423</v>
      </c>
      <c r="W2793" s="30">
        <v>0.04</v>
      </c>
      <c r="X2793" s="30">
        <v>88.8</v>
      </c>
      <c r="Y2793" s="30">
        <v>2.9</v>
      </c>
      <c r="Z2793" s="30">
        <v>3.2661199999999999</v>
      </c>
      <c r="AB2793" s="30">
        <v>80.811000000000007</v>
      </c>
      <c r="AC2793" s="30">
        <v>7.77</v>
      </c>
      <c r="AI2793" s="30">
        <v>107.41</v>
      </c>
      <c r="AJ2793" s="30">
        <v>925.84</v>
      </c>
      <c r="BI2793" s="27"/>
    </row>
    <row r="2794" spans="1:61" s="22" customFormat="1" x14ac:dyDescent="0.2">
      <c r="A2794" s="30">
        <v>25421</v>
      </c>
      <c r="B2794" s="23">
        <f t="shared" si="337"/>
        <v>2013</v>
      </c>
      <c r="C2794" s="23">
        <f t="shared" si="338"/>
        <v>10</v>
      </c>
      <c r="D2794" s="24" t="s">
        <v>1228</v>
      </c>
      <c r="E2794" s="31">
        <v>41563</v>
      </c>
      <c r="F2794" s="30">
        <v>6594885</v>
      </c>
      <c r="G2794" s="30">
        <v>1620750</v>
      </c>
      <c r="H2794" s="26" t="s">
        <v>833</v>
      </c>
      <c r="I2794" s="22">
        <v>3</v>
      </c>
      <c r="J2794" s="22" t="str">
        <f t="shared" si="339"/>
        <v>Norrviken 3</v>
      </c>
      <c r="K2794" s="26" t="s">
        <v>781</v>
      </c>
      <c r="L2794" s="30">
        <v>1</v>
      </c>
      <c r="M2794" s="30">
        <v>1</v>
      </c>
      <c r="O2794" s="30">
        <v>10.6</v>
      </c>
      <c r="P2794" s="30">
        <v>7.1</v>
      </c>
      <c r="Q2794" s="30">
        <v>64</v>
      </c>
      <c r="BI2794" s="27"/>
    </row>
    <row r="2795" spans="1:61" s="22" customFormat="1" x14ac:dyDescent="0.2">
      <c r="A2795" s="30">
        <v>25422</v>
      </c>
      <c r="B2795" s="23">
        <f t="shared" si="337"/>
        <v>2013</v>
      </c>
      <c r="C2795" s="23">
        <f t="shared" si="338"/>
        <v>10</v>
      </c>
      <c r="D2795" s="24" t="s">
        <v>1228</v>
      </c>
      <c r="E2795" s="31">
        <v>41563</v>
      </c>
      <c r="F2795" s="30">
        <v>6594885</v>
      </c>
      <c r="G2795" s="30">
        <v>1620750</v>
      </c>
      <c r="H2795" s="26" t="s">
        <v>833</v>
      </c>
      <c r="I2795" s="22">
        <v>3</v>
      </c>
      <c r="J2795" s="22" t="str">
        <f t="shared" si="339"/>
        <v>Norrviken 3</v>
      </c>
      <c r="K2795" s="26" t="s">
        <v>782</v>
      </c>
      <c r="L2795" s="30">
        <v>2</v>
      </c>
      <c r="M2795" s="30">
        <v>2</v>
      </c>
      <c r="O2795" s="30">
        <v>10.6</v>
      </c>
      <c r="P2795" s="30">
        <v>7.1</v>
      </c>
      <c r="Q2795" s="30">
        <v>64</v>
      </c>
      <c r="BI2795" s="27"/>
    </row>
    <row r="2796" spans="1:61" s="22" customFormat="1" x14ac:dyDescent="0.2">
      <c r="A2796" s="30">
        <v>25423</v>
      </c>
      <c r="B2796" s="23">
        <f t="shared" si="337"/>
        <v>2013</v>
      </c>
      <c r="C2796" s="23">
        <f t="shared" si="338"/>
        <v>10</v>
      </c>
      <c r="D2796" s="24" t="s">
        <v>1228</v>
      </c>
      <c r="E2796" s="31">
        <v>41563</v>
      </c>
      <c r="F2796" s="30">
        <v>6594885</v>
      </c>
      <c r="G2796" s="30">
        <v>1620750</v>
      </c>
      <c r="H2796" s="26" t="s">
        <v>833</v>
      </c>
      <c r="I2796" s="22">
        <v>3</v>
      </c>
      <c r="J2796" s="22" t="str">
        <f t="shared" si="339"/>
        <v>Norrviken 3</v>
      </c>
      <c r="K2796" s="26" t="s">
        <v>783</v>
      </c>
      <c r="L2796" s="30">
        <v>3</v>
      </c>
      <c r="M2796" s="30">
        <v>3</v>
      </c>
      <c r="O2796" s="30">
        <v>10.6</v>
      </c>
      <c r="P2796" s="30">
        <v>7.1</v>
      </c>
      <c r="Q2796" s="30">
        <v>64</v>
      </c>
      <c r="BI2796" s="27"/>
    </row>
    <row r="2797" spans="1:61" s="22" customFormat="1" x14ac:dyDescent="0.2">
      <c r="A2797" s="30">
        <v>25424</v>
      </c>
      <c r="B2797" s="23">
        <f t="shared" si="337"/>
        <v>2013</v>
      </c>
      <c r="C2797" s="23">
        <f t="shared" si="338"/>
        <v>10</v>
      </c>
      <c r="D2797" s="24" t="s">
        <v>1228</v>
      </c>
      <c r="E2797" s="31">
        <v>41563</v>
      </c>
      <c r="F2797" s="30">
        <v>6594885</v>
      </c>
      <c r="G2797" s="30">
        <v>1620750</v>
      </c>
      <c r="H2797" s="26" t="s">
        <v>833</v>
      </c>
      <c r="I2797" s="22">
        <v>3</v>
      </c>
      <c r="J2797" s="22" t="str">
        <f t="shared" si="339"/>
        <v>Norrviken 3</v>
      </c>
      <c r="K2797" s="26" t="s">
        <v>784</v>
      </c>
      <c r="L2797" s="30">
        <v>4</v>
      </c>
      <c r="M2797" s="30">
        <v>4</v>
      </c>
      <c r="O2797" s="30">
        <v>10.6</v>
      </c>
      <c r="P2797" s="30">
        <v>7.1</v>
      </c>
      <c r="Q2797" s="30">
        <v>64</v>
      </c>
      <c r="BI2797" s="27"/>
    </row>
    <row r="2798" spans="1:61" s="22" customFormat="1" x14ac:dyDescent="0.2">
      <c r="A2798" s="30">
        <v>25425</v>
      </c>
      <c r="B2798" s="23">
        <f t="shared" si="337"/>
        <v>2013</v>
      </c>
      <c r="C2798" s="23">
        <f t="shared" si="338"/>
        <v>10</v>
      </c>
      <c r="D2798" s="24" t="s">
        <v>1228</v>
      </c>
      <c r="E2798" s="31">
        <v>41563</v>
      </c>
      <c r="F2798" s="30">
        <v>6594885</v>
      </c>
      <c r="G2798" s="30">
        <v>1620750</v>
      </c>
      <c r="H2798" s="26" t="s">
        <v>833</v>
      </c>
      <c r="I2798" s="22">
        <v>3</v>
      </c>
      <c r="J2798" s="22" t="str">
        <f t="shared" si="339"/>
        <v>Norrviken 3</v>
      </c>
      <c r="K2798" s="26" t="s">
        <v>841</v>
      </c>
      <c r="L2798" s="30">
        <v>5</v>
      </c>
      <c r="M2798" s="30">
        <v>5</v>
      </c>
      <c r="O2798" s="30">
        <v>10.6</v>
      </c>
      <c r="P2798" s="30">
        <v>7.1</v>
      </c>
      <c r="Q2798" s="30">
        <v>64</v>
      </c>
      <c r="BI2798" s="27"/>
    </row>
    <row r="2799" spans="1:61" s="22" customFormat="1" x14ac:dyDescent="0.2">
      <c r="A2799" s="30">
        <v>25426</v>
      </c>
      <c r="B2799" s="23">
        <f t="shared" si="337"/>
        <v>2013</v>
      </c>
      <c r="C2799" s="23">
        <f t="shared" si="338"/>
        <v>10</v>
      </c>
      <c r="D2799" s="24" t="s">
        <v>1228</v>
      </c>
      <c r="E2799" s="31">
        <v>41563</v>
      </c>
      <c r="F2799" s="30">
        <v>6594885</v>
      </c>
      <c r="G2799" s="30">
        <v>1620750</v>
      </c>
      <c r="H2799" s="26" t="s">
        <v>833</v>
      </c>
      <c r="I2799" s="22">
        <v>3</v>
      </c>
      <c r="J2799" s="22" t="str">
        <f t="shared" si="339"/>
        <v>Norrviken 3</v>
      </c>
      <c r="K2799" s="26" t="s">
        <v>842</v>
      </c>
      <c r="L2799" s="30">
        <v>6</v>
      </c>
      <c r="M2799" s="30">
        <v>6</v>
      </c>
      <c r="O2799" s="30">
        <v>10.6</v>
      </c>
      <c r="P2799" s="30">
        <v>7</v>
      </c>
      <c r="Q2799" s="30">
        <v>63</v>
      </c>
      <c r="BI2799" s="27"/>
    </row>
    <row r="2800" spans="1:61" s="22" customFormat="1" x14ac:dyDescent="0.2">
      <c r="A2800" s="30">
        <v>25427</v>
      </c>
      <c r="B2800" s="23">
        <f t="shared" si="337"/>
        <v>2013</v>
      </c>
      <c r="C2800" s="23">
        <f t="shared" si="338"/>
        <v>10</v>
      </c>
      <c r="D2800" s="24" t="s">
        <v>1228</v>
      </c>
      <c r="E2800" s="31">
        <v>41563</v>
      </c>
      <c r="F2800" s="30">
        <v>6594885</v>
      </c>
      <c r="G2800" s="30">
        <v>1620750</v>
      </c>
      <c r="H2800" s="26" t="s">
        <v>833</v>
      </c>
      <c r="I2800" s="22">
        <v>3</v>
      </c>
      <c r="J2800" s="22" t="str">
        <f t="shared" si="339"/>
        <v>Norrviken 3</v>
      </c>
      <c r="K2800" s="26" t="s">
        <v>843</v>
      </c>
      <c r="L2800" s="30">
        <v>7</v>
      </c>
      <c r="M2800" s="30">
        <v>7</v>
      </c>
      <c r="O2800" s="30">
        <v>10.6</v>
      </c>
      <c r="P2800" s="30">
        <v>7</v>
      </c>
      <c r="Q2800" s="30">
        <v>63</v>
      </c>
      <c r="BI2800" s="27"/>
    </row>
    <row r="2801" spans="1:61" s="22" customFormat="1" x14ac:dyDescent="0.2">
      <c r="A2801" s="30">
        <v>25428</v>
      </c>
      <c r="B2801" s="23">
        <f t="shared" si="337"/>
        <v>2013</v>
      </c>
      <c r="C2801" s="23">
        <f t="shared" si="338"/>
        <v>10</v>
      </c>
      <c r="D2801" s="24" t="s">
        <v>1228</v>
      </c>
      <c r="E2801" s="31">
        <v>41563</v>
      </c>
      <c r="F2801" s="30">
        <v>6594885</v>
      </c>
      <c r="G2801" s="30">
        <v>1620750</v>
      </c>
      <c r="H2801" s="26" t="s">
        <v>833</v>
      </c>
      <c r="I2801" s="22">
        <v>3</v>
      </c>
      <c r="J2801" s="22" t="str">
        <f t="shared" si="339"/>
        <v>Norrviken 3</v>
      </c>
      <c r="K2801" s="26" t="s">
        <v>844</v>
      </c>
      <c r="L2801" s="30">
        <v>8</v>
      </c>
      <c r="M2801" s="30">
        <v>8</v>
      </c>
      <c r="O2801" s="30">
        <v>10.6</v>
      </c>
      <c r="P2801" s="30">
        <v>7</v>
      </c>
      <c r="Q2801" s="30">
        <v>63</v>
      </c>
      <c r="BI2801" s="27"/>
    </row>
    <row r="2802" spans="1:61" s="22" customFormat="1" x14ac:dyDescent="0.2">
      <c r="A2802" s="30">
        <v>25429</v>
      </c>
      <c r="B2802" s="23">
        <f t="shared" si="337"/>
        <v>2013</v>
      </c>
      <c r="C2802" s="23">
        <f t="shared" si="338"/>
        <v>10</v>
      </c>
      <c r="D2802" s="24" t="s">
        <v>1228</v>
      </c>
      <c r="E2802" s="31">
        <v>41563</v>
      </c>
      <c r="F2802" s="30">
        <v>6594885</v>
      </c>
      <c r="G2802" s="30">
        <v>1620750</v>
      </c>
      <c r="H2802" s="26" t="s">
        <v>833</v>
      </c>
      <c r="I2802" s="22">
        <v>3</v>
      </c>
      <c r="J2802" s="22" t="str">
        <f t="shared" si="339"/>
        <v>Norrviken 3</v>
      </c>
      <c r="K2802" s="26" t="s">
        <v>845</v>
      </c>
      <c r="L2802" s="30">
        <v>9</v>
      </c>
      <c r="M2802" s="30">
        <v>9</v>
      </c>
      <c r="O2802" s="30">
        <v>10.6</v>
      </c>
      <c r="P2802" s="30">
        <v>7</v>
      </c>
      <c r="Q2802" s="30">
        <v>63</v>
      </c>
      <c r="BI2802" s="27"/>
    </row>
    <row r="2803" spans="1:61" s="22" customFormat="1" x14ac:dyDescent="0.2">
      <c r="A2803" s="30">
        <v>25430</v>
      </c>
      <c r="B2803" s="23">
        <f t="shared" si="337"/>
        <v>2013</v>
      </c>
      <c r="C2803" s="23">
        <f t="shared" si="338"/>
        <v>10</v>
      </c>
      <c r="D2803" s="24" t="s">
        <v>1228</v>
      </c>
      <c r="E2803" s="31">
        <v>41563</v>
      </c>
      <c r="F2803" s="30">
        <v>6594885</v>
      </c>
      <c r="G2803" s="30">
        <v>1620750</v>
      </c>
      <c r="H2803" s="26" t="s">
        <v>833</v>
      </c>
      <c r="I2803" s="22">
        <v>3</v>
      </c>
      <c r="J2803" s="22" t="str">
        <f t="shared" si="339"/>
        <v>Norrviken 3</v>
      </c>
      <c r="K2803" s="26" t="s">
        <v>846</v>
      </c>
      <c r="L2803" s="30">
        <v>10</v>
      </c>
      <c r="M2803" s="30">
        <v>10</v>
      </c>
      <c r="O2803" s="30">
        <v>10.6</v>
      </c>
      <c r="P2803" s="30">
        <v>7</v>
      </c>
      <c r="Q2803" s="30">
        <v>63</v>
      </c>
      <c r="BI2803" s="27"/>
    </row>
    <row r="2804" spans="1:61" s="22" customFormat="1" x14ac:dyDescent="0.2">
      <c r="A2804" s="30">
        <v>25431</v>
      </c>
      <c r="B2804" s="23">
        <f t="shared" si="337"/>
        <v>2013</v>
      </c>
      <c r="C2804" s="23">
        <f t="shared" si="338"/>
        <v>10</v>
      </c>
      <c r="D2804" s="24" t="s">
        <v>1228</v>
      </c>
      <c r="E2804" s="31">
        <v>41563</v>
      </c>
      <c r="F2804" s="30">
        <v>6594885</v>
      </c>
      <c r="G2804" s="30">
        <v>1620750</v>
      </c>
      <c r="H2804" s="26" t="s">
        <v>833</v>
      </c>
      <c r="I2804" s="22">
        <v>3</v>
      </c>
      <c r="J2804" s="22" t="str">
        <f t="shared" si="339"/>
        <v>Norrviken 3</v>
      </c>
      <c r="K2804" s="26" t="s">
        <v>847</v>
      </c>
      <c r="L2804" s="30">
        <v>11</v>
      </c>
      <c r="M2804" s="30">
        <v>11</v>
      </c>
      <c r="O2804" s="30">
        <v>10.6</v>
      </c>
      <c r="P2804" s="30">
        <v>7</v>
      </c>
      <c r="Q2804" s="30">
        <v>63</v>
      </c>
      <c r="BI2804" s="27"/>
    </row>
    <row r="2805" spans="1:61" s="22" customFormat="1" x14ac:dyDescent="0.2">
      <c r="A2805" s="30">
        <v>25432</v>
      </c>
      <c r="B2805" s="23">
        <f t="shared" si="337"/>
        <v>2013</v>
      </c>
      <c r="C2805" s="23">
        <f t="shared" si="338"/>
        <v>10</v>
      </c>
      <c r="D2805" s="24" t="s">
        <v>1228</v>
      </c>
      <c r="E2805" s="31">
        <v>41563</v>
      </c>
      <c r="F2805" s="30">
        <v>6594885</v>
      </c>
      <c r="G2805" s="30">
        <v>1620750</v>
      </c>
      <c r="H2805" s="26" t="s">
        <v>833</v>
      </c>
      <c r="I2805" s="22">
        <v>3</v>
      </c>
      <c r="J2805" s="22" t="str">
        <f t="shared" si="339"/>
        <v>Norrviken 3</v>
      </c>
      <c r="K2805" s="22" t="s">
        <v>785</v>
      </c>
      <c r="L2805" s="30">
        <v>11.5</v>
      </c>
      <c r="M2805" s="30">
        <v>11.5</v>
      </c>
      <c r="O2805" s="30">
        <v>10.6</v>
      </c>
      <c r="P2805" s="30">
        <v>7</v>
      </c>
      <c r="Q2805" s="30">
        <v>63</v>
      </c>
      <c r="BI2805" s="27"/>
    </row>
    <row r="2806" spans="1:61" s="22" customFormat="1" x14ac:dyDescent="0.2">
      <c r="A2806" s="30">
        <v>25433</v>
      </c>
      <c r="B2806" s="23">
        <f t="shared" si="337"/>
        <v>2013</v>
      </c>
      <c r="C2806" s="23">
        <f t="shared" si="338"/>
        <v>10</v>
      </c>
      <c r="D2806" s="24" t="s">
        <v>1228</v>
      </c>
      <c r="E2806" s="31">
        <v>41563</v>
      </c>
      <c r="F2806" s="30">
        <v>6597300</v>
      </c>
      <c r="G2806" s="30">
        <v>1619975</v>
      </c>
      <c r="H2806" s="26" t="s">
        <v>833</v>
      </c>
      <c r="I2806" s="22">
        <v>4</v>
      </c>
      <c r="J2806" s="22" t="str">
        <f t="shared" si="339"/>
        <v>Norrviken 4</v>
      </c>
      <c r="K2806" s="22" t="s">
        <v>739</v>
      </c>
      <c r="L2806" s="30">
        <v>0.5</v>
      </c>
      <c r="M2806" s="30">
        <v>0.5</v>
      </c>
      <c r="N2806" s="30">
        <v>2</v>
      </c>
      <c r="O2806" s="30">
        <v>9.9</v>
      </c>
      <c r="P2806" s="30">
        <v>7.2</v>
      </c>
      <c r="Q2806" s="30">
        <v>64</v>
      </c>
      <c r="T2806" s="30">
        <v>2.6294016</v>
      </c>
      <c r="U2806" s="30">
        <v>214.15299999999999</v>
      </c>
      <c r="V2806" s="22">
        <f t="shared" ref="V2806" si="345">U2806 * (1/((10^((0.0901821 + (2729.92 /(273.15 + O2806)))-AC2806)+1)))</f>
        <v>2.1948837841034501</v>
      </c>
      <c r="W2806" s="30">
        <v>4.2000000000000003E-2</v>
      </c>
      <c r="X2806" s="30">
        <v>84.11</v>
      </c>
      <c r="Y2806" s="30">
        <v>2</v>
      </c>
      <c r="Z2806" s="30">
        <v>2.6997550000000001</v>
      </c>
      <c r="AB2806" s="30">
        <v>95.087000000000003</v>
      </c>
      <c r="AC2806" s="30">
        <v>7.75</v>
      </c>
      <c r="AI2806" s="30">
        <v>104.46</v>
      </c>
      <c r="AJ2806" s="30">
        <v>897.88800000000003</v>
      </c>
      <c r="BI2806" s="27"/>
    </row>
    <row r="2807" spans="1:61" s="22" customFormat="1" x14ac:dyDescent="0.2">
      <c r="A2807" s="30">
        <v>25434</v>
      </c>
      <c r="B2807" s="23">
        <f t="shared" si="337"/>
        <v>2013</v>
      </c>
      <c r="C2807" s="23">
        <f t="shared" si="338"/>
        <v>10</v>
      </c>
      <c r="D2807" s="24" t="s">
        <v>1228</v>
      </c>
      <c r="E2807" s="31">
        <v>41563</v>
      </c>
      <c r="F2807" s="30">
        <v>6597300</v>
      </c>
      <c r="G2807" s="30">
        <v>1619975</v>
      </c>
      <c r="H2807" s="26" t="s">
        <v>833</v>
      </c>
      <c r="I2807" s="22">
        <v>4</v>
      </c>
      <c r="J2807" s="22" t="str">
        <f t="shared" si="339"/>
        <v>Norrviken 4</v>
      </c>
      <c r="K2807" s="26" t="s">
        <v>781</v>
      </c>
      <c r="L2807" s="30">
        <v>1</v>
      </c>
      <c r="M2807" s="30">
        <v>1</v>
      </c>
      <c r="O2807" s="30">
        <v>9.9</v>
      </c>
      <c r="P2807" s="30">
        <v>7.1</v>
      </c>
      <c r="Q2807" s="30">
        <v>63</v>
      </c>
      <c r="BI2807" s="27"/>
    </row>
    <row r="2808" spans="1:61" s="22" customFormat="1" x14ac:dyDescent="0.2">
      <c r="A2808" s="30">
        <v>25435</v>
      </c>
      <c r="B2808" s="23">
        <f t="shared" si="337"/>
        <v>2013</v>
      </c>
      <c r="C2808" s="23">
        <f t="shared" si="338"/>
        <v>10</v>
      </c>
      <c r="D2808" s="24" t="s">
        <v>1228</v>
      </c>
      <c r="E2808" s="31">
        <v>41563</v>
      </c>
      <c r="F2808" s="30">
        <v>6597300</v>
      </c>
      <c r="G2808" s="30">
        <v>1619975</v>
      </c>
      <c r="H2808" s="26" t="s">
        <v>833</v>
      </c>
      <c r="I2808" s="22">
        <v>4</v>
      </c>
      <c r="J2808" s="22" t="str">
        <f t="shared" si="339"/>
        <v>Norrviken 4</v>
      </c>
      <c r="K2808" s="22" t="s">
        <v>785</v>
      </c>
      <c r="L2808" s="30">
        <v>2</v>
      </c>
      <c r="M2808" s="30">
        <v>2</v>
      </c>
      <c r="O2808" s="30">
        <v>9.9</v>
      </c>
      <c r="P2808" s="30">
        <v>7.1</v>
      </c>
      <c r="Q2808" s="30">
        <v>63</v>
      </c>
      <c r="BI2808" s="27"/>
    </row>
    <row r="2809" spans="1:61" s="22" customFormat="1" x14ac:dyDescent="0.2">
      <c r="A2809" s="30">
        <v>25436</v>
      </c>
      <c r="B2809" s="23">
        <f t="shared" si="337"/>
        <v>2013</v>
      </c>
      <c r="C2809" s="23">
        <f t="shared" si="338"/>
        <v>10</v>
      </c>
      <c r="D2809" s="24" t="s">
        <v>1228</v>
      </c>
      <c r="E2809" s="31">
        <v>41563</v>
      </c>
      <c r="H2809" s="26" t="s">
        <v>833</v>
      </c>
      <c r="I2809" s="26" t="s">
        <v>1017</v>
      </c>
      <c r="J2809" s="22" t="str">
        <f t="shared" si="339"/>
        <v>Norrviken Norra</v>
      </c>
      <c r="K2809" s="26" t="s">
        <v>1018</v>
      </c>
      <c r="L2809" s="30">
        <v>2</v>
      </c>
      <c r="M2809" s="30">
        <v>0</v>
      </c>
      <c r="T2809" s="30">
        <v>2.5901567999999999</v>
      </c>
      <c r="U2809" s="30">
        <v>42.564</v>
      </c>
      <c r="V2809" s="30">
        <v>0.28297480980213274</v>
      </c>
      <c r="W2809" s="30">
        <v>4.7E-2</v>
      </c>
      <c r="X2809" s="30">
        <v>43.94</v>
      </c>
      <c r="Y2809" s="30">
        <v>3.6</v>
      </c>
      <c r="Z2809" s="30">
        <v>16.412154000000001</v>
      </c>
      <c r="AB2809" s="30">
        <v>61.795000000000002</v>
      </c>
      <c r="AC2809" s="30">
        <v>7.91</v>
      </c>
      <c r="AI2809" s="30">
        <v>81.12</v>
      </c>
      <c r="AJ2809" s="30">
        <v>866.202</v>
      </c>
      <c r="BI2809" s="27"/>
    </row>
    <row r="2810" spans="1:61" s="22" customFormat="1" x14ac:dyDescent="0.2">
      <c r="A2810" s="30">
        <v>25437</v>
      </c>
      <c r="B2810" s="23">
        <f t="shared" si="337"/>
        <v>2013</v>
      </c>
      <c r="C2810" s="23">
        <f t="shared" si="338"/>
        <v>10</v>
      </c>
      <c r="D2810" s="24" t="s">
        <v>1228</v>
      </c>
      <c r="E2810" s="31">
        <v>41563</v>
      </c>
      <c r="H2810" s="26" t="s">
        <v>833</v>
      </c>
      <c r="I2810" s="26" t="s">
        <v>1019</v>
      </c>
      <c r="J2810" s="22" t="str">
        <f t="shared" si="339"/>
        <v>Norrviken Huvudbassäng</v>
      </c>
      <c r="K2810" s="26" t="s">
        <v>1176</v>
      </c>
      <c r="L2810" s="30">
        <v>4</v>
      </c>
      <c r="M2810" s="30">
        <v>0</v>
      </c>
      <c r="T2810" s="30">
        <v>2.5901567999999999</v>
      </c>
      <c r="U2810" s="30">
        <v>239</v>
      </c>
      <c r="V2810" s="30">
        <v>1.3230896157690444</v>
      </c>
      <c r="W2810" s="30">
        <v>4.1000000000000002E-2</v>
      </c>
      <c r="X2810" s="30">
        <v>86.56</v>
      </c>
      <c r="Y2810" s="30">
        <v>2.8</v>
      </c>
      <c r="Z2810" s="30">
        <v>2.9371149999999999</v>
      </c>
      <c r="AB2810" s="30">
        <v>83.784999999999997</v>
      </c>
      <c r="AC2810" s="30">
        <v>7.83</v>
      </c>
      <c r="AI2810" s="30">
        <v>102.58</v>
      </c>
      <c r="AJ2810" s="30">
        <v>939.35799999999995</v>
      </c>
      <c r="BI2810" s="27"/>
    </row>
    <row r="2811" spans="1:61" s="22" customFormat="1" x14ac:dyDescent="0.2">
      <c r="A2811" s="30">
        <v>25438</v>
      </c>
      <c r="B2811" s="23">
        <f t="shared" si="337"/>
        <v>2013</v>
      </c>
      <c r="C2811" s="23">
        <f t="shared" si="338"/>
        <v>10</v>
      </c>
      <c r="D2811" s="24" t="s">
        <v>1228</v>
      </c>
      <c r="E2811" s="31">
        <v>41563</v>
      </c>
      <c r="F2811" s="30">
        <v>6594430</v>
      </c>
      <c r="G2811" s="30">
        <v>1625370</v>
      </c>
      <c r="H2811" s="26" t="s">
        <v>87</v>
      </c>
      <c r="J2811" s="22" t="str">
        <f t="shared" si="339"/>
        <v xml:space="preserve">Mörtsjön </v>
      </c>
      <c r="K2811" s="22" t="s">
        <v>739</v>
      </c>
      <c r="L2811" s="30">
        <v>0.5</v>
      </c>
      <c r="M2811" s="30">
        <v>0.5</v>
      </c>
      <c r="N2811" s="30">
        <v>2.6</v>
      </c>
      <c r="O2811" s="30">
        <v>9</v>
      </c>
      <c r="P2811" s="30">
        <v>7.3</v>
      </c>
      <c r="Q2811" s="30">
        <v>64</v>
      </c>
      <c r="T2811" s="30">
        <v>2.1584639999999999</v>
      </c>
      <c r="U2811" s="30">
        <v>50.652000000000001</v>
      </c>
      <c r="V2811" s="22">
        <f t="shared" ref="V2811" si="346">U2811 * (1/((10^((0.0901821 + (2729.92 /(273.15 + O2811)))-AC2811)+1)))</f>
        <v>0.30644893994124583</v>
      </c>
      <c r="W2811" s="30">
        <v>0.114</v>
      </c>
      <c r="X2811" s="30">
        <v>2.91</v>
      </c>
      <c r="Y2811" s="30">
        <v>1.62</v>
      </c>
      <c r="Z2811" s="30">
        <v>10.92285</v>
      </c>
      <c r="AB2811" s="30">
        <v>10.228</v>
      </c>
      <c r="AC2811" s="30">
        <v>7.55</v>
      </c>
      <c r="AI2811" s="30">
        <v>24.99</v>
      </c>
      <c r="AJ2811" s="30">
        <v>690.399</v>
      </c>
      <c r="BI2811" s="27"/>
    </row>
    <row r="2812" spans="1:61" s="22" customFormat="1" x14ac:dyDescent="0.2">
      <c r="A2812" s="30">
        <v>25439</v>
      </c>
      <c r="B2812" s="23">
        <f t="shared" si="337"/>
        <v>2013</v>
      </c>
      <c r="C2812" s="23">
        <f t="shared" si="338"/>
        <v>10</v>
      </c>
      <c r="D2812" s="24" t="s">
        <v>1228</v>
      </c>
      <c r="E2812" s="31">
        <v>41563</v>
      </c>
      <c r="F2812" s="30">
        <v>6594430</v>
      </c>
      <c r="G2812" s="30">
        <v>1625370</v>
      </c>
      <c r="H2812" s="26" t="s">
        <v>87</v>
      </c>
      <c r="J2812" s="22" t="str">
        <f t="shared" si="339"/>
        <v xml:space="preserve">Mörtsjön </v>
      </c>
      <c r="K2812" s="26" t="s">
        <v>781</v>
      </c>
      <c r="L2812" s="30">
        <v>1</v>
      </c>
      <c r="M2812" s="30">
        <v>1</v>
      </c>
      <c r="O2812" s="30">
        <v>9</v>
      </c>
      <c r="P2812" s="30">
        <v>7.3</v>
      </c>
      <c r="Q2812" s="30">
        <v>64</v>
      </c>
      <c r="BI2812" s="27"/>
    </row>
    <row r="2813" spans="1:61" s="22" customFormat="1" x14ac:dyDescent="0.2">
      <c r="A2813" s="30">
        <v>25440</v>
      </c>
      <c r="B2813" s="23">
        <f t="shared" si="337"/>
        <v>2013</v>
      </c>
      <c r="C2813" s="23">
        <f t="shared" si="338"/>
        <v>10</v>
      </c>
      <c r="D2813" s="24" t="s">
        <v>1228</v>
      </c>
      <c r="E2813" s="31">
        <v>41563</v>
      </c>
      <c r="F2813" s="30">
        <v>6594430</v>
      </c>
      <c r="G2813" s="30">
        <v>1625370</v>
      </c>
      <c r="H2813" s="26" t="s">
        <v>87</v>
      </c>
      <c r="J2813" s="22" t="str">
        <f t="shared" si="339"/>
        <v xml:space="preserve">Mörtsjön </v>
      </c>
      <c r="K2813" s="26" t="s">
        <v>782</v>
      </c>
      <c r="L2813" s="30">
        <v>2</v>
      </c>
      <c r="M2813" s="30">
        <v>2</v>
      </c>
      <c r="O2813" s="30">
        <v>8.9</v>
      </c>
      <c r="P2813" s="30">
        <v>7.3</v>
      </c>
      <c r="Q2813" s="30">
        <v>64</v>
      </c>
      <c r="BI2813" s="27"/>
    </row>
    <row r="2814" spans="1:61" s="22" customFormat="1" x14ac:dyDescent="0.2">
      <c r="A2814" s="30">
        <v>25441</v>
      </c>
      <c r="B2814" s="23">
        <f t="shared" si="337"/>
        <v>2013</v>
      </c>
      <c r="C2814" s="23">
        <f t="shared" si="338"/>
        <v>10</v>
      </c>
      <c r="D2814" s="24" t="s">
        <v>1228</v>
      </c>
      <c r="E2814" s="31">
        <v>41563</v>
      </c>
      <c r="F2814" s="30">
        <v>6594430</v>
      </c>
      <c r="G2814" s="30">
        <v>1625370</v>
      </c>
      <c r="H2814" s="26" t="s">
        <v>87</v>
      </c>
      <c r="J2814" s="22" t="str">
        <f t="shared" si="339"/>
        <v xml:space="preserve">Mörtsjön </v>
      </c>
      <c r="K2814" s="26" t="s">
        <v>783</v>
      </c>
      <c r="L2814" s="30">
        <v>3</v>
      </c>
      <c r="M2814" s="30">
        <v>3</v>
      </c>
      <c r="O2814" s="30">
        <v>8.9</v>
      </c>
      <c r="P2814" s="30">
        <v>7.3</v>
      </c>
      <c r="Q2814" s="30">
        <v>64</v>
      </c>
      <c r="BI2814" s="27"/>
    </row>
    <row r="2815" spans="1:61" s="22" customFormat="1" x14ac:dyDescent="0.2">
      <c r="A2815" s="30">
        <v>25442</v>
      </c>
      <c r="B2815" s="23">
        <f t="shared" si="337"/>
        <v>2013</v>
      </c>
      <c r="C2815" s="23">
        <f t="shared" si="338"/>
        <v>10</v>
      </c>
      <c r="D2815" s="24" t="s">
        <v>1228</v>
      </c>
      <c r="E2815" s="31">
        <v>41563</v>
      </c>
      <c r="F2815" s="30">
        <v>6594430</v>
      </c>
      <c r="G2815" s="30">
        <v>1625370</v>
      </c>
      <c r="H2815" s="26" t="s">
        <v>87</v>
      </c>
      <c r="J2815" s="22" t="str">
        <f t="shared" si="339"/>
        <v xml:space="preserve">Mörtsjön </v>
      </c>
      <c r="K2815" s="22" t="s">
        <v>785</v>
      </c>
      <c r="L2815" s="30">
        <v>3.8</v>
      </c>
      <c r="M2815" s="30">
        <v>3.8</v>
      </c>
      <c r="O2815" s="30">
        <v>8.9</v>
      </c>
      <c r="P2815" s="30">
        <v>7.1</v>
      </c>
      <c r="Q2815" s="30">
        <v>62</v>
      </c>
      <c r="BI2815" s="27"/>
    </row>
    <row r="2816" spans="1:61" s="22" customFormat="1" x14ac:dyDescent="0.2">
      <c r="A2816" s="30">
        <v>25443</v>
      </c>
      <c r="B2816" s="23">
        <f t="shared" si="337"/>
        <v>2013</v>
      </c>
      <c r="C2816" s="23">
        <f t="shared" si="338"/>
        <v>10</v>
      </c>
      <c r="D2816" s="24" t="s">
        <v>1228</v>
      </c>
      <c r="E2816" s="31">
        <v>41563</v>
      </c>
      <c r="F2816" s="30">
        <v>6595470</v>
      </c>
      <c r="G2816" s="30">
        <v>1622370</v>
      </c>
      <c r="H2816" s="26" t="s">
        <v>834</v>
      </c>
      <c r="J2816" s="22" t="str">
        <f t="shared" si="339"/>
        <v xml:space="preserve">Snuggan </v>
      </c>
      <c r="K2816" s="22" t="s">
        <v>739</v>
      </c>
      <c r="L2816" s="30">
        <v>0.5</v>
      </c>
      <c r="M2816" s="30">
        <v>0.5</v>
      </c>
      <c r="N2816" s="30">
        <v>0.6</v>
      </c>
      <c r="O2816" s="30">
        <v>8.1999999999999993</v>
      </c>
      <c r="P2816" s="30">
        <v>7</v>
      </c>
      <c r="Q2816" s="30">
        <v>60</v>
      </c>
      <c r="T2816" s="30">
        <v>8.2414080000000001E-2</v>
      </c>
      <c r="U2816" s="30">
        <v>270</v>
      </c>
      <c r="V2816" s="22">
        <f t="shared" ref="V2816" si="347">U2816 * (1/((10^((0.0901821 + (2729.92 /(273.15 + O2816)))-AC2816)+1)))</f>
        <v>4.1512854275127596E-2</v>
      </c>
      <c r="W2816" s="30">
        <v>0.63400000000000001</v>
      </c>
      <c r="X2816" s="30">
        <v>5.38</v>
      </c>
      <c r="Y2816" s="30">
        <v>2.6</v>
      </c>
      <c r="Z2816" s="30">
        <v>14.7939111111111</v>
      </c>
      <c r="AB2816" s="30">
        <v>0.32999999999999902</v>
      </c>
      <c r="AC2816" s="30">
        <v>5.98</v>
      </c>
      <c r="AG2816" s="30">
        <v>29.06</v>
      </c>
      <c r="AI2816" s="30">
        <v>37.229999999999997</v>
      </c>
      <c r="AJ2816" s="30">
        <v>1192.105</v>
      </c>
      <c r="AK2816" s="30">
        <v>3.23</v>
      </c>
      <c r="AM2816" s="30">
        <v>0.58199999999999896</v>
      </c>
      <c r="AN2816" s="30">
        <v>0.77800000000000002</v>
      </c>
      <c r="AO2816" s="30">
        <v>5.66</v>
      </c>
      <c r="AP2816" s="30">
        <v>4.75</v>
      </c>
      <c r="AQ2816" s="30">
        <v>2.5</v>
      </c>
      <c r="BI2816" s="27"/>
    </row>
    <row r="2817" spans="1:74" s="22" customFormat="1" x14ac:dyDescent="0.2">
      <c r="A2817" s="30">
        <v>25444</v>
      </c>
      <c r="B2817" s="23">
        <f t="shared" si="337"/>
        <v>2013</v>
      </c>
      <c r="C2817" s="23">
        <f t="shared" si="338"/>
        <v>10</v>
      </c>
      <c r="D2817" s="24" t="s">
        <v>1228</v>
      </c>
      <c r="E2817" s="31">
        <v>41563</v>
      </c>
      <c r="F2817" s="30">
        <v>6595470</v>
      </c>
      <c r="G2817" s="30">
        <v>1622370</v>
      </c>
      <c r="H2817" s="26" t="s">
        <v>834</v>
      </c>
      <c r="J2817" s="22" t="str">
        <f t="shared" si="339"/>
        <v xml:space="preserve">Snuggan </v>
      </c>
      <c r="K2817" s="26" t="s">
        <v>781</v>
      </c>
      <c r="L2817" s="30">
        <v>1</v>
      </c>
      <c r="M2817" s="30">
        <v>1</v>
      </c>
      <c r="O2817" s="30">
        <v>8.1</v>
      </c>
      <c r="P2817" s="30">
        <v>6.7</v>
      </c>
      <c r="Q2817" s="30">
        <v>57</v>
      </c>
      <c r="BI2817" s="27"/>
    </row>
    <row r="2818" spans="1:74" s="22" customFormat="1" x14ac:dyDescent="0.2">
      <c r="A2818" s="30">
        <v>25445</v>
      </c>
      <c r="B2818" s="23">
        <f t="shared" ref="B2818:B2881" si="348">YEAR(E2818)</f>
        <v>2013</v>
      </c>
      <c r="C2818" s="23">
        <f t="shared" ref="C2818:C2881" si="349">MONTH(E2818)</f>
        <v>10</v>
      </c>
      <c r="D2818" s="24" t="s">
        <v>1228</v>
      </c>
      <c r="E2818" s="31">
        <v>41563</v>
      </c>
      <c r="F2818" s="30">
        <v>6595470</v>
      </c>
      <c r="G2818" s="30">
        <v>1622370</v>
      </c>
      <c r="H2818" s="26" t="s">
        <v>834</v>
      </c>
      <c r="J2818" s="22" t="str">
        <f t="shared" si="339"/>
        <v xml:space="preserve">Snuggan </v>
      </c>
      <c r="K2818" s="26" t="s">
        <v>782</v>
      </c>
      <c r="L2818" s="30">
        <v>2</v>
      </c>
      <c r="M2818" s="30">
        <v>2</v>
      </c>
      <c r="O2818" s="30">
        <v>8.1</v>
      </c>
      <c r="P2818" s="30">
        <v>6.6</v>
      </c>
      <c r="Q2818" s="30">
        <v>57</v>
      </c>
      <c r="BI2818" s="27"/>
    </row>
    <row r="2819" spans="1:74" s="22" customFormat="1" x14ac:dyDescent="0.2">
      <c r="A2819" s="30">
        <v>25446</v>
      </c>
      <c r="B2819" s="23">
        <f t="shared" si="348"/>
        <v>2013</v>
      </c>
      <c r="C2819" s="23">
        <f t="shared" si="349"/>
        <v>10</v>
      </c>
      <c r="D2819" s="24" t="s">
        <v>1228</v>
      </c>
      <c r="E2819" s="31">
        <v>41563</v>
      </c>
      <c r="F2819" s="30">
        <v>6595470</v>
      </c>
      <c r="G2819" s="30">
        <v>1622370</v>
      </c>
      <c r="H2819" s="26" t="s">
        <v>834</v>
      </c>
      <c r="J2819" s="22" t="str">
        <f t="shared" ref="J2819:J2882" si="350">CONCATENATE(H2819," ",I2819)</f>
        <v xml:space="preserve">Snuggan </v>
      </c>
      <c r="K2819" s="22" t="s">
        <v>785</v>
      </c>
      <c r="L2819" s="30">
        <v>3</v>
      </c>
      <c r="M2819" s="30">
        <v>3</v>
      </c>
      <c r="O2819" s="30">
        <v>8</v>
      </c>
      <c r="P2819" s="30">
        <v>6.6</v>
      </c>
      <c r="Q2819" s="30">
        <v>56</v>
      </c>
      <c r="BI2819" s="27"/>
    </row>
    <row r="2820" spans="1:74" s="22" customFormat="1" x14ac:dyDescent="0.2">
      <c r="A2820" s="30">
        <v>25447</v>
      </c>
      <c r="B2820" s="23">
        <f t="shared" si="348"/>
        <v>2013</v>
      </c>
      <c r="C2820" s="23">
        <f t="shared" si="349"/>
        <v>10</v>
      </c>
      <c r="D2820" s="24" t="s">
        <v>1228</v>
      </c>
      <c r="E2820" s="31">
        <v>41563</v>
      </c>
      <c r="F2820" s="30">
        <v>6597555</v>
      </c>
      <c r="G2820" s="30">
        <v>1629125</v>
      </c>
      <c r="H2820" s="26" t="s">
        <v>85</v>
      </c>
      <c r="J2820" s="22" t="str">
        <f t="shared" si="350"/>
        <v xml:space="preserve">Gullsjön </v>
      </c>
      <c r="K2820" s="22" t="s">
        <v>739</v>
      </c>
      <c r="L2820" s="30">
        <v>0.5</v>
      </c>
      <c r="M2820" s="30">
        <v>0.5</v>
      </c>
      <c r="N2820" s="30">
        <v>1.8</v>
      </c>
      <c r="O2820" s="30">
        <v>8.4</v>
      </c>
      <c r="P2820" s="30">
        <v>6.4</v>
      </c>
      <c r="Q2820" s="30">
        <v>55</v>
      </c>
      <c r="T2820" s="30">
        <v>1.6482816</v>
      </c>
      <c r="U2820" s="30">
        <v>114.255</v>
      </c>
      <c r="V2820" s="22">
        <f t="shared" ref="V2820" si="351">U2820 * (1/((10^((0.0901821 + (2729.92 /(273.15 + O2820)))-AC2820)+1)))</f>
        <v>0.32390703741605625</v>
      </c>
      <c r="W2820" s="30">
        <v>0.15</v>
      </c>
      <c r="X2820" s="30">
        <v>2.17</v>
      </c>
      <c r="Y2820" s="30">
        <v>0.64</v>
      </c>
      <c r="Z2820" s="30">
        <v>3.7112224999999999</v>
      </c>
      <c r="AB2820" s="30">
        <v>4.7069999999999999</v>
      </c>
      <c r="AC2820" s="30">
        <v>7.24</v>
      </c>
      <c r="AI2820" s="30">
        <v>24.59</v>
      </c>
      <c r="AJ2820" s="30">
        <v>735.90599999999995</v>
      </c>
      <c r="BI2820" s="27"/>
    </row>
    <row r="2821" spans="1:74" s="22" customFormat="1" x14ac:dyDescent="0.2">
      <c r="A2821" s="30">
        <v>25448</v>
      </c>
      <c r="B2821" s="23">
        <f t="shared" si="348"/>
        <v>2013</v>
      </c>
      <c r="C2821" s="23">
        <f t="shared" si="349"/>
        <v>10</v>
      </c>
      <c r="D2821" s="24" t="s">
        <v>1228</v>
      </c>
      <c r="E2821" s="31">
        <v>41563</v>
      </c>
      <c r="F2821" s="30">
        <v>6597555</v>
      </c>
      <c r="G2821" s="30">
        <v>1629125</v>
      </c>
      <c r="H2821" s="26" t="s">
        <v>85</v>
      </c>
      <c r="J2821" s="22" t="str">
        <f t="shared" si="350"/>
        <v xml:space="preserve">Gullsjön </v>
      </c>
      <c r="K2821" s="26" t="s">
        <v>781</v>
      </c>
      <c r="L2821" s="30">
        <v>1</v>
      </c>
      <c r="M2821" s="30">
        <v>1</v>
      </c>
      <c r="O2821" s="30">
        <v>8</v>
      </c>
      <c r="P2821" s="30">
        <v>6.4</v>
      </c>
      <c r="Q2821" s="30">
        <v>55</v>
      </c>
      <c r="BI2821" s="27"/>
    </row>
    <row r="2822" spans="1:74" s="22" customFormat="1" x14ac:dyDescent="0.2">
      <c r="A2822" s="30">
        <v>25449</v>
      </c>
      <c r="B2822" s="23">
        <f t="shared" si="348"/>
        <v>2013</v>
      </c>
      <c r="C2822" s="23">
        <f t="shared" si="349"/>
        <v>10</v>
      </c>
      <c r="D2822" s="24" t="s">
        <v>1228</v>
      </c>
      <c r="E2822" s="31">
        <v>41563</v>
      </c>
      <c r="F2822" s="30">
        <v>6597555</v>
      </c>
      <c r="G2822" s="30">
        <v>1629125</v>
      </c>
      <c r="H2822" s="26" t="s">
        <v>85</v>
      </c>
      <c r="J2822" s="22" t="str">
        <f t="shared" si="350"/>
        <v xml:space="preserve">Gullsjön </v>
      </c>
      <c r="K2822" s="22" t="s">
        <v>785</v>
      </c>
      <c r="L2822" s="30">
        <v>2</v>
      </c>
      <c r="M2822" s="30">
        <v>2</v>
      </c>
      <c r="O2822" s="30">
        <v>7.8</v>
      </c>
      <c r="P2822" s="30">
        <v>5.8</v>
      </c>
      <c r="Q2822" s="30">
        <v>49</v>
      </c>
      <c r="BI2822" s="27"/>
    </row>
    <row r="2823" spans="1:74" s="22" customFormat="1" x14ac:dyDescent="0.2">
      <c r="A2823" s="22">
        <v>25453</v>
      </c>
      <c r="B2823" s="23">
        <f t="shared" si="348"/>
        <v>2013</v>
      </c>
      <c r="C2823" s="23">
        <f t="shared" si="349"/>
        <v>10</v>
      </c>
      <c r="D2823" s="24" t="s">
        <v>1228</v>
      </c>
      <c r="E2823" s="25">
        <v>41563</v>
      </c>
      <c r="F2823" s="22">
        <v>6600935</v>
      </c>
      <c r="G2823" s="22">
        <v>1626764</v>
      </c>
      <c r="H2823" s="22" t="s">
        <v>94</v>
      </c>
      <c r="I2823" s="22" t="s">
        <v>780</v>
      </c>
      <c r="J2823" s="22" t="str">
        <f t="shared" si="350"/>
        <v>Vallentunasjön Va2</v>
      </c>
      <c r="K2823" s="22" t="s">
        <v>739</v>
      </c>
      <c r="L2823" s="22">
        <v>0.5</v>
      </c>
      <c r="M2823" s="22">
        <v>0.5</v>
      </c>
      <c r="N2823" s="22">
        <v>0.8</v>
      </c>
      <c r="O2823" s="22">
        <v>9.3000000000000007</v>
      </c>
      <c r="P2823" s="22">
        <v>10.3</v>
      </c>
      <c r="Q2823" s="22">
        <v>90</v>
      </c>
      <c r="BI2823" s="27"/>
    </row>
    <row r="2824" spans="1:74" s="22" customFormat="1" x14ac:dyDescent="0.2">
      <c r="A2824" s="22">
        <v>25454</v>
      </c>
      <c r="B2824" s="23">
        <f t="shared" si="348"/>
        <v>2013</v>
      </c>
      <c r="C2824" s="23">
        <f t="shared" si="349"/>
        <v>10</v>
      </c>
      <c r="D2824" s="24" t="s">
        <v>1228</v>
      </c>
      <c r="E2824" s="25">
        <v>41563</v>
      </c>
      <c r="F2824" s="22">
        <v>6600935</v>
      </c>
      <c r="G2824" s="22">
        <v>1626764</v>
      </c>
      <c r="H2824" s="22" t="s">
        <v>94</v>
      </c>
      <c r="I2824" s="22" t="s">
        <v>780</v>
      </c>
      <c r="J2824" s="22" t="str">
        <f t="shared" si="350"/>
        <v>Vallentunasjön Va2</v>
      </c>
      <c r="K2824" s="22" t="s">
        <v>781</v>
      </c>
      <c r="L2824" s="22">
        <v>1</v>
      </c>
      <c r="M2824" s="22">
        <v>1</v>
      </c>
      <c r="O2824" s="22">
        <v>9.3000000000000007</v>
      </c>
      <c r="P2824" s="22">
        <v>10.199999999999999</v>
      </c>
      <c r="Q2824" s="22">
        <v>89</v>
      </c>
      <c r="BI2824" s="27"/>
    </row>
    <row r="2825" spans="1:74" s="22" customFormat="1" x14ac:dyDescent="0.2">
      <c r="A2825" s="22">
        <v>25455</v>
      </c>
      <c r="B2825" s="23">
        <f t="shared" si="348"/>
        <v>2013</v>
      </c>
      <c r="C2825" s="23">
        <f t="shared" si="349"/>
        <v>10</v>
      </c>
      <c r="D2825" s="24" t="s">
        <v>1228</v>
      </c>
      <c r="E2825" s="25">
        <v>41563</v>
      </c>
      <c r="F2825" s="22">
        <v>6600935</v>
      </c>
      <c r="G2825" s="22">
        <v>1626764</v>
      </c>
      <c r="H2825" s="22" t="s">
        <v>94</v>
      </c>
      <c r="I2825" s="22" t="s">
        <v>780</v>
      </c>
      <c r="J2825" s="22" t="str">
        <f t="shared" si="350"/>
        <v>Vallentunasjön Va2</v>
      </c>
      <c r="K2825" s="22" t="s">
        <v>782</v>
      </c>
      <c r="L2825" s="22">
        <v>2</v>
      </c>
      <c r="M2825" s="22">
        <v>2</v>
      </c>
      <c r="O2825" s="22">
        <v>9.3000000000000007</v>
      </c>
      <c r="P2825" s="22">
        <v>10.1</v>
      </c>
      <c r="Q2825" s="22">
        <v>89</v>
      </c>
      <c r="BI2825" s="27"/>
    </row>
    <row r="2826" spans="1:74" s="22" customFormat="1" x14ac:dyDescent="0.2">
      <c r="A2826" s="22">
        <v>25456</v>
      </c>
      <c r="B2826" s="23">
        <f t="shared" si="348"/>
        <v>2013</v>
      </c>
      <c r="C2826" s="23">
        <f t="shared" si="349"/>
        <v>10</v>
      </c>
      <c r="D2826" s="24" t="s">
        <v>1228</v>
      </c>
      <c r="E2826" s="25">
        <v>41563</v>
      </c>
      <c r="F2826" s="22">
        <v>6600935</v>
      </c>
      <c r="G2826" s="22">
        <v>1626764</v>
      </c>
      <c r="H2826" s="22" t="s">
        <v>94</v>
      </c>
      <c r="I2826" s="22" t="s">
        <v>780</v>
      </c>
      <c r="J2826" s="22" t="str">
        <f t="shared" si="350"/>
        <v>Vallentunasjön Va2</v>
      </c>
      <c r="K2826" s="22" t="s">
        <v>783</v>
      </c>
      <c r="L2826" s="22">
        <v>3</v>
      </c>
      <c r="M2826" s="22">
        <v>3</v>
      </c>
      <c r="O2826" s="22">
        <v>9.3000000000000007</v>
      </c>
      <c r="P2826" s="22">
        <v>10.1</v>
      </c>
      <c r="Q2826" s="22">
        <v>89</v>
      </c>
      <c r="BI2826" s="27"/>
    </row>
    <row r="2827" spans="1:74" s="22" customFormat="1" x14ac:dyDescent="0.2">
      <c r="A2827" s="22">
        <v>25457</v>
      </c>
      <c r="B2827" s="23">
        <f t="shared" si="348"/>
        <v>2013</v>
      </c>
      <c r="C2827" s="23">
        <f t="shared" si="349"/>
        <v>10</v>
      </c>
      <c r="D2827" s="24" t="s">
        <v>1228</v>
      </c>
      <c r="E2827" s="25">
        <v>41563</v>
      </c>
      <c r="F2827" s="22">
        <v>6600935</v>
      </c>
      <c r="G2827" s="22">
        <v>1626764</v>
      </c>
      <c r="H2827" s="22" t="s">
        <v>94</v>
      </c>
      <c r="I2827" s="22" t="s">
        <v>780</v>
      </c>
      <c r="J2827" s="22" t="str">
        <f t="shared" si="350"/>
        <v>Vallentunasjön Va2</v>
      </c>
      <c r="K2827" s="22" t="s">
        <v>785</v>
      </c>
      <c r="L2827" s="22">
        <v>4</v>
      </c>
      <c r="M2827" s="22">
        <v>4</v>
      </c>
      <c r="O2827" s="22">
        <v>9.3000000000000007</v>
      </c>
      <c r="P2827" s="22">
        <v>9.8000000000000007</v>
      </c>
      <c r="Q2827" s="22">
        <v>86</v>
      </c>
      <c r="BI2827" s="27"/>
    </row>
    <row r="2828" spans="1:74" s="22" customFormat="1" x14ac:dyDescent="0.2">
      <c r="A2828" s="22">
        <v>25458</v>
      </c>
      <c r="B2828" s="23">
        <f t="shared" si="348"/>
        <v>2013</v>
      </c>
      <c r="C2828" s="23">
        <f t="shared" si="349"/>
        <v>10</v>
      </c>
      <c r="D2828" s="24" t="s">
        <v>1228</v>
      </c>
      <c r="E2828" s="25">
        <v>41563</v>
      </c>
      <c r="H2828" s="22" t="s">
        <v>94</v>
      </c>
      <c r="I2828" s="22" t="s">
        <v>786</v>
      </c>
      <c r="J2828" s="22" t="str">
        <f t="shared" si="350"/>
        <v>Vallentunasjön Blandprov</v>
      </c>
      <c r="K2828" s="22" t="s">
        <v>739</v>
      </c>
      <c r="U2828" s="22">
        <v>20.760999999999999</v>
      </c>
      <c r="X2828" s="22">
        <v>4.6899999999999995</v>
      </c>
      <c r="Z2828" s="22">
        <v>45.763635483870999</v>
      </c>
      <c r="AB2828" s="30">
        <v>0</v>
      </c>
      <c r="AE2828" s="22">
        <v>20</v>
      </c>
      <c r="AI2828" s="22">
        <v>75.63</v>
      </c>
      <c r="AJ2828" s="22">
        <v>1410.9670000000001</v>
      </c>
      <c r="BI2828" s="27"/>
    </row>
    <row r="2829" spans="1:74" s="22" customFormat="1" x14ac:dyDescent="0.2">
      <c r="B2829" s="23">
        <f t="shared" si="348"/>
        <v>2013</v>
      </c>
      <c r="C2829" s="23">
        <f t="shared" si="349"/>
        <v>10</v>
      </c>
      <c r="D2829" s="24" t="s">
        <v>1228</v>
      </c>
      <c r="E2829" s="25" t="s">
        <v>1274</v>
      </c>
      <c r="F2829" s="22">
        <v>6606238</v>
      </c>
      <c r="G2829" s="22">
        <v>661152</v>
      </c>
      <c r="H2829" s="26" t="s">
        <v>738</v>
      </c>
      <c r="J2829" s="22" t="str">
        <f t="shared" si="350"/>
        <v xml:space="preserve">Oxundaån </v>
      </c>
      <c r="K2829" s="22" t="s">
        <v>739</v>
      </c>
      <c r="L2829" s="22">
        <v>0.5</v>
      </c>
      <c r="M2829" s="22">
        <v>0.5</v>
      </c>
      <c r="O2829" s="22">
        <v>9</v>
      </c>
      <c r="R2829" s="22">
        <v>44.4</v>
      </c>
      <c r="T2829" s="22">
        <v>2.5099999999999998</v>
      </c>
      <c r="U2829" s="22">
        <v>80</v>
      </c>
      <c r="V2829" s="22">
        <f t="shared" ref="V2829:V2830" si="352">U2829 * (1/((10^((0.0901821 + (2729.92 /(273.15 + O2829)))-AC2829)+1)))</f>
        <v>0.7303048962678238</v>
      </c>
      <c r="W2829" s="22">
        <v>4.2000000000000003E-2</v>
      </c>
      <c r="X2829" s="22">
        <v>71</v>
      </c>
      <c r="Y2829" s="22">
        <v>1.3</v>
      </c>
      <c r="AB2829" s="22">
        <v>34</v>
      </c>
      <c r="AC2829" s="22">
        <v>7.73</v>
      </c>
      <c r="AE2829" s="22">
        <v>1</v>
      </c>
      <c r="AG2829" s="22">
        <v>10.4</v>
      </c>
      <c r="AI2829" s="22">
        <v>95</v>
      </c>
      <c r="AJ2829" s="22">
        <v>743</v>
      </c>
      <c r="AK2829" s="22">
        <v>48.6</v>
      </c>
      <c r="AM2829" s="22">
        <v>5.2003000000000004</v>
      </c>
      <c r="AN2829" s="22">
        <v>8.5183999999999997</v>
      </c>
      <c r="AO2829" s="22">
        <v>38.073300000000003</v>
      </c>
      <c r="AP2829" s="22">
        <v>25.692800000000005</v>
      </c>
      <c r="AQ2829" s="22">
        <v>35.989449999999998</v>
      </c>
      <c r="AR2829" s="22">
        <v>1.67</v>
      </c>
      <c r="BI2829" s="27"/>
      <c r="BV2829" s="22">
        <v>5.0000000000000001E-3</v>
      </c>
    </row>
    <row r="2830" spans="1:74" s="22" customFormat="1" x14ac:dyDescent="0.2">
      <c r="A2830" s="30">
        <v>25675</v>
      </c>
      <c r="B2830" s="23">
        <f t="shared" si="348"/>
        <v>2013</v>
      </c>
      <c r="C2830" s="23">
        <f t="shared" si="349"/>
        <v>10</v>
      </c>
      <c r="D2830" s="24" t="s">
        <v>1228</v>
      </c>
      <c r="E2830" s="31">
        <v>41570</v>
      </c>
      <c r="F2830" s="30">
        <v>6594420</v>
      </c>
      <c r="G2830" s="30">
        <v>1615795</v>
      </c>
      <c r="H2830" s="26" t="s">
        <v>96</v>
      </c>
      <c r="J2830" s="22" t="str">
        <f t="shared" si="350"/>
        <v xml:space="preserve">Översjön </v>
      </c>
      <c r="K2830" s="22" t="s">
        <v>739</v>
      </c>
      <c r="L2830" s="30">
        <v>0.5</v>
      </c>
      <c r="M2830" s="30">
        <v>0.5</v>
      </c>
      <c r="N2830" s="30">
        <v>2.9</v>
      </c>
      <c r="O2830" s="30">
        <v>7.2</v>
      </c>
      <c r="P2830" s="30">
        <v>10</v>
      </c>
      <c r="Q2830" s="30">
        <v>85</v>
      </c>
      <c r="T2830" s="30">
        <v>1.9237647058823502</v>
      </c>
      <c r="U2830" s="30">
        <v>52.308</v>
      </c>
      <c r="V2830" s="22">
        <f t="shared" si="352"/>
        <v>0.44375534738641104</v>
      </c>
      <c r="W2830" s="30">
        <v>4.4999999999999998E-2</v>
      </c>
      <c r="X2830" s="30">
        <v>2.52</v>
      </c>
      <c r="Y2830" s="30">
        <v>2.2000000000000002</v>
      </c>
      <c r="Z2830" s="30">
        <v>11.270864</v>
      </c>
      <c r="AB2830" s="30">
        <v>2.3260000000000001</v>
      </c>
      <c r="AC2830" s="30">
        <v>7.76</v>
      </c>
      <c r="AI2830" s="30">
        <v>28.61</v>
      </c>
      <c r="AJ2830" s="30">
        <v>852.53499999999997</v>
      </c>
      <c r="BI2830" s="27"/>
    </row>
    <row r="2831" spans="1:74" s="22" customFormat="1" x14ac:dyDescent="0.2">
      <c r="A2831" s="30">
        <v>25676</v>
      </c>
      <c r="B2831" s="23">
        <f t="shared" si="348"/>
        <v>2013</v>
      </c>
      <c r="C2831" s="23">
        <f t="shared" si="349"/>
        <v>10</v>
      </c>
      <c r="D2831" s="24" t="s">
        <v>1228</v>
      </c>
      <c r="E2831" s="31">
        <v>41570</v>
      </c>
      <c r="F2831" s="30">
        <v>6594420</v>
      </c>
      <c r="G2831" s="30">
        <v>1615795</v>
      </c>
      <c r="H2831" s="26" t="s">
        <v>96</v>
      </c>
      <c r="J2831" s="22" t="str">
        <f t="shared" si="350"/>
        <v xml:space="preserve">Översjön </v>
      </c>
      <c r="K2831" s="26" t="s">
        <v>781</v>
      </c>
      <c r="L2831" s="30">
        <v>1</v>
      </c>
      <c r="M2831" s="30">
        <v>1</v>
      </c>
      <c r="O2831" s="30">
        <v>7.1</v>
      </c>
      <c r="P2831" s="30">
        <v>10</v>
      </c>
      <c r="Q2831" s="30">
        <v>85</v>
      </c>
      <c r="BI2831" s="27"/>
    </row>
    <row r="2832" spans="1:74" s="22" customFormat="1" x14ac:dyDescent="0.2">
      <c r="A2832" s="30">
        <v>25677</v>
      </c>
      <c r="B2832" s="23">
        <f t="shared" si="348"/>
        <v>2013</v>
      </c>
      <c r="C2832" s="23">
        <f t="shared" si="349"/>
        <v>10</v>
      </c>
      <c r="D2832" s="24" t="s">
        <v>1228</v>
      </c>
      <c r="E2832" s="31">
        <v>41570</v>
      </c>
      <c r="F2832" s="30">
        <v>6594420</v>
      </c>
      <c r="G2832" s="30">
        <v>1615795</v>
      </c>
      <c r="H2832" s="26" t="s">
        <v>96</v>
      </c>
      <c r="J2832" s="22" t="str">
        <f t="shared" si="350"/>
        <v xml:space="preserve">Översjön </v>
      </c>
      <c r="K2832" s="26" t="s">
        <v>782</v>
      </c>
      <c r="L2832" s="30">
        <v>2</v>
      </c>
      <c r="M2832" s="30">
        <v>2</v>
      </c>
      <c r="O2832" s="30">
        <v>7</v>
      </c>
      <c r="P2832" s="30">
        <v>10</v>
      </c>
      <c r="Q2832" s="30">
        <v>85</v>
      </c>
      <c r="BI2832" s="27"/>
    </row>
    <row r="2833" spans="1:61" s="22" customFormat="1" x14ac:dyDescent="0.2">
      <c r="A2833" s="30">
        <v>25678</v>
      </c>
      <c r="B2833" s="23">
        <f t="shared" si="348"/>
        <v>2013</v>
      </c>
      <c r="C2833" s="23">
        <f t="shared" si="349"/>
        <v>10</v>
      </c>
      <c r="D2833" s="24" t="s">
        <v>1228</v>
      </c>
      <c r="E2833" s="31">
        <v>41570</v>
      </c>
      <c r="F2833" s="30">
        <v>6594420</v>
      </c>
      <c r="G2833" s="30">
        <v>1615795</v>
      </c>
      <c r="H2833" s="26" t="s">
        <v>96</v>
      </c>
      <c r="J2833" s="22" t="str">
        <f t="shared" si="350"/>
        <v xml:space="preserve">Översjön </v>
      </c>
      <c r="K2833" s="26" t="s">
        <v>783</v>
      </c>
      <c r="L2833" s="30">
        <v>3</v>
      </c>
      <c r="M2833" s="30">
        <v>3</v>
      </c>
      <c r="O2833" s="30">
        <v>7</v>
      </c>
      <c r="P2833" s="30">
        <v>10</v>
      </c>
      <c r="Q2833" s="30">
        <v>85</v>
      </c>
      <c r="BI2833" s="27"/>
    </row>
    <row r="2834" spans="1:61" s="22" customFormat="1" x14ac:dyDescent="0.2">
      <c r="A2834" s="30">
        <v>25679</v>
      </c>
      <c r="B2834" s="23">
        <f t="shared" si="348"/>
        <v>2013</v>
      </c>
      <c r="C2834" s="23">
        <f t="shared" si="349"/>
        <v>10</v>
      </c>
      <c r="D2834" s="24" t="s">
        <v>1228</v>
      </c>
      <c r="E2834" s="31">
        <v>41570</v>
      </c>
      <c r="F2834" s="30">
        <v>6594420</v>
      </c>
      <c r="G2834" s="30">
        <v>1615795</v>
      </c>
      <c r="H2834" s="26" t="s">
        <v>96</v>
      </c>
      <c r="J2834" s="22" t="str">
        <f t="shared" si="350"/>
        <v xml:space="preserve">Översjön </v>
      </c>
      <c r="K2834" s="22" t="s">
        <v>785</v>
      </c>
      <c r="L2834" s="30">
        <v>3.5</v>
      </c>
      <c r="M2834" s="30">
        <v>3.5</v>
      </c>
      <c r="O2834" s="30">
        <v>7</v>
      </c>
      <c r="P2834" s="30">
        <v>9.9</v>
      </c>
      <c r="Q2834" s="30">
        <v>83</v>
      </c>
      <c r="BI2834" s="27"/>
    </row>
    <row r="2835" spans="1:61" s="22" customFormat="1" x14ac:dyDescent="0.2">
      <c r="A2835" s="30">
        <v>25680</v>
      </c>
      <c r="B2835" s="23">
        <f t="shared" si="348"/>
        <v>2013</v>
      </c>
      <c r="C2835" s="23">
        <f t="shared" si="349"/>
        <v>10</v>
      </c>
      <c r="D2835" s="24" t="s">
        <v>1228</v>
      </c>
      <c r="E2835" s="31">
        <v>41570</v>
      </c>
      <c r="F2835" s="30">
        <v>6594980</v>
      </c>
      <c r="G2835" s="30">
        <v>1622960</v>
      </c>
      <c r="H2835" s="26" t="s">
        <v>95</v>
      </c>
      <c r="J2835" s="22" t="str">
        <f t="shared" si="350"/>
        <v xml:space="preserve">Väsjön </v>
      </c>
      <c r="K2835" s="22" t="s">
        <v>739</v>
      </c>
      <c r="L2835" s="30">
        <v>0.5</v>
      </c>
      <c r="M2835" s="30">
        <v>0.5</v>
      </c>
      <c r="N2835" s="30">
        <v>2.5</v>
      </c>
      <c r="O2835" s="30">
        <v>6.8</v>
      </c>
      <c r="P2835" s="30">
        <v>8.6</v>
      </c>
      <c r="Q2835" s="30">
        <v>72</v>
      </c>
      <c r="T2835" s="30">
        <v>2.8279341176470503</v>
      </c>
      <c r="U2835" s="30">
        <v>5.016</v>
      </c>
      <c r="V2835" s="22">
        <f t="shared" ref="V2835" si="353">U2835 * (1/((10^((0.0901821 + (2729.92 /(273.15 + O2835)))-AC2835)+1)))</f>
        <v>3.3558649725637671E-2</v>
      </c>
      <c r="W2835" s="30">
        <v>5.5E-2</v>
      </c>
      <c r="X2835" s="30">
        <v>0.62</v>
      </c>
      <c r="Y2835" s="30">
        <v>0.92</v>
      </c>
      <c r="Z2835" s="30">
        <v>12.062336</v>
      </c>
      <c r="AB2835" s="30">
        <v>0.10199999999999999</v>
      </c>
      <c r="AC2835" s="30">
        <v>7.67</v>
      </c>
      <c r="AI2835" s="30">
        <v>21.16</v>
      </c>
      <c r="AJ2835" s="30">
        <v>619.71299999999997</v>
      </c>
      <c r="BI2835" s="27"/>
    </row>
    <row r="2836" spans="1:61" s="22" customFormat="1" x14ac:dyDescent="0.2">
      <c r="A2836" s="30">
        <v>25681</v>
      </c>
      <c r="B2836" s="23">
        <f t="shared" si="348"/>
        <v>2013</v>
      </c>
      <c r="C2836" s="23">
        <f t="shared" si="349"/>
        <v>10</v>
      </c>
      <c r="D2836" s="24" t="s">
        <v>1228</v>
      </c>
      <c r="E2836" s="31">
        <v>41570</v>
      </c>
      <c r="F2836" s="30">
        <v>6594980</v>
      </c>
      <c r="G2836" s="30">
        <v>1622960</v>
      </c>
      <c r="H2836" s="26" t="s">
        <v>95</v>
      </c>
      <c r="J2836" s="22" t="str">
        <f t="shared" si="350"/>
        <v xml:space="preserve">Väsjön </v>
      </c>
      <c r="K2836" s="26" t="s">
        <v>781</v>
      </c>
      <c r="L2836" s="30">
        <v>1</v>
      </c>
      <c r="M2836" s="30">
        <v>1</v>
      </c>
      <c r="O2836" s="30">
        <v>6.7</v>
      </c>
      <c r="P2836" s="30">
        <v>8.6</v>
      </c>
      <c r="Q2836" s="30">
        <v>71</v>
      </c>
      <c r="BI2836" s="27"/>
    </row>
    <row r="2837" spans="1:61" s="22" customFormat="1" x14ac:dyDescent="0.2">
      <c r="A2837" s="30">
        <v>25682</v>
      </c>
      <c r="B2837" s="23">
        <f t="shared" si="348"/>
        <v>2013</v>
      </c>
      <c r="C2837" s="23">
        <f t="shared" si="349"/>
        <v>10</v>
      </c>
      <c r="D2837" s="24" t="s">
        <v>1228</v>
      </c>
      <c r="E2837" s="31">
        <v>41570</v>
      </c>
      <c r="F2837" s="30">
        <v>6594980</v>
      </c>
      <c r="G2837" s="30">
        <v>1622960</v>
      </c>
      <c r="H2837" s="26" t="s">
        <v>95</v>
      </c>
      <c r="J2837" s="22" t="str">
        <f t="shared" si="350"/>
        <v xml:space="preserve">Väsjön </v>
      </c>
      <c r="K2837" s="26" t="s">
        <v>782</v>
      </c>
      <c r="L2837" s="30">
        <v>2</v>
      </c>
      <c r="M2837" s="30">
        <v>2</v>
      </c>
      <c r="O2837" s="30">
        <v>6.6</v>
      </c>
      <c r="P2837" s="30">
        <v>8.6</v>
      </c>
      <c r="Q2837" s="30">
        <v>71</v>
      </c>
      <c r="BI2837" s="27"/>
    </row>
    <row r="2838" spans="1:61" s="22" customFormat="1" x14ac:dyDescent="0.2">
      <c r="A2838" s="30">
        <v>25683</v>
      </c>
      <c r="B2838" s="23">
        <f t="shared" si="348"/>
        <v>2013</v>
      </c>
      <c r="C2838" s="23">
        <f t="shared" si="349"/>
        <v>10</v>
      </c>
      <c r="D2838" s="24" t="s">
        <v>1228</v>
      </c>
      <c r="E2838" s="31">
        <v>41570</v>
      </c>
      <c r="F2838" s="30">
        <v>6594980</v>
      </c>
      <c r="G2838" s="30">
        <v>1622960</v>
      </c>
      <c r="H2838" s="26" t="s">
        <v>95</v>
      </c>
      <c r="J2838" s="22" t="str">
        <f t="shared" si="350"/>
        <v xml:space="preserve">Väsjön </v>
      </c>
      <c r="K2838" s="22" t="s">
        <v>785</v>
      </c>
      <c r="L2838" s="30">
        <v>2.5</v>
      </c>
      <c r="M2838" s="30">
        <v>2.5</v>
      </c>
      <c r="O2838" s="30">
        <v>6.6</v>
      </c>
      <c r="P2838" s="30">
        <v>8.5</v>
      </c>
      <c r="Q2838" s="30">
        <v>70</v>
      </c>
      <c r="BI2838" s="27"/>
    </row>
    <row r="2839" spans="1:61" s="22" customFormat="1" x14ac:dyDescent="0.2">
      <c r="A2839" s="30">
        <v>25684</v>
      </c>
      <c r="B2839" s="23">
        <f t="shared" si="348"/>
        <v>2013</v>
      </c>
      <c r="C2839" s="23">
        <f t="shared" si="349"/>
        <v>10</v>
      </c>
      <c r="D2839" s="24" t="s">
        <v>1228</v>
      </c>
      <c r="E2839" s="31">
        <v>41570</v>
      </c>
      <c r="F2839" s="30">
        <v>6595400</v>
      </c>
      <c r="G2839" s="30">
        <v>1624045</v>
      </c>
      <c r="H2839" s="26" t="s">
        <v>84</v>
      </c>
      <c r="J2839" s="22" t="str">
        <f t="shared" si="350"/>
        <v xml:space="preserve">Fjäturen </v>
      </c>
      <c r="K2839" s="22" t="s">
        <v>739</v>
      </c>
      <c r="L2839" s="30">
        <v>0.5</v>
      </c>
      <c r="M2839" s="30">
        <v>0.5</v>
      </c>
      <c r="N2839" s="30">
        <v>2.5</v>
      </c>
      <c r="O2839" s="30">
        <v>7.9</v>
      </c>
      <c r="P2839" s="30">
        <v>10.4</v>
      </c>
      <c r="Q2839" s="30">
        <v>89</v>
      </c>
      <c r="T2839" s="30">
        <v>1.8852894117646999</v>
      </c>
      <c r="U2839" s="30">
        <v>23.251000000000001</v>
      </c>
      <c r="V2839" s="22">
        <f t="shared" ref="V2839" si="354">U2839 * (1/((10^((0.0901821 + (2729.92 /(273.15 + O2839)))-AC2839)+1)))</f>
        <v>0.25595447294023421</v>
      </c>
      <c r="W2839" s="30">
        <v>5.7000000000000002E-2</v>
      </c>
      <c r="X2839" s="30">
        <v>3.46</v>
      </c>
      <c r="Y2839" s="30">
        <v>3</v>
      </c>
      <c r="Z2839" s="30">
        <v>11.858447999999999</v>
      </c>
      <c r="AB2839" s="30">
        <v>15.884</v>
      </c>
      <c r="AC2839" s="30">
        <v>7.85</v>
      </c>
      <c r="AI2839" s="30">
        <v>25.98</v>
      </c>
      <c r="AJ2839" s="30">
        <v>661.96299999999997</v>
      </c>
      <c r="BI2839" s="27"/>
    </row>
    <row r="2840" spans="1:61" s="22" customFormat="1" x14ac:dyDescent="0.2">
      <c r="A2840" s="30">
        <v>25685</v>
      </c>
      <c r="B2840" s="23">
        <f t="shared" si="348"/>
        <v>2013</v>
      </c>
      <c r="C2840" s="23">
        <f t="shared" si="349"/>
        <v>10</v>
      </c>
      <c r="D2840" s="24" t="s">
        <v>1228</v>
      </c>
      <c r="E2840" s="31">
        <v>41570</v>
      </c>
      <c r="F2840" s="30">
        <v>6595400</v>
      </c>
      <c r="G2840" s="30">
        <v>1624045</v>
      </c>
      <c r="H2840" s="26" t="s">
        <v>84</v>
      </c>
      <c r="J2840" s="22" t="str">
        <f t="shared" si="350"/>
        <v xml:space="preserve">Fjäturen </v>
      </c>
      <c r="K2840" s="26" t="s">
        <v>781</v>
      </c>
      <c r="L2840" s="30">
        <v>1</v>
      </c>
      <c r="M2840" s="30">
        <v>1</v>
      </c>
      <c r="O2840" s="30">
        <v>7.8</v>
      </c>
      <c r="P2840" s="30">
        <v>10.4</v>
      </c>
      <c r="Q2840" s="30">
        <v>89</v>
      </c>
      <c r="BI2840" s="27"/>
    </row>
    <row r="2841" spans="1:61" s="22" customFormat="1" x14ac:dyDescent="0.2">
      <c r="A2841" s="30">
        <v>25686</v>
      </c>
      <c r="B2841" s="23">
        <f t="shared" si="348"/>
        <v>2013</v>
      </c>
      <c r="C2841" s="23">
        <f t="shared" si="349"/>
        <v>10</v>
      </c>
      <c r="D2841" s="24" t="s">
        <v>1228</v>
      </c>
      <c r="E2841" s="31">
        <v>41570</v>
      </c>
      <c r="F2841" s="30">
        <v>6595400</v>
      </c>
      <c r="G2841" s="30">
        <v>1624045</v>
      </c>
      <c r="H2841" s="26" t="s">
        <v>84</v>
      </c>
      <c r="J2841" s="22" t="str">
        <f t="shared" si="350"/>
        <v xml:space="preserve">Fjäturen </v>
      </c>
      <c r="K2841" s="26" t="s">
        <v>782</v>
      </c>
      <c r="L2841" s="30">
        <v>2</v>
      </c>
      <c r="M2841" s="30">
        <v>2</v>
      </c>
      <c r="O2841" s="30">
        <v>7.8</v>
      </c>
      <c r="P2841" s="30">
        <v>10.3</v>
      </c>
      <c r="Q2841" s="30">
        <v>88</v>
      </c>
      <c r="BI2841" s="27"/>
    </row>
    <row r="2842" spans="1:61" s="22" customFormat="1" x14ac:dyDescent="0.2">
      <c r="A2842" s="30">
        <v>25687</v>
      </c>
      <c r="B2842" s="23">
        <f t="shared" si="348"/>
        <v>2013</v>
      </c>
      <c r="C2842" s="23">
        <f t="shared" si="349"/>
        <v>10</v>
      </c>
      <c r="D2842" s="24" t="s">
        <v>1228</v>
      </c>
      <c r="E2842" s="31">
        <v>41570</v>
      </c>
      <c r="F2842" s="30">
        <v>6595400</v>
      </c>
      <c r="G2842" s="30">
        <v>1624045</v>
      </c>
      <c r="H2842" s="26" t="s">
        <v>84</v>
      </c>
      <c r="J2842" s="22" t="str">
        <f t="shared" si="350"/>
        <v xml:space="preserve">Fjäturen </v>
      </c>
      <c r="K2842" s="26" t="s">
        <v>783</v>
      </c>
      <c r="L2842" s="30">
        <v>3</v>
      </c>
      <c r="M2842" s="30">
        <v>3</v>
      </c>
      <c r="O2842" s="30">
        <v>7.7</v>
      </c>
      <c r="P2842" s="30">
        <v>10.3</v>
      </c>
      <c r="Q2842" s="30">
        <v>88</v>
      </c>
      <c r="BI2842" s="27"/>
    </row>
    <row r="2843" spans="1:61" s="22" customFormat="1" x14ac:dyDescent="0.2">
      <c r="A2843" s="30">
        <v>25688</v>
      </c>
      <c r="B2843" s="23">
        <f t="shared" si="348"/>
        <v>2013</v>
      </c>
      <c r="C2843" s="23">
        <f t="shared" si="349"/>
        <v>10</v>
      </c>
      <c r="D2843" s="24" t="s">
        <v>1228</v>
      </c>
      <c r="E2843" s="31">
        <v>41570</v>
      </c>
      <c r="F2843" s="30">
        <v>6595400</v>
      </c>
      <c r="G2843" s="30">
        <v>1624045</v>
      </c>
      <c r="H2843" s="26" t="s">
        <v>84</v>
      </c>
      <c r="J2843" s="22" t="str">
        <f t="shared" si="350"/>
        <v xml:space="preserve">Fjäturen </v>
      </c>
      <c r="K2843" s="26" t="s">
        <v>784</v>
      </c>
      <c r="L2843" s="30">
        <v>4</v>
      </c>
      <c r="M2843" s="30">
        <v>4</v>
      </c>
      <c r="O2843" s="30">
        <v>7.7</v>
      </c>
      <c r="P2843" s="30">
        <v>10.3</v>
      </c>
      <c r="Q2843" s="30">
        <v>88</v>
      </c>
      <c r="BI2843" s="27"/>
    </row>
    <row r="2844" spans="1:61" s="22" customFormat="1" x14ac:dyDescent="0.2">
      <c r="A2844" s="30">
        <v>25689</v>
      </c>
      <c r="B2844" s="23">
        <f t="shared" si="348"/>
        <v>2013</v>
      </c>
      <c r="C2844" s="23">
        <f t="shared" si="349"/>
        <v>10</v>
      </c>
      <c r="D2844" s="24" t="s">
        <v>1228</v>
      </c>
      <c r="E2844" s="31">
        <v>41570</v>
      </c>
      <c r="F2844" s="30">
        <v>6595400</v>
      </c>
      <c r="G2844" s="30">
        <v>1624045</v>
      </c>
      <c r="H2844" s="26" t="s">
        <v>84</v>
      </c>
      <c r="J2844" s="22" t="str">
        <f t="shared" si="350"/>
        <v xml:space="preserve">Fjäturen </v>
      </c>
      <c r="K2844" s="26" t="s">
        <v>841</v>
      </c>
      <c r="L2844" s="30">
        <v>5</v>
      </c>
      <c r="M2844" s="30">
        <v>5</v>
      </c>
      <c r="O2844" s="30">
        <v>7.7</v>
      </c>
      <c r="P2844" s="30">
        <v>10.199999999999999</v>
      </c>
      <c r="Q2844" s="30">
        <v>87</v>
      </c>
      <c r="BI2844" s="27"/>
    </row>
    <row r="2845" spans="1:61" s="22" customFormat="1" x14ac:dyDescent="0.2">
      <c r="A2845" s="30">
        <v>25690</v>
      </c>
      <c r="B2845" s="23">
        <f t="shared" si="348"/>
        <v>2013</v>
      </c>
      <c r="C2845" s="23">
        <f t="shared" si="349"/>
        <v>10</v>
      </c>
      <c r="D2845" s="24" t="s">
        <v>1228</v>
      </c>
      <c r="E2845" s="31">
        <v>41570</v>
      </c>
      <c r="F2845" s="30">
        <v>6595400</v>
      </c>
      <c r="G2845" s="30">
        <v>1624045</v>
      </c>
      <c r="H2845" s="26" t="s">
        <v>84</v>
      </c>
      <c r="J2845" s="22" t="str">
        <f t="shared" si="350"/>
        <v xml:space="preserve">Fjäturen </v>
      </c>
      <c r="K2845" s="26" t="s">
        <v>842</v>
      </c>
      <c r="L2845" s="30">
        <v>6</v>
      </c>
      <c r="M2845" s="30">
        <v>6</v>
      </c>
      <c r="O2845" s="30">
        <v>7.7</v>
      </c>
      <c r="P2845" s="30">
        <v>10.199999999999999</v>
      </c>
      <c r="Q2845" s="30">
        <v>87</v>
      </c>
      <c r="BI2845" s="27"/>
    </row>
    <row r="2846" spans="1:61" s="22" customFormat="1" x14ac:dyDescent="0.2">
      <c r="A2846" s="30">
        <v>25691</v>
      </c>
      <c r="B2846" s="23">
        <f t="shared" si="348"/>
        <v>2013</v>
      </c>
      <c r="C2846" s="23">
        <f t="shared" si="349"/>
        <v>10</v>
      </c>
      <c r="D2846" s="24" t="s">
        <v>1228</v>
      </c>
      <c r="E2846" s="31">
        <v>41570</v>
      </c>
      <c r="F2846" s="30">
        <v>6593820</v>
      </c>
      <c r="G2846" s="30">
        <v>1624215</v>
      </c>
      <c r="H2846" s="26" t="s">
        <v>92</v>
      </c>
      <c r="J2846" s="22" t="str">
        <f t="shared" si="350"/>
        <v xml:space="preserve">Rösjön </v>
      </c>
      <c r="K2846" s="22" t="s">
        <v>739</v>
      </c>
      <c r="L2846" s="30">
        <v>0.5</v>
      </c>
      <c r="M2846" s="30">
        <v>0.5</v>
      </c>
      <c r="N2846" s="30">
        <v>3.5</v>
      </c>
      <c r="O2846" s="30">
        <v>8.1</v>
      </c>
      <c r="P2846" s="30">
        <v>9.8000000000000007</v>
      </c>
      <c r="Q2846" s="30">
        <v>84</v>
      </c>
      <c r="T2846" s="30">
        <v>1.65443764705882</v>
      </c>
      <c r="U2846" s="30">
        <v>45.043999999999997</v>
      </c>
      <c r="V2846" s="22">
        <f t="shared" ref="V2846" si="355">U2846 * (1/((10^((0.0901821 + (2729.92 /(273.15 + O2846)))-AC2846)+1)))</f>
        <v>0.43935519219599239</v>
      </c>
      <c r="W2846" s="30">
        <v>0.03</v>
      </c>
      <c r="X2846" s="30">
        <v>4.6500000000000004</v>
      </c>
      <c r="Y2846" s="30">
        <v>1.79</v>
      </c>
      <c r="Z2846" s="30">
        <v>4.7043920000000004</v>
      </c>
      <c r="AB2846" s="30">
        <v>10.048</v>
      </c>
      <c r="AC2846" s="30">
        <v>7.79</v>
      </c>
      <c r="AI2846" s="30">
        <v>21.31</v>
      </c>
      <c r="AJ2846" s="30">
        <v>559.39400000000001</v>
      </c>
      <c r="BI2846" s="27"/>
    </row>
    <row r="2847" spans="1:61" s="22" customFormat="1" x14ac:dyDescent="0.2">
      <c r="A2847" s="30">
        <v>25692</v>
      </c>
      <c r="B2847" s="23">
        <f t="shared" si="348"/>
        <v>2013</v>
      </c>
      <c r="C2847" s="23">
        <f t="shared" si="349"/>
        <v>10</v>
      </c>
      <c r="D2847" s="24" t="s">
        <v>1228</v>
      </c>
      <c r="E2847" s="31">
        <v>41570</v>
      </c>
      <c r="F2847" s="30">
        <v>6593820</v>
      </c>
      <c r="G2847" s="30">
        <v>1624215</v>
      </c>
      <c r="H2847" s="26" t="s">
        <v>92</v>
      </c>
      <c r="J2847" s="22" t="str">
        <f t="shared" si="350"/>
        <v xml:space="preserve">Rösjön </v>
      </c>
      <c r="K2847" s="26" t="s">
        <v>781</v>
      </c>
      <c r="L2847" s="30">
        <v>1</v>
      </c>
      <c r="M2847" s="30">
        <v>1</v>
      </c>
      <c r="O2847" s="30">
        <v>8</v>
      </c>
      <c r="P2847" s="30">
        <v>9.8000000000000007</v>
      </c>
      <c r="Q2847" s="30">
        <v>84</v>
      </c>
      <c r="BI2847" s="27"/>
    </row>
    <row r="2848" spans="1:61" s="22" customFormat="1" x14ac:dyDescent="0.2">
      <c r="A2848" s="30">
        <v>25693</v>
      </c>
      <c r="B2848" s="23">
        <f t="shared" si="348"/>
        <v>2013</v>
      </c>
      <c r="C2848" s="23">
        <f t="shared" si="349"/>
        <v>10</v>
      </c>
      <c r="D2848" s="24" t="s">
        <v>1228</v>
      </c>
      <c r="E2848" s="31">
        <v>41570</v>
      </c>
      <c r="F2848" s="30">
        <v>6593820</v>
      </c>
      <c r="G2848" s="30">
        <v>1624215</v>
      </c>
      <c r="H2848" s="26" t="s">
        <v>92</v>
      </c>
      <c r="J2848" s="22" t="str">
        <f t="shared" si="350"/>
        <v xml:space="preserve">Rösjön </v>
      </c>
      <c r="K2848" s="26" t="s">
        <v>782</v>
      </c>
      <c r="L2848" s="30">
        <v>2</v>
      </c>
      <c r="M2848" s="30">
        <v>2</v>
      </c>
      <c r="O2848" s="30">
        <v>8</v>
      </c>
      <c r="P2848" s="30">
        <v>9.8000000000000007</v>
      </c>
      <c r="Q2848" s="30">
        <v>84</v>
      </c>
      <c r="BI2848" s="27"/>
    </row>
    <row r="2849" spans="1:61" s="22" customFormat="1" x14ac:dyDescent="0.2">
      <c r="A2849" s="30">
        <v>25694</v>
      </c>
      <c r="B2849" s="23">
        <f t="shared" si="348"/>
        <v>2013</v>
      </c>
      <c r="C2849" s="23">
        <f t="shared" si="349"/>
        <v>10</v>
      </c>
      <c r="D2849" s="24" t="s">
        <v>1228</v>
      </c>
      <c r="E2849" s="31">
        <v>41570</v>
      </c>
      <c r="F2849" s="30">
        <v>6593820</v>
      </c>
      <c r="G2849" s="30">
        <v>1624215</v>
      </c>
      <c r="H2849" s="26" t="s">
        <v>92</v>
      </c>
      <c r="J2849" s="22" t="str">
        <f t="shared" si="350"/>
        <v xml:space="preserve">Rösjön </v>
      </c>
      <c r="K2849" s="26" t="s">
        <v>783</v>
      </c>
      <c r="L2849" s="30">
        <v>3</v>
      </c>
      <c r="M2849" s="30">
        <v>3</v>
      </c>
      <c r="O2849" s="30">
        <v>8</v>
      </c>
      <c r="P2849" s="30">
        <v>9.8000000000000007</v>
      </c>
      <c r="Q2849" s="30">
        <v>84</v>
      </c>
      <c r="BI2849" s="27"/>
    </row>
    <row r="2850" spans="1:61" s="22" customFormat="1" x14ac:dyDescent="0.2">
      <c r="A2850" s="30">
        <v>25695</v>
      </c>
      <c r="B2850" s="23">
        <f t="shared" si="348"/>
        <v>2013</v>
      </c>
      <c r="C2850" s="23">
        <f t="shared" si="349"/>
        <v>10</v>
      </c>
      <c r="D2850" s="24" t="s">
        <v>1228</v>
      </c>
      <c r="E2850" s="31">
        <v>41570</v>
      </c>
      <c r="F2850" s="30">
        <v>6593820</v>
      </c>
      <c r="G2850" s="30">
        <v>1624215</v>
      </c>
      <c r="H2850" s="26" t="s">
        <v>92</v>
      </c>
      <c r="J2850" s="22" t="str">
        <f t="shared" si="350"/>
        <v xml:space="preserve">Rösjön </v>
      </c>
      <c r="K2850" s="26" t="s">
        <v>784</v>
      </c>
      <c r="L2850" s="30">
        <v>4</v>
      </c>
      <c r="M2850" s="30">
        <v>4</v>
      </c>
      <c r="O2850" s="30">
        <v>8</v>
      </c>
      <c r="P2850" s="30">
        <v>9.8000000000000007</v>
      </c>
      <c r="Q2850" s="30">
        <v>84</v>
      </c>
      <c r="BI2850" s="27"/>
    </row>
    <row r="2851" spans="1:61" s="22" customFormat="1" x14ac:dyDescent="0.2">
      <c r="A2851" s="30">
        <v>25696</v>
      </c>
      <c r="B2851" s="23">
        <f t="shared" si="348"/>
        <v>2013</v>
      </c>
      <c r="C2851" s="23">
        <f t="shared" si="349"/>
        <v>10</v>
      </c>
      <c r="D2851" s="24" t="s">
        <v>1228</v>
      </c>
      <c r="E2851" s="31">
        <v>41570</v>
      </c>
      <c r="F2851" s="30">
        <v>6593820</v>
      </c>
      <c r="G2851" s="30">
        <v>1624215</v>
      </c>
      <c r="H2851" s="26" t="s">
        <v>92</v>
      </c>
      <c r="J2851" s="22" t="str">
        <f t="shared" si="350"/>
        <v xml:space="preserve">Rösjön </v>
      </c>
      <c r="K2851" s="26" t="s">
        <v>841</v>
      </c>
      <c r="L2851" s="30">
        <v>5</v>
      </c>
      <c r="M2851" s="30">
        <v>5</v>
      </c>
      <c r="O2851" s="30">
        <v>8</v>
      </c>
      <c r="P2851" s="30">
        <v>9.6999999999999993</v>
      </c>
      <c r="Q2851" s="30">
        <v>84</v>
      </c>
      <c r="BI2851" s="27"/>
    </row>
    <row r="2852" spans="1:61" s="22" customFormat="1" x14ac:dyDescent="0.2">
      <c r="A2852" s="30">
        <v>25697</v>
      </c>
      <c r="B2852" s="23">
        <f t="shared" si="348"/>
        <v>2013</v>
      </c>
      <c r="C2852" s="23">
        <f t="shared" si="349"/>
        <v>10</v>
      </c>
      <c r="D2852" s="24" t="s">
        <v>1228</v>
      </c>
      <c r="E2852" s="31">
        <v>41570</v>
      </c>
      <c r="F2852" s="30">
        <v>6593820</v>
      </c>
      <c r="G2852" s="30">
        <v>1624215</v>
      </c>
      <c r="H2852" s="26" t="s">
        <v>92</v>
      </c>
      <c r="J2852" s="22" t="str">
        <f t="shared" si="350"/>
        <v xml:space="preserve">Rösjön </v>
      </c>
      <c r="K2852" s="26" t="s">
        <v>842</v>
      </c>
      <c r="L2852" s="30">
        <v>6</v>
      </c>
      <c r="M2852" s="30">
        <v>6</v>
      </c>
      <c r="O2852" s="30">
        <v>8</v>
      </c>
      <c r="P2852" s="30">
        <v>9.6999999999999993</v>
      </c>
      <c r="Q2852" s="30">
        <v>83</v>
      </c>
      <c r="BI2852" s="27"/>
    </row>
    <row r="2853" spans="1:61" s="22" customFormat="1" x14ac:dyDescent="0.2">
      <c r="A2853" s="30">
        <v>25698</v>
      </c>
      <c r="B2853" s="23">
        <f t="shared" si="348"/>
        <v>2013</v>
      </c>
      <c r="C2853" s="23">
        <f t="shared" si="349"/>
        <v>10</v>
      </c>
      <c r="D2853" s="24" t="s">
        <v>1228</v>
      </c>
      <c r="E2853" s="31">
        <v>41570</v>
      </c>
      <c r="F2853" s="30">
        <v>6593820</v>
      </c>
      <c r="G2853" s="30">
        <v>1624215</v>
      </c>
      <c r="H2853" s="26" t="s">
        <v>92</v>
      </c>
      <c r="J2853" s="22" t="str">
        <f t="shared" si="350"/>
        <v xml:space="preserve">Rösjön </v>
      </c>
      <c r="K2853" s="22" t="s">
        <v>785</v>
      </c>
      <c r="L2853" s="30">
        <v>6.5</v>
      </c>
      <c r="M2853" s="30">
        <v>6.5</v>
      </c>
      <c r="O2853" s="30">
        <v>8</v>
      </c>
      <c r="P2853" s="30">
        <v>9.6999999999999993</v>
      </c>
      <c r="Q2853" s="30">
        <v>83</v>
      </c>
      <c r="BI2853" s="27"/>
    </row>
    <row r="2854" spans="1:61" s="22" customFormat="1" x14ac:dyDescent="0.2">
      <c r="A2854" s="22">
        <v>25789</v>
      </c>
      <c r="B2854" s="23">
        <f t="shared" si="348"/>
        <v>2013</v>
      </c>
      <c r="C2854" s="23">
        <f t="shared" si="349"/>
        <v>10</v>
      </c>
      <c r="D2854" s="24" t="s">
        <v>1228</v>
      </c>
      <c r="E2854" s="25">
        <v>41577</v>
      </c>
      <c r="F2854" s="22">
        <v>6600935</v>
      </c>
      <c r="G2854" s="22">
        <v>1626764</v>
      </c>
      <c r="H2854" s="22" t="s">
        <v>94</v>
      </c>
      <c r="I2854" s="22" t="s">
        <v>780</v>
      </c>
      <c r="J2854" s="22" t="str">
        <f t="shared" si="350"/>
        <v>Vallentunasjön Va2</v>
      </c>
      <c r="K2854" s="22" t="s">
        <v>739</v>
      </c>
      <c r="L2854" s="22">
        <v>0.5</v>
      </c>
      <c r="M2854" s="22">
        <v>0.5</v>
      </c>
      <c r="N2854" s="22">
        <v>0.7</v>
      </c>
      <c r="O2854" s="22">
        <v>10</v>
      </c>
      <c r="P2854" s="22">
        <v>10.8</v>
      </c>
      <c r="Q2854" s="22">
        <v>97</v>
      </c>
      <c r="BI2854" s="27"/>
    </row>
    <row r="2855" spans="1:61" s="22" customFormat="1" x14ac:dyDescent="0.2">
      <c r="A2855" s="22">
        <v>25790</v>
      </c>
      <c r="B2855" s="23">
        <f t="shared" si="348"/>
        <v>2013</v>
      </c>
      <c r="C2855" s="23">
        <f t="shared" si="349"/>
        <v>10</v>
      </c>
      <c r="D2855" s="24" t="s">
        <v>1228</v>
      </c>
      <c r="E2855" s="25">
        <v>41577</v>
      </c>
      <c r="F2855" s="22">
        <v>6600935</v>
      </c>
      <c r="G2855" s="22">
        <v>1626764</v>
      </c>
      <c r="H2855" s="22" t="s">
        <v>94</v>
      </c>
      <c r="I2855" s="22" t="s">
        <v>780</v>
      </c>
      <c r="J2855" s="22" t="str">
        <f t="shared" si="350"/>
        <v>Vallentunasjön Va2</v>
      </c>
      <c r="K2855" s="22" t="s">
        <v>781</v>
      </c>
      <c r="L2855" s="22">
        <v>1</v>
      </c>
      <c r="M2855" s="22">
        <v>1</v>
      </c>
      <c r="O2855" s="22">
        <v>9.5</v>
      </c>
      <c r="P2855" s="22">
        <v>11</v>
      </c>
      <c r="Q2855" s="22">
        <v>97</v>
      </c>
      <c r="BI2855" s="27"/>
    </row>
    <row r="2856" spans="1:61" s="22" customFormat="1" x14ac:dyDescent="0.2">
      <c r="A2856" s="22">
        <v>25791</v>
      </c>
      <c r="B2856" s="23">
        <f t="shared" si="348"/>
        <v>2013</v>
      </c>
      <c r="C2856" s="23">
        <f t="shared" si="349"/>
        <v>10</v>
      </c>
      <c r="D2856" s="24" t="s">
        <v>1228</v>
      </c>
      <c r="E2856" s="25">
        <v>41577</v>
      </c>
      <c r="F2856" s="22">
        <v>6600935</v>
      </c>
      <c r="G2856" s="22">
        <v>1626764</v>
      </c>
      <c r="H2856" s="22" t="s">
        <v>94</v>
      </c>
      <c r="I2856" s="22" t="s">
        <v>780</v>
      </c>
      <c r="J2856" s="22" t="str">
        <f t="shared" si="350"/>
        <v>Vallentunasjön Va2</v>
      </c>
      <c r="K2856" s="22" t="s">
        <v>782</v>
      </c>
      <c r="L2856" s="22">
        <v>2</v>
      </c>
      <c r="M2856" s="22">
        <v>2</v>
      </c>
      <c r="O2856" s="22">
        <v>9.5</v>
      </c>
      <c r="P2856" s="22">
        <v>11.2</v>
      </c>
      <c r="Q2856" s="22">
        <v>99</v>
      </c>
      <c r="BI2856" s="27"/>
    </row>
    <row r="2857" spans="1:61" s="22" customFormat="1" x14ac:dyDescent="0.2">
      <c r="A2857" s="22">
        <v>25792</v>
      </c>
      <c r="B2857" s="23">
        <f t="shared" si="348"/>
        <v>2013</v>
      </c>
      <c r="C2857" s="23">
        <f t="shared" si="349"/>
        <v>10</v>
      </c>
      <c r="D2857" s="24" t="s">
        <v>1228</v>
      </c>
      <c r="E2857" s="25">
        <v>41577</v>
      </c>
      <c r="F2857" s="22">
        <v>6600935</v>
      </c>
      <c r="G2857" s="22">
        <v>1626764</v>
      </c>
      <c r="H2857" s="22" t="s">
        <v>94</v>
      </c>
      <c r="I2857" s="22" t="s">
        <v>780</v>
      </c>
      <c r="J2857" s="22" t="str">
        <f t="shared" si="350"/>
        <v>Vallentunasjön Va2</v>
      </c>
      <c r="K2857" s="22" t="s">
        <v>783</v>
      </c>
      <c r="L2857" s="22">
        <v>3</v>
      </c>
      <c r="M2857" s="22">
        <v>3</v>
      </c>
      <c r="O2857" s="22">
        <v>9.4</v>
      </c>
      <c r="P2857" s="22">
        <v>11.5</v>
      </c>
      <c r="Q2857" s="22">
        <v>101</v>
      </c>
      <c r="BI2857" s="27"/>
    </row>
    <row r="2858" spans="1:61" s="22" customFormat="1" x14ac:dyDescent="0.2">
      <c r="A2858" s="22">
        <v>25793</v>
      </c>
      <c r="B2858" s="23">
        <f t="shared" si="348"/>
        <v>2013</v>
      </c>
      <c r="C2858" s="23">
        <f t="shared" si="349"/>
        <v>10</v>
      </c>
      <c r="D2858" s="24" t="s">
        <v>1228</v>
      </c>
      <c r="E2858" s="25">
        <v>41577</v>
      </c>
      <c r="F2858" s="22">
        <v>6600935</v>
      </c>
      <c r="G2858" s="22">
        <v>1626764</v>
      </c>
      <c r="H2858" s="22" t="s">
        <v>94</v>
      </c>
      <c r="I2858" s="22" t="s">
        <v>780</v>
      </c>
      <c r="J2858" s="22" t="str">
        <f t="shared" si="350"/>
        <v>Vallentunasjön Va2</v>
      </c>
      <c r="K2858" s="22" t="s">
        <v>784</v>
      </c>
      <c r="L2858" s="22">
        <v>4</v>
      </c>
      <c r="M2858" s="22">
        <v>4</v>
      </c>
      <c r="O2858" s="22">
        <v>9.3000000000000007</v>
      </c>
      <c r="P2858" s="22">
        <v>11.6</v>
      </c>
      <c r="Q2858" s="22">
        <v>102</v>
      </c>
      <c r="BI2858" s="27"/>
    </row>
    <row r="2859" spans="1:61" s="22" customFormat="1" x14ac:dyDescent="0.2">
      <c r="A2859" s="22">
        <v>25794</v>
      </c>
      <c r="B2859" s="23">
        <f t="shared" si="348"/>
        <v>2013</v>
      </c>
      <c r="C2859" s="23">
        <f t="shared" si="349"/>
        <v>10</v>
      </c>
      <c r="D2859" s="24" t="s">
        <v>1228</v>
      </c>
      <c r="E2859" s="25">
        <v>41577</v>
      </c>
      <c r="H2859" s="22" t="s">
        <v>94</v>
      </c>
      <c r="I2859" s="22" t="s">
        <v>786</v>
      </c>
      <c r="J2859" s="22" t="str">
        <f t="shared" si="350"/>
        <v>Vallentunasjön Blandprov</v>
      </c>
      <c r="K2859" s="22" t="s">
        <v>739</v>
      </c>
      <c r="U2859" s="22">
        <v>36.572000000000003</v>
      </c>
      <c r="X2859" s="22">
        <v>5.79</v>
      </c>
      <c r="Z2859" s="22">
        <v>55.729226666666698</v>
      </c>
      <c r="AB2859" s="30">
        <v>0</v>
      </c>
      <c r="AE2859" s="22">
        <v>19.230769230769202</v>
      </c>
      <c r="AI2859" s="22">
        <v>74.31</v>
      </c>
      <c r="AJ2859" s="22">
        <v>1476.6669999999999</v>
      </c>
      <c r="BI2859" s="27"/>
    </row>
    <row r="2860" spans="1:61" s="22" customFormat="1" x14ac:dyDescent="0.2">
      <c r="A2860" s="22">
        <v>35559</v>
      </c>
      <c r="B2860" s="23">
        <f t="shared" si="348"/>
        <v>2014</v>
      </c>
      <c r="C2860" s="23">
        <f t="shared" si="349"/>
        <v>10</v>
      </c>
      <c r="D2860" s="24" t="s">
        <v>1228</v>
      </c>
      <c r="E2860" s="25">
        <v>41918</v>
      </c>
      <c r="F2860" s="22">
        <v>6600935</v>
      </c>
      <c r="G2860" s="22">
        <v>1626764</v>
      </c>
      <c r="H2860" s="22" t="s">
        <v>94</v>
      </c>
      <c r="I2860" s="22" t="s">
        <v>780</v>
      </c>
      <c r="J2860" s="22" t="str">
        <f t="shared" si="350"/>
        <v>Vallentunasjön Va2</v>
      </c>
      <c r="K2860" s="22" t="s">
        <v>739</v>
      </c>
      <c r="L2860" s="22">
        <v>0.5</v>
      </c>
      <c r="M2860" s="22">
        <v>0.5</v>
      </c>
      <c r="N2860" s="22">
        <v>0.8</v>
      </c>
      <c r="O2860" s="22">
        <v>11.4</v>
      </c>
      <c r="P2860" s="22">
        <v>10.1</v>
      </c>
      <c r="Q2860" s="22">
        <v>91</v>
      </c>
      <c r="BI2860" s="27"/>
    </row>
    <row r="2861" spans="1:61" s="22" customFormat="1" x14ac:dyDescent="0.2">
      <c r="A2861" s="22">
        <v>35560</v>
      </c>
      <c r="B2861" s="23">
        <f t="shared" si="348"/>
        <v>2014</v>
      </c>
      <c r="C2861" s="23">
        <f t="shared" si="349"/>
        <v>10</v>
      </c>
      <c r="D2861" s="24" t="s">
        <v>1228</v>
      </c>
      <c r="E2861" s="25">
        <v>41918</v>
      </c>
      <c r="F2861" s="22">
        <v>6600935</v>
      </c>
      <c r="G2861" s="22">
        <v>1626764</v>
      </c>
      <c r="H2861" s="22" t="s">
        <v>94</v>
      </c>
      <c r="I2861" s="22" t="s">
        <v>780</v>
      </c>
      <c r="J2861" s="22" t="str">
        <f t="shared" si="350"/>
        <v>Vallentunasjön Va2</v>
      </c>
      <c r="K2861" s="22" t="s">
        <v>781</v>
      </c>
      <c r="L2861" s="22">
        <v>1</v>
      </c>
      <c r="M2861" s="22">
        <v>1</v>
      </c>
      <c r="O2861" s="22">
        <v>11.5</v>
      </c>
      <c r="P2861" s="22">
        <v>10.1</v>
      </c>
      <c r="Q2861" s="22">
        <v>91</v>
      </c>
      <c r="BI2861" s="27"/>
    </row>
    <row r="2862" spans="1:61" s="22" customFormat="1" x14ac:dyDescent="0.2">
      <c r="A2862" s="22">
        <v>35561</v>
      </c>
      <c r="B2862" s="23">
        <f t="shared" si="348"/>
        <v>2014</v>
      </c>
      <c r="C2862" s="23">
        <f t="shared" si="349"/>
        <v>10</v>
      </c>
      <c r="D2862" s="24" t="s">
        <v>1228</v>
      </c>
      <c r="E2862" s="25">
        <v>41918</v>
      </c>
      <c r="F2862" s="22">
        <v>6600935</v>
      </c>
      <c r="G2862" s="22">
        <v>1626764</v>
      </c>
      <c r="H2862" s="22" t="s">
        <v>94</v>
      </c>
      <c r="I2862" s="22" t="s">
        <v>780</v>
      </c>
      <c r="J2862" s="22" t="str">
        <f t="shared" si="350"/>
        <v>Vallentunasjön Va2</v>
      </c>
      <c r="K2862" s="22" t="s">
        <v>782</v>
      </c>
      <c r="L2862" s="22">
        <v>2</v>
      </c>
      <c r="M2862" s="22">
        <v>2</v>
      </c>
      <c r="O2862" s="22">
        <v>11.5</v>
      </c>
      <c r="P2862" s="22">
        <v>10.3</v>
      </c>
      <c r="Q2862" s="22">
        <v>92</v>
      </c>
      <c r="BI2862" s="27"/>
    </row>
    <row r="2863" spans="1:61" s="22" customFormat="1" x14ac:dyDescent="0.2">
      <c r="A2863" s="22">
        <v>35562</v>
      </c>
      <c r="B2863" s="23">
        <f t="shared" si="348"/>
        <v>2014</v>
      </c>
      <c r="C2863" s="23">
        <f t="shared" si="349"/>
        <v>10</v>
      </c>
      <c r="D2863" s="24" t="s">
        <v>1228</v>
      </c>
      <c r="E2863" s="25">
        <v>41918</v>
      </c>
      <c r="F2863" s="22">
        <v>6600935</v>
      </c>
      <c r="G2863" s="22">
        <v>1626764</v>
      </c>
      <c r="H2863" s="22" t="s">
        <v>94</v>
      </c>
      <c r="I2863" s="22" t="s">
        <v>780</v>
      </c>
      <c r="J2863" s="22" t="str">
        <f t="shared" si="350"/>
        <v>Vallentunasjön Va2</v>
      </c>
      <c r="K2863" s="22" t="s">
        <v>783</v>
      </c>
      <c r="L2863" s="22">
        <v>3</v>
      </c>
      <c r="M2863" s="22">
        <v>3</v>
      </c>
      <c r="O2863" s="22">
        <v>11.5</v>
      </c>
      <c r="P2863" s="22">
        <v>10.6</v>
      </c>
      <c r="Q2863" s="22">
        <v>96</v>
      </c>
      <c r="BI2863" s="27"/>
    </row>
    <row r="2864" spans="1:61" s="22" customFormat="1" x14ac:dyDescent="0.2">
      <c r="A2864" s="22">
        <v>35563</v>
      </c>
      <c r="B2864" s="23">
        <f t="shared" si="348"/>
        <v>2014</v>
      </c>
      <c r="C2864" s="23">
        <f t="shared" si="349"/>
        <v>10</v>
      </c>
      <c r="D2864" s="24" t="s">
        <v>1228</v>
      </c>
      <c r="E2864" s="25">
        <v>41918</v>
      </c>
      <c r="F2864" s="22">
        <v>6600935</v>
      </c>
      <c r="G2864" s="22">
        <v>1626764</v>
      </c>
      <c r="H2864" s="22" t="s">
        <v>94</v>
      </c>
      <c r="I2864" s="22" t="s">
        <v>780</v>
      </c>
      <c r="J2864" s="22" t="str">
        <f t="shared" si="350"/>
        <v>Vallentunasjön Va2</v>
      </c>
      <c r="K2864" s="22" t="s">
        <v>784</v>
      </c>
      <c r="L2864" s="22">
        <v>4</v>
      </c>
      <c r="M2864" s="22">
        <v>4</v>
      </c>
      <c r="O2864" s="22">
        <v>11.5</v>
      </c>
      <c r="P2864" s="22">
        <v>10.6</v>
      </c>
      <c r="Q2864" s="22">
        <v>95</v>
      </c>
      <c r="BI2864" s="27"/>
    </row>
    <row r="2865" spans="1:61" s="22" customFormat="1" x14ac:dyDescent="0.2">
      <c r="A2865" s="22">
        <v>35564</v>
      </c>
      <c r="B2865" s="23">
        <f t="shared" si="348"/>
        <v>2014</v>
      </c>
      <c r="C2865" s="23">
        <f t="shared" si="349"/>
        <v>10</v>
      </c>
      <c r="D2865" s="24" t="s">
        <v>1228</v>
      </c>
      <c r="E2865" s="25">
        <v>41918</v>
      </c>
      <c r="F2865" s="22">
        <v>6600935</v>
      </c>
      <c r="G2865" s="22">
        <v>1626764</v>
      </c>
      <c r="H2865" s="22" t="s">
        <v>94</v>
      </c>
      <c r="I2865" s="22" t="s">
        <v>780</v>
      </c>
      <c r="J2865" s="22" t="str">
        <f t="shared" si="350"/>
        <v>Vallentunasjön Va2</v>
      </c>
      <c r="K2865" s="22" t="s">
        <v>785</v>
      </c>
      <c r="L2865" s="22">
        <v>4.5</v>
      </c>
      <c r="M2865" s="22">
        <v>4.5</v>
      </c>
      <c r="O2865" s="22">
        <v>11.5</v>
      </c>
      <c r="P2865" s="22">
        <v>10.5</v>
      </c>
      <c r="Q2865" s="22">
        <v>95</v>
      </c>
      <c r="BI2865" s="27"/>
    </row>
    <row r="2866" spans="1:61" s="22" customFormat="1" x14ac:dyDescent="0.2">
      <c r="A2866" s="22">
        <v>35565</v>
      </c>
      <c r="B2866" s="23">
        <f t="shared" si="348"/>
        <v>2014</v>
      </c>
      <c r="C2866" s="23">
        <f t="shared" si="349"/>
        <v>10</v>
      </c>
      <c r="D2866" s="24" t="s">
        <v>1228</v>
      </c>
      <c r="E2866" s="25">
        <v>41918</v>
      </c>
      <c r="H2866" s="22" t="s">
        <v>94</v>
      </c>
      <c r="I2866" s="22" t="s">
        <v>786</v>
      </c>
      <c r="J2866" s="22" t="str">
        <f t="shared" si="350"/>
        <v>Vallentunasjön Blandprov</v>
      </c>
      <c r="K2866" s="22" t="s">
        <v>739</v>
      </c>
      <c r="L2866" s="22">
        <v>4</v>
      </c>
      <c r="M2866" s="22">
        <v>0</v>
      </c>
      <c r="U2866" s="22">
        <v>10.9688</v>
      </c>
      <c r="X2866" s="22">
        <v>6.59</v>
      </c>
      <c r="Z2866" s="22">
        <v>48.397500000000001</v>
      </c>
      <c r="AB2866" s="22">
        <v>4.3899999999999997</v>
      </c>
      <c r="AE2866" s="22">
        <v>16</v>
      </c>
      <c r="AI2866" s="22">
        <v>59.07</v>
      </c>
      <c r="AJ2866" s="22">
        <v>1344.03</v>
      </c>
      <c r="BI2866" s="27"/>
    </row>
    <row r="2867" spans="1:61" s="22" customFormat="1" x14ac:dyDescent="0.2">
      <c r="B2867" s="23">
        <f t="shared" si="348"/>
        <v>2014</v>
      </c>
      <c r="C2867" s="23">
        <f t="shared" si="349"/>
        <v>10</v>
      </c>
      <c r="D2867" s="24" t="s">
        <v>1228</v>
      </c>
      <c r="E2867" s="25" t="s">
        <v>1275</v>
      </c>
      <c r="H2867" s="22" t="s">
        <v>826</v>
      </c>
      <c r="J2867" s="22" t="str">
        <f t="shared" si="350"/>
        <v xml:space="preserve">Fysingen </v>
      </c>
      <c r="K2867" s="22" t="s">
        <v>739</v>
      </c>
      <c r="L2867" s="22">
        <v>0.5</v>
      </c>
      <c r="M2867" s="22">
        <v>0.5</v>
      </c>
      <c r="N2867" s="22">
        <v>1.7</v>
      </c>
      <c r="O2867" s="22">
        <v>10.9</v>
      </c>
      <c r="T2867" s="22">
        <v>2.387</v>
      </c>
      <c r="U2867" s="22">
        <v>98</v>
      </c>
      <c r="V2867" s="22">
        <f t="shared" ref="V2867:V2869" si="356">U2867 * (1/((10^((0.0901821 + (2729.92 /(273.15 + O2867)))-AC2867)+1)))</f>
        <v>1.42553495193663</v>
      </c>
      <c r="W2867" s="22">
        <v>2.8000000000000001E-2</v>
      </c>
      <c r="X2867" s="22">
        <v>1.5</v>
      </c>
      <c r="Y2867" s="22">
        <v>4.5</v>
      </c>
      <c r="Z2867" s="22">
        <v>7.6</v>
      </c>
      <c r="AA2867" s="22">
        <v>54.2</v>
      </c>
      <c r="AB2867" s="22">
        <v>81</v>
      </c>
      <c r="AC2867" s="22">
        <v>7.87</v>
      </c>
      <c r="AG2867" s="22">
        <v>10.4</v>
      </c>
      <c r="AI2867" s="22">
        <v>27.5</v>
      </c>
      <c r="AJ2867" s="22">
        <v>763</v>
      </c>
      <c r="AK2867" s="22">
        <v>56.6</v>
      </c>
      <c r="AL2867" s="22">
        <v>0.15</v>
      </c>
      <c r="AM2867" s="22">
        <v>5.9432</v>
      </c>
      <c r="AN2867" s="22">
        <v>11.7249</v>
      </c>
      <c r="AO2867" s="22">
        <v>40.5548</v>
      </c>
      <c r="AP2867" s="22">
        <v>28.675000000000001</v>
      </c>
      <c r="AQ2867" s="22">
        <v>81.540849999999992</v>
      </c>
      <c r="AR2867" s="22">
        <v>0.8</v>
      </c>
      <c r="AS2867" s="22">
        <v>180</v>
      </c>
      <c r="AT2867" s="22">
        <v>0.8</v>
      </c>
      <c r="AV2867" s="22">
        <v>1.0999999999999999E-2</v>
      </c>
      <c r="AW2867" s="22">
        <v>0.74</v>
      </c>
      <c r="AX2867" s="22">
        <v>0.27</v>
      </c>
      <c r="AY2867" s="22">
        <v>1</v>
      </c>
      <c r="BC2867" s="22">
        <v>6.6</v>
      </c>
      <c r="BE2867" s="22">
        <v>0.15</v>
      </c>
      <c r="BG2867" s="22">
        <v>0.73</v>
      </c>
      <c r="BH2867" s="22">
        <v>3.1</v>
      </c>
      <c r="BI2867" s="27">
        <v>13</v>
      </c>
    </row>
    <row r="2868" spans="1:61" s="22" customFormat="1" x14ac:dyDescent="0.2">
      <c r="B2868" s="23">
        <f t="shared" si="348"/>
        <v>2014</v>
      </c>
      <c r="C2868" s="23">
        <f t="shared" si="349"/>
        <v>10</v>
      </c>
      <c r="D2868" s="24" t="s">
        <v>1228</v>
      </c>
      <c r="E2868" s="25" t="s">
        <v>1276</v>
      </c>
      <c r="F2868" s="22">
        <v>6606238</v>
      </c>
      <c r="G2868" s="22">
        <v>661152</v>
      </c>
      <c r="H2868" s="26" t="s">
        <v>738</v>
      </c>
      <c r="J2868" s="22" t="str">
        <f t="shared" si="350"/>
        <v xml:space="preserve">Oxundaån </v>
      </c>
      <c r="K2868" s="22" t="s">
        <v>739</v>
      </c>
      <c r="L2868" s="22">
        <v>0.5</v>
      </c>
      <c r="M2868" s="22">
        <v>0.5</v>
      </c>
      <c r="O2868" s="22">
        <v>10.8</v>
      </c>
      <c r="R2868" s="22">
        <v>48.6</v>
      </c>
      <c r="T2868" s="22">
        <v>2.528</v>
      </c>
      <c r="U2868" s="22">
        <v>106</v>
      </c>
      <c r="V2868" s="22">
        <f t="shared" si="356"/>
        <v>1.3351551851838088</v>
      </c>
      <c r="W2868" s="22">
        <v>3.7999999999999999E-2</v>
      </c>
      <c r="X2868" s="22">
        <v>64</v>
      </c>
      <c r="Y2868" s="22">
        <v>3.8</v>
      </c>
      <c r="AB2868" s="22">
        <v>101</v>
      </c>
      <c r="AC2868" s="22">
        <v>7.81</v>
      </c>
      <c r="AG2868" s="22">
        <v>10</v>
      </c>
      <c r="AI2868" s="22">
        <v>82.4</v>
      </c>
      <c r="AJ2868" s="22">
        <v>757</v>
      </c>
      <c r="AK2868" s="22">
        <v>52.599999999999994</v>
      </c>
      <c r="AM2868" s="22">
        <v>5.7477</v>
      </c>
      <c r="AN2868" s="22">
        <v>9.5348000000000006</v>
      </c>
      <c r="AO2868" s="22">
        <v>38.569600000000008</v>
      </c>
      <c r="AP2868" s="22">
        <v>27.986800000000002</v>
      </c>
      <c r="AQ2868" s="22">
        <v>49.827849999999991</v>
      </c>
      <c r="AR2868" s="22">
        <v>1.4</v>
      </c>
      <c r="BI2868" s="27"/>
    </row>
    <row r="2869" spans="1:61" s="22" customFormat="1" x14ac:dyDescent="0.2">
      <c r="A2869" s="30">
        <v>35889</v>
      </c>
      <c r="B2869" s="23">
        <f t="shared" si="348"/>
        <v>2014</v>
      </c>
      <c r="C2869" s="23">
        <f t="shared" si="349"/>
        <v>10</v>
      </c>
      <c r="D2869" s="24" t="s">
        <v>1228</v>
      </c>
      <c r="E2869" s="31">
        <v>41927</v>
      </c>
      <c r="F2869" s="30">
        <v>6599245</v>
      </c>
      <c r="G2869" s="30">
        <v>1622345</v>
      </c>
      <c r="H2869" s="26" t="s">
        <v>833</v>
      </c>
      <c r="I2869" s="22">
        <v>1</v>
      </c>
      <c r="J2869" s="22" t="str">
        <f t="shared" si="350"/>
        <v>Norrviken 1</v>
      </c>
      <c r="K2869" s="22" t="s">
        <v>739</v>
      </c>
      <c r="L2869" s="30">
        <v>0.5</v>
      </c>
      <c r="M2869" s="30">
        <v>0.5</v>
      </c>
      <c r="N2869" s="30">
        <v>1.2</v>
      </c>
      <c r="O2869" s="30">
        <v>10.3</v>
      </c>
      <c r="P2869" s="30">
        <v>6.4</v>
      </c>
      <c r="Q2869" s="30">
        <v>57</v>
      </c>
      <c r="T2869" s="30">
        <v>2.5421732794</v>
      </c>
      <c r="U2869" s="30">
        <v>314.16950000000003</v>
      </c>
      <c r="V2869" s="22">
        <f t="shared" si="356"/>
        <v>1.7924661252817089</v>
      </c>
      <c r="W2869" s="30">
        <v>8.5999999999999993E-2</v>
      </c>
      <c r="X2869" s="30">
        <v>62.42</v>
      </c>
      <c r="Y2869" s="30">
        <v>8.4</v>
      </c>
      <c r="AB2869" s="30">
        <v>242.38</v>
      </c>
      <c r="AC2869" s="30">
        <v>7.48</v>
      </c>
      <c r="AI2869" s="30">
        <v>98.27</v>
      </c>
      <c r="AJ2869" s="30">
        <v>1379.86</v>
      </c>
      <c r="BI2869" s="27"/>
    </row>
    <row r="2870" spans="1:61" s="22" customFormat="1" x14ac:dyDescent="0.2">
      <c r="A2870" s="30">
        <v>35890</v>
      </c>
      <c r="B2870" s="23">
        <f t="shared" si="348"/>
        <v>2014</v>
      </c>
      <c r="C2870" s="23">
        <f t="shared" si="349"/>
        <v>10</v>
      </c>
      <c r="D2870" s="24" t="s">
        <v>1228</v>
      </c>
      <c r="E2870" s="31">
        <v>41927</v>
      </c>
      <c r="F2870" s="30">
        <v>6599245</v>
      </c>
      <c r="G2870" s="30">
        <v>1622345</v>
      </c>
      <c r="H2870" s="26" t="s">
        <v>833</v>
      </c>
      <c r="I2870" s="22">
        <v>1</v>
      </c>
      <c r="J2870" s="22" t="str">
        <f t="shared" si="350"/>
        <v>Norrviken 1</v>
      </c>
      <c r="K2870" s="26" t="s">
        <v>781</v>
      </c>
      <c r="L2870" s="30">
        <v>1</v>
      </c>
      <c r="M2870" s="30">
        <v>1</v>
      </c>
      <c r="O2870" s="30">
        <v>10.3</v>
      </c>
      <c r="P2870" s="30">
        <v>6.5</v>
      </c>
      <c r="Q2870" s="30">
        <v>58</v>
      </c>
      <c r="BI2870" s="27"/>
    </row>
    <row r="2871" spans="1:61" s="22" customFormat="1" x14ac:dyDescent="0.2">
      <c r="A2871" s="30">
        <v>35891</v>
      </c>
      <c r="B2871" s="23">
        <f t="shared" si="348"/>
        <v>2014</v>
      </c>
      <c r="C2871" s="23">
        <f t="shared" si="349"/>
        <v>10</v>
      </c>
      <c r="D2871" s="24" t="s">
        <v>1228</v>
      </c>
      <c r="E2871" s="31">
        <v>41927</v>
      </c>
      <c r="F2871" s="30">
        <v>6599245</v>
      </c>
      <c r="G2871" s="30">
        <v>1622345</v>
      </c>
      <c r="H2871" s="26" t="s">
        <v>833</v>
      </c>
      <c r="I2871" s="22">
        <v>1</v>
      </c>
      <c r="J2871" s="22" t="str">
        <f t="shared" si="350"/>
        <v>Norrviken 1</v>
      </c>
      <c r="K2871" s="26" t="s">
        <v>782</v>
      </c>
      <c r="L2871" s="30">
        <v>2</v>
      </c>
      <c r="M2871" s="30">
        <v>2</v>
      </c>
      <c r="O2871" s="30">
        <v>10.199999999999999</v>
      </c>
      <c r="P2871" s="30">
        <v>6.6</v>
      </c>
      <c r="Q2871" s="30">
        <v>58</v>
      </c>
      <c r="BI2871" s="27"/>
    </row>
    <row r="2872" spans="1:61" s="22" customFormat="1" x14ac:dyDescent="0.2">
      <c r="A2872" s="30">
        <v>35892</v>
      </c>
      <c r="B2872" s="23">
        <f t="shared" si="348"/>
        <v>2014</v>
      </c>
      <c r="C2872" s="23">
        <f t="shared" si="349"/>
        <v>10</v>
      </c>
      <c r="D2872" s="24" t="s">
        <v>1228</v>
      </c>
      <c r="E2872" s="31">
        <v>41927</v>
      </c>
      <c r="F2872" s="30">
        <v>6599245</v>
      </c>
      <c r="G2872" s="30">
        <v>1622345</v>
      </c>
      <c r="H2872" s="26" t="s">
        <v>833</v>
      </c>
      <c r="I2872" s="22">
        <v>1</v>
      </c>
      <c r="J2872" s="22" t="str">
        <f t="shared" si="350"/>
        <v>Norrviken 1</v>
      </c>
      <c r="K2872" s="22" t="s">
        <v>785</v>
      </c>
      <c r="L2872" s="30">
        <v>2.8</v>
      </c>
      <c r="M2872" s="30">
        <v>2.8</v>
      </c>
      <c r="O2872" s="30">
        <v>10.199999999999999</v>
      </c>
      <c r="P2872" s="30">
        <v>6.6</v>
      </c>
      <c r="Q2872" s="30">
        <v>58</v>
      </c>
      <c r="BI2872" s="27"/>
    </row>
    <row r="2873" spans="1:61" s="22" customFormat="1" x14ac:dyDescent="0.2">
      <c r="A2873" s="30">
        <v>35893</v>
      </c>
      <c r="B2873" s="23">
        <f t="shared" si="348"/>
        <v>2014</v>
      </c>
      <c r="C2873" s="23">
        <f t="shared" si="349"/>
        <v>10</v>
      </c>
      <c r="D2873" s="24" t="s">
        <v>1228</v>
      </c>
      <c r="E2873" s="31">
        <v>41927</v>
      </c>
      <c r="F2873" s="30">
        <v>6596620</v>
      </c>
      <c r="G2873" s="30">
        <v>1620350</v>
      </c>
      <c r="H2873" s="26" t="s">
        <v>833</v>
      </c>
      <c r="I2873" s="22">
        <v>2</v>
      </c>
      <c r="J2873" s="22" t="str">
        <f t="shared" si="350"/>
        <v>Norrviken 2</v>
      </c>
      <c r="K2873" s="22" t="s">
        <v>739</v>
      </c>
      <c r="L2873" s="30">
        <v>0.5</v>
      </c>
      <c r="M2873" s="30">
        <v>0.5</v>
      </c>
      <c r="N2873" s="30">
        <v>2.7</v>
      </c>
      <c r="O2873" s="30">
        <v>11.5</v>
      </c>
      <c r="P2873" s="30">
        <v>7.1</v>
      </c>
      <c r="Q2873" s="30">
        <v>65</v>
      </c>
      <c r="T2873" s="30">
        <v>2.5024518219000003</v>
      </c>
      <c r="U2873" s="30">
        <v>211.8278</v>
      </c>
      <c r="V2873" s="22">
        <f t="shared" ref="V2873" si="357">U2873 * (1/((10^((0.0901821 + (2729.92 /(273.15 + O2873)))-AC2873)+1)))</f>
        <v>2.2425095101407551</v>
      </c>
      <c r="W2873" s="30">
        <v>4.2999999999999997E-2</v>
      </c>
      <c r="X2873" s="30">
        <v>89.69</v>
      </c>
      <c r="Y2873" s="30">
        <v>2</v>
      </c>
      <c r="AB2873" s="30">
        <v>135.75</v>
      </c>
      <c r="AC2873" s="30">
        <v>7.71</v>
      </c>
      <c r="AI2873" s="30">
        <v>106.89</v>
      </c>
      <c r="AJ2873" s="30">
        <v>1144.69</v>
      </c>
      <c r="BI2873" s="27"/>
    </row>
    <row r="2874" spans="1:61" s="22" customFormat="1" x14ac:dyDescent="0.2">
      <c r="A2874" s="30">
        <v>35894</v>
      </c>
      <c r="B2874" s="23">
        <f t="shared" si="348"/>
        <v>2014</v>
      </c>
      <c r="C2874" s="23">
        <f t="shared" si="349"/>
        <v>10</v>
      </c>
      <c r="D2874" s="24" t="s">
        <v>1228</v>
      </c>
      <c r="E2874" s="31">
        <v>41927</v>
      </c>
      <c r="F2874" s="30">
        <v>6596620</v>
      </c>
      <c r="G2874" s="30">
        <v>1620350</v>
      </c>
      <c r="H2874" s="26" t="s">
        <v>833</v>
      </c>
      <c r="I2874" s="22">
        <v>2</v>
      </c>
      <c r="J2874" s="22" t="str">
        <f t="shared" si="350"/>
        <v>Norrviken 2</v>
      </c>
      <c r="K2874" s="26" t="s">
        <v>781</v>
      </c>
      <c r="L2874" s="30">
        <v>1</v>
      </c>
      <c r="M2874" s="30">
        <v>1</v>
      </c>
      <c r="O2874" s="30">
        <v>11.5</v>
      </c>
      <c r="P2874" s="30">
        <v>7.2</v>
      </c>
      <c r="Q2874" s="30">
        <v>66</v>
      </c>
      <c r="BI2874" s="27"/>
    </row>
    <row r="2875" spans="1:61" s="22" customFormat="1" x14ac:dyDescent="0.2">
      <c r="A2875" s="30">
        <v>35895</v>
      </c>
      <c r="B2875" s="23">
        <f t="shared" si="348"/>
        <v>2014</v>
      </c>
      <c r="C2875" s="23">
        <f t="shared" si="349"/>
        <v>10</v>
      </c>
      <c r="D2875" s="24" t="s">
        <v>1228</v>
      </c>
      <c r="E2875" s="31">
        <v>41927</v>
      </c>
      <c r="F2875" s="30">
        <v>6596620</v>
      </c>
      <c r="G2875" s="30">
        <v>1620350</v>
      </c>
      <c r="H2875" s="26" t="s">
        <v>833</v>
      </c>
      <c r="I2875" s="22">
        <v>2</v>
      </c>
      <c r="J2875" s="22" t="str">
        <f t="shared" si="350"/>
        <v>Norrviken 2</v>
      </c>
      <c r="K2875" s="26" t="s">
        <v>782</v>
      </c>
      <c r="L2875" s="30">
        <v>2</v>
      </c>
      <c r="M2875" s="30">
        <v>2</v>
      </c>
      <c r="O2875" s="30">
        <v>11.6</v>
      </c>
      <c r="P2875" s="30">
        <v>7.3</v>
      </c>
      <c r="Q2875" s="30">
        <v>67</v>
      </c>
      <c r="BI2875" s="27"/>
    </row>
    <row r="2876" spans="1:61" s="22" customFormat="1" x14ac:dyDescent="0.2">
      <c r="A2876" s="30">
        <v>35896</v>
      </c>
      <c r="B2876" s="23">
        <f t="shared" si="348"/>
        <v>2014</v>
      </c>
      <c r="C2876" s="23">
        <f t="shared" si="349"/>
        <v>10</v>
      </c>
      <c r="D2876" s="24" t="s">
        <v>1228</v>
      </c>
      <c r="E2876" s="31">
        <v>41927</v>
      </c>
      <c r="F2876" s="30">
        <v>6596620</v>
      </c>
      <c r="G2876" s="30">
        <v>1620350</v>
      </c>
      <c r="H2876" s="26" t="s">
        <v>833</v>
      </c>
      <c r="I2876" s="22">
        <v>2</v>
      </c>
      <c r="J2876" s="22" t="str">
        <f t="shared" si="350"/>
        <v>Norrviken 2</v>
      </c>
      <c r="K2876" s="26" t="s">
        <v>783</v>
      </c>
      <c r="L2876" s="30">
        <v>3</v>
      </c>
      <c r="M2876" s="30">
        <v>3</v>
      </c>
      <c r="O2876" s="30">
        <v>11.6</v>
      </c>
      <c r="P2876" s="30">
        <v>7.5</v>
      </c>
      <c r="Q2876" s="30">
        <v>68</v>
      </c>
      <c r="BI2876" s="27"/>
    </row>
    <row r="2877" spans="1:61" s="22" customFormat="1" x14ac:dyDescent="0.2">
      <c r="A2877" s="30">
        <v>35897</v>
      </c>
      <c r="B2877" s="23">
        <f t="shared" si="348"/>
        <v>2014</v>
      </c>
      <c r="C2877" s="23">
        <f t="shared" si="349"/>
        <v>10</v>
      </c>
      <c r="D2877" s="24" t="s">
        <v>1228</v>
      </c>
      <c r="E2877" s="31">
        <v>41927</v>
      </c>
      <c r="F2877" s="30">
        <v>6596620</v>
      </c>
      <c r="G2877" s="30">
        <v>1620350</v>
      </c>
      <c r="H2877" s="26" t="s">
        <v>833</v>
      </c>
      <c r="I2877" s="22">
        <v>2</v>
      </c>
      <c r="J2877" s="22" t="str">
        <f t="shared" si="350"/>
        <v>Norrviken 2</v>
      </c>
      <c r="K2877" s="26" t="s">
        <v>784</v>
      </c>
      <c r="L2877" s="30">
        <v>4</v>
      </c>
      <c r="M2877" s="30">
        <v>4</v>
      </c>
      <c r="O2877" s="30">
        <v>11.6</v>
      </c>
      <c r="P2877" s="30">
        <v>7.8</v>
      </c>
      <c r="Q2877" s="30">
        <v>72</v>
      </c>
      <c r="BI2877" s="27"/>
    </row>
    <row r="2878" spans="1:61" s="22" customFormat="1" x14ac:dyDescent="0.2">
      <c r="A2878" s="30">
        <v>35898</v>
      </c>
      <c r="B2878" s="23">
        <f t="shared" si="348"/>
        <v>2014</v>
      </c>
      <c r="C2878" s="23">
        <f t="shared" si="349"/>
        <v>10</v>
      </c>
      <c r="D2878" s="24" t="s">
        <v>1228</v>
      </c>
      <c r="E2878" s="31">
        <v>41927</v>
      </c>
      <c r="F2878" s="30">
        <v>6596620</v>
      </c>
      <c r="G2878" s="30">
        <v>1620350</v>
      </c>
      <c r="H2878" s="26" t="s">
        <v>833</v>
      </c>
      <c r="I2878" s="22">
        <v>2</v>
      </c>
      <c r="J2878" s="22" t="str">
        <f t="shared" si="350"/>
        <v>Norrviken 2</v>
      </c>
      <c r="K2878" s="26" t="s">
        <v>841</v>
      </c>
      <c r="L2878" s="30">
        <v>5</v>
      </c>
      <c r="M2878" s="30">
        <v>5</v>
      </c>
      <c r="O2878" s="30">
        <v>11.5</v>
      </c>
      <c r="P2878" s="30">
        <v>8.1</v>
      </c>
      <c r="Q2878" s="30">
        <v>74</v>
      </c>
      <c r="BI2878" s="27"/>
    </row>
    <row r="2879" spans="1:61" s="22" customFormat="1" x14ac:dyDescent="0.2">
      <c r="A2879" s="30">
        <v>35899</v>
      </c>
      <c r="B2879" s="23">
        <f t="shared" si="348"/>
        <v>2014</v>
      </c>
      <c r="C2879" s="23">
        <f t="shared" si="349"/>
        <v>10</v>
      </c>
      <c r="D2879" s="24" t="s">
        <v>1228</v>
      </c>
      <c r="E2879" s="31">
        <v>41927</v>
      </c>
      <c r="F2879" s="30">
        <v>6596620</v>
      </c>
      <c r="G2879" s="30">
        <v>1620350</v>
      </c>
      <c r="H2879" s="26" t="s">
        <v>833</v>
      </c>
      <c r="I2879" s="22">
        <v>2</v>
      </c>
      <c r="J2879" s="22" t="str">
        <f t="shared" si="350"/>
        <v>Norrviken 2</v>
      </c>
      <c r="K2879" s="26" t="s">
        <v>842</v>
      </c>
      <c r="L2879" s="30">
        <v>6</v>
      </c>
      <c r="M2879" s="30">
        <v>6</v>
      </c>
      <c r="O2879" s="30">
        <v>11.5</v>
      </c>
      <c r="P2879" s="30">
        <v>8.1999999999999993</v>
      </c>
      <c r="Q2879" s="30">
        <v>75</v>
      </c>
      <c r="BI2879" s="27"/>
    </row>
    <row r="2880" spans="1:61" s="22" customFormat="1" x14ac:dyDescent="0.2">
      <c r="A2880" s="30">
        <v>35900</v>
      </c>
      <c r="B2880" s="23">
        <f t="shared" si="348"/>
        <v>2014</v>
      </c>
      <c r="C2880" s="23">
        <f t="shared" si="349"/>
        <v>10</v>
      </c>
      <c r="D2880" s="24" t="s">
        <v>1228</v>
      </c>
      <c r="E2880" s="31">
        <v>41927</v>
      </c>
      <c r="F2880" s="30">
        <v>6596620</v>
      </c>
      <c r="G2880" s="30">
        <v>1620350</v>
      </c>
      <c r="H2880" s="26" t="s">
        <v>833</v>
      </c>
      <c r="I2880" s="22">
        <v>2</v>
      </c>
      <c r="J2880" s="22" t="str">
        <f t="shared" si="350"/>
        <v>Norrviken 2</v>
      </c>
      <c r="K2880" s="26" t="s">
        <v>843</v>
      </c>
      <c r="L2880" s="30">
        <v>7</v>
      </c>
      <c r="M2880" s="30">
        <v>7</v>
      </c>
      <c r="O2880" s="30">
        <v>11.5</v>
      </c>
      <c r="P2880" s="30">
        <v>8.3000000000000007</v>
      </c>
      <c r="Q2880" s="30">
        <v>76</v>
      </c>
      <c r="BI2880" s="27"/>
    </row>
    <row r="2881" spans="1:61" s="22" customFormat="1" x14ac:dyDescent="0.2">
      <c r="A2881" s="30">
        <v>35901</v>
      </c>
      <c r="B2881" s="23">
        <f t="shared" si="348"/>
        <v>2014</v>
      </c>
      <c r="C2881" s="23">
        <f t="shared" si="349"/>
        <v>10</v>
      </c>
      <c r="D2881" s="24" t="s">
        <v>1228</v>
      </c>
      <c r="E2881" s="31">
        <v>41927</v>
      </c>
      <c r="F2881" s="30">
        <v>6596620</v>
      </c>
      <c r="G2881" s="30">
        <v>1620350</v>
      </c>
      <c r="H2881" s="26" t="s">
        <v>833</v>
      </c>
      <c r="I2881" s="22">
        <v>2</v>
      </c>
      <c r="J2881" s="22" t="str">
        <f t="shared" si="350"/>
        <v>Norrviken 2</v>
      </c>
      <c r="K2881" s="26" t="s">
        <v>844</v>
      </c>
      <c r="L2881" s="30">
        <v>8</v>
      </c>
      <c r="M2881" s="30">
        <v>8</v>
      </c>
      <c r="O2881" s="30">
        <v>11.5</v>
      </c>
      <c r="P2881" s="30">
        <v>8.4</v>
      </c>
      <c r="Q2881" s="30">
        <v>77</v>
      </c>
      <c r="BI2881" s="27"/>
    </row>
    <row r="2882" spans="1:61" s="22" customFormat="1" x14ac:dyDescent="0.2">
      <c r="A2882" s="30">
        <v>35902</v>
      </c>
      <c r="B2882" s="23">
        <f t="shared" ref="B2882:B2945" si="358">YEAR(E2882)</f>
        <v>2014</v>
      </c>
      <c r="C2882" s="23">
        <f t="shared" ref="C2882:C2945" si="359">MONTH(E2882)</f>
        <v>10</v>
      </c>
      <c r="D2882" s="24" t="s">
        <v>1228</v>
      </c>
      <c r="E2882" s="31">
        <v>41927</v>
      </c>
      <c r="F2882" s="30">
        <v>6596620</v>
      </c>
      <c r="G2882" s="30">
        <v>1620350</v>
      </c>
      <c r="H2882" s="26" t="s">
        <v>833</v>
      </c>
      <c r="I2882" s="22">
        <v>2</v>
      </c>
      <c r="J2882" s="22" t="str">
        <f t="shared" si="350"/>
        <v>Norrviken 2</v>
      </c>
      <c r="K2882" s="22" t="s">
        <v>785</v>
      </c>
      <c r="L2882" s="30">
        <v>8.8000000000000007</v>
      </c>
      <c r="M2882" s="30">
        <v>8.8000000000000007</v>
      </c>
      <c r="O2882" s="30">
        <v>11.4</v>
      </c>
      <c r="P2882" s="30">
        <v>8.4</v>
      </c>
      <c r="Q2882" s="30">
        <v>77</v>
      </c>
      <c r="BI2882" s="27"/>
    </row>
    <row r="2883" spans="1:61" s="22" customFormat="1" x14ac:dyDescent="0.2">
      <c r="A2883" s="30">
        <v>35903</v>
      </c>
      <c r="B2883" s="23">
        <f t="shared" si="358"/>
        <v>2014</v>
      </c>
      <c r="C2883" s="23">
        <f t="shared" si="359"/>
        <v>10</v>
      </c>
      <c r="D2883" s="24" t="s">
        <v>1228</v>
      </c>
      <c r="E2883" s="31">
        <v>41927</v>
      </c>
      <c r="F2883" s="30">
        <v>6594885</v>
      </c>
      <c r="G2883" s="30">
        <v>1620750</v>
      </c>
      <c r="H2883" s="26" t="s">
        <v>833</v>
      </c>
      <c r="I2883" s="22">
        <v>3</v>
      </c>
      <c r="J2883" s="22" t="str">
        <f t="shared" ref="J2883:J2946" si="360">CONCATENATE(H2883," ",I2883)</f>
        <v>Norrviken 3</v>
      </c>
      <c r="K2883" s="22" t="s">
        <v>739</v>
      </c>
      <c r="L2883" s="30">
        <v>0.5</v>
      </c>
      <c r="M2883" s="30">
        <v>0.5</v>
      </c>
      <c r="N2883" s="30">
        <v>2.9</v>
      </c>
      <c r="O2883" s="30">
        <v>11.5</v>
      </c>
      <c r="P2883" s="30">
        <v>7.2</v>
      </c>
      <c r="Q2883" s="30">
        <v>66</v>
      </c>
      <c r="T2883" s="30">
        <v>2.5223125506000001</v>
      </c>
      <c r="U2883" s="30">
        <v>216.14590000000001</v>
      </c>
      <c r="V2883" s="22">
        <f t="shared" ref="V2883" si="361">U2883 * (1/((10^((0.0901821 + (2729.92 /(273.15 + O2883)))-AC2883)+1)))</f>
        <v>2.3409452683810428</v>
      </c>
      <c r="W2883" s="30">
        <v>0.08</v>
      </c>
      <c r="X2883" s="30">
        <v>91.76</v>
      </c>
      <c r="Y2883" s="30">
        <v>1.7</v>
      </c>
      <c r="AB2883" s="30">
        <v>137.77000000000001</v>
      </c>
      <c r="AC2883" s="30">
        <v>7.72</v>
      </c>
      <c r="AI2883" s="30">
        <v>106.06</v>
      </c>
      <c r="AJ2883" s="30">
        <v>951.91</v>
      </c>
      <c r="BI2883" s="27"/>
    </row>
    <row r="2884" spans="1:61" s="22" customFormat="1" x14ac:dyDescent="0.2">
      <c r="A2884" s="30">
        <v>35904</v>
      </c>
      <c r="B2884" s="23">
        <f t="shared" si="358"/>
        <v>2014</v>
      </c>
      <c r="C2884" s="23">
        <f t="shared" si="359"/>
        <v>10</v>
      </c>
      <c r="D2884" s="24" t="s">
        <v>1228</v>
      </c>
      <c r="E2884" s="31">
        <v>41927</v>
      </c>
      <c r="F2884" s="30">
        <v>6594885</v>
      </c>
      <c r="G2884" s="30">
        <v>1620750</v>
      </c>
      <c r="H2884" s="26" t="s">
        <v>833</v>
      </c>
      <c r="I2884" s="22">
        <v>3</v>
      </c>
      <c r="J2884" s="22" t="str">
        <f t="shared" si="360"/>
        <v>Norrviken 3</v>
      </c>
      <c r="K2884" s="26" t="s">
        <v>781</v>
      </c>
      <c r="L2884" s="30">
        <v>1</v>
      </c>
      <c r="M2884" s="30">
        <v>1</v>
      </c>
      <c r="O2884" s="30">
        <v>11.6</v>
      </c>
      <c r="P2884" s="30">
        <v>7.3</v>
      </c>
      <c r="Q2884" s="30">
        <v>67</v>
      </c>
      <c r="BI2884" s="27"/>
    </row>
    <row r="2885" spans="1:61" s="22" customFormat="1" x14ac:dyDescent="0.2">
      <c r="A2885" s="30">
        <v>35905</v>
      </c>
      <c r="B2885" s="23">
        <f t="shared" si="358"/>
        <v>2014</v>
      </c>
      <c r="C2885" s="23">
        <f t="shared" si="359"/>
        <v>10</v>
      </c>
      <c r="D2885" s="24" t="s">
        <v>1228</v>
      </c>
      <c r="E2885" s="31">
        <v>41927</v>
      </c>
      <c r="F2885" s="30">
        <v>6594885</v>
      </c>
      <c r="G2885" s="30">
        <v>1620750</v>
      </c>
      <c r="H2885" s="26" t="s">
        <v>833</v>
      </c>
      <c r="I2885" s="22">
        <v>3</v>
      </c>
      <c r="J2885" s="22" t="str">
        <f t="shared" si="360"/>
        <v>Norrviken 3</v>
      </c>
      <c r="K2885" s="26" t="s">
        <v>782</v>
      </c>
      <c r="L2885" s="30">
        <v>2</v>
      </c>
      <c r="M2885" s="30">
        <v>2</v>
      </c>
      <c r="O2885" s="30">
        <v>11.6</v>
      </c>
      <c r="P2885" s="30">
        <v>7.4</v>
      </c>
      <c r="Q2885" s="30">
        <v>68</v>
      </c>
      <c r="BI2885" s="27"/>
    </row>
    <row r="2886" spans="1:61" s="22" customFormat="1" x14ac:dyDescent="0.2">
      <c r="A2886" s="30">
        <v>35906</v>
      </c>
      <c r="B2886" s="23">
        <f t="shared" si="358"/>
        <v>2014</v>
      </c>
      <c r="C2886" s="23">
        <f t="shared" si="359"/>
        <v>10</v>
      </c>
      <c r="D2886" s="24" t="s">
        <v>1228</v>
      </c>
      <c r="E2886" s="31">
        <v>41927</v>
      </c>
      <c r="F2886" s="30">
        <v>6594885</v>
      </c>
      <c r="G2886" s="30">
        <v>1620750</v>
      </c>
      <c r="H2886" s="26" t="s">
        <v>833</v>
      </c>
      <c r="I2886" s="22">
        <v>3</v>
      </c>
      <c r="J2886" s="22" t="str">
        <f t="shared" si="360"/>
        <v>Norrviken 3</v>
      </c>
      <c r="K2886" s="26" t="s">
        <v>783</v>
      </c>
      <c r="L2886" s="30">
        <v>3</v>
      </c>
      <c r="M2886" s="30">
        <v>3</v>
      </c>
      <c r="O2886" s="30">
        <v>11.6</v>
      </c>
      <c r="P2886" s="30">
        <v>7.5</v>
      </c>
      <c r="Q2886" s="30">
        <v>69</v>
      </c>
      <c r="BI2886" s="27"/>
    </row>
    <row r="2887" spans="1:61" s="22" customFormat="1" x14ac:dyDescent="0.2">
      <c r="A2887" s="30">
        <v>35907</v>
      </c>
      <c r="B2887" s="23">
        <f t="shared" si="358"/>
        <v>2014</v>
      </c>
      <c r="C2887" s="23">
        <f t="shared" si="359"/>
        <v>10</v>
      </c>
      <c r="D2887" s="24" t="s">
        <v>1228</v>
      </c>
      <c r="E2887" s="31">
        <v>41927</v>
      </c>
      <c r="F2887" s="30">
        <v>6594885</v>
      </c>
      <c r="G2887" s="30">
        <v>1620750</v>
      </c>
      <c r="H2887" s="26" t="s">
        <v>833</v>
      </c>
      <c r="I2887" s="22">
        <v>3</v>
      </c>
      <c r="J2887" s="22" t="str">
        <f t="shared" si="360"/>
        <v>Norrviken 3</v>
      </c>
      <c r="K2887" s="26" t="s">
        <v>784</v>
      </c>
      <c r="L2887" s="30">
        <v>4</v>
      </c>
      <c r="M2887" s="30">
        <v>4</v>
      </c>
      <c r="O2887" s="30">
        <v>11.6</v>
      </c>
      <c r="P2887" s="30">
        <v>7.7</v>
      </c>
      <c r="Q2887" s="30">
        <v>71</v>
      </c>
      <c r="BI2887" s="27"/>
    </row>
    <row r="2888" spans="1:61" s="22" customFormat="1" x14ac:dyDescent="0.2">
      <c r="A2888" s="30">
        <v>35908</v>
      </c>
      <c r="B2888" s="23">
        <f t="shared" si="358"/>
        <v>2014</v>
      </c>
      <c r="C2888" s="23">
        <f t="shared" si="359"/>
        <v>10</v>
      </c>
      <c r="D2888" s="24" t="s">
        <v>1228</v>
      </c>
      <c r="E2888" s="31">
        <v>41927</v>
      </c>
      <c r="F2888" s="30">
        <v>6594885</v>
      </c>
      <c r="G2888" s="30">
        <v>1620750</v>
      </c>
      <c r="H2888" s="26" t="s">
        <v>833</v>
      </c>
      <c r="I2888" s="22">
        <v>3</v>
      </c>
      <c r="J2888" s="22" t="str">
        <f t="shared" si="360"/>
        <v>Norrviken 3</v>
      </c>
      <c r="K2888" s="26" t="s">
        <v>841</v>
      </c>
      <c r="L2888" s="30">
        <v>5</v>
      </c>
      <c r="M2888" s="30">
        <v>5</v>
      </c>
      <c r="O2888" s="30">
        <v>11.7</v>
      </c>
      <c r="P2888" s="30">
        <v>7.7</v>
      </c>
      <c r="Q2888" s="30">
        <v>71</v>
      </c>
      <c r="BI2888" s="27"/>
    </row>
    <row r="2889" spans="1:61" s="22" customFormat="1" x14ac:dyDescent="0.2">
      <c r="A2889" s="30">
        <v>35909</v>
      </c>
      <c r="B2889" s="23">
        <f t="shared" si="358"/>
        <v>2014</v>
      </c>
      <c r="C2889" s="23">
        <f t="shared" si="359"/>
        <v>10</v>
      </c>
      <c r="D2889" s="24" t="s">
        <v>1228</v>
      </c>
      <c r="E2889" s="31">
        <v>41927</v>
      </c>
      <c r="F2889" s="30">
        <v>6594885</v>
      </c>
      <c r="G2889" s="30">
        <v>1620750</v>
      </c>
      <c r="H2889" s="26" t="s">
        <v>833</v>
      </c>
      <c r="I2889" s="22">
        <v>3</v>
      </c>
      <c r="J2889" s="22" t="str">
        <f t="shared" si="360"/>
        <v>Norrviken 3</v>
      </c>
      <c r="K2889" s="26" t="s">
        <v>842</v>
      </c>
      <c r="L2889" s="30">
        <v>6</v>
      </c>
      <c r="M2889" s="30">
        <v>6</v>
      </c>
      <c r="O2889" s="30">
        <v>11.7</v>
      </c>
      <c r="P2889" s="30">
        <v>7.8</v>
      </c>
      <c r="Q2889" s="30">
        <v>72</v>
      </c>
      <c r="BI2889" s="27"/>
    </row>
    <row r="2890" spans="1:61" s="22" customFormat="1" x14ac:dyDescent="0.2">
      <c r="A2890" s="30">
        <v>35910</v>
      </c>
      <c r="B2890" s="23">
        <f t="shared" si="358"/>
        <v>2014</v>
      </c>
      <c r="C2890" s="23">
        <f t="shared" si="359"/>
        <v>10</v>
      </c>
      <c r="D2890" s="24" t="s">
        <v>1228</v>
      </c>
      <c r="E2890" s="31">
        <v>41927</v>
      </c>
      <c r="F2890" s="30">
        <v>6594885</v>
      </c>
      <c r="G2890" s="30">
        <v>1620750</v>
      </c>
      <c r="H2890" s="26" t="s">
        <v>833</v>
      </c>
      <c r="I2890" s="22">
        <v>3</v>
      </c>
      <c r="J2890" s="22" t="str">
        <f t="shared" si="360"/>
        <v>Norrviken 3</v>
      </c>
      <c r="K2890" s="26" t="s">
        <v>843</v>
      </c>
      <c r="L2890" s="30">
        <v>7</v>
      </c>
      <c r="M2890" s="30">
        <v>7</v>
      </c>
      <c r="O2890" s="30">
        <v>11.7</v>
      </c>
      <c r="P2890" s="30">
        <v>7.9</v>
      </c>
      <c r="Q2890" s="30">
        <v>73</v>
      </c>
      <c r="BI2890" s="27"/>
    </row>
    <row r="2891" spans="1:61" s="22" customFormat="1" x14ac:dyDescent="0.2">
      <c r="A2891" s="30">
        <v>35911</v>
      </c>
      <c r="B2891" s="23">
        <f t="shared" si="358"/>
        <v>2014</v>
      </c>
      <c r="C2891" s="23">
        <f t="shared" si="359"/>
        <v>10</v>
      </c>
      <c r="D2891" s="24" t="s">
        <v>1228</v>
      </c>
      <c r="E2891" s="31">
        <v>41927</v>
      </c>
      <c r="F2891" s="30">
        <v>6594885</v>
      </c>
      <c r="G2891" s="30">
        <v>1620750</v>
      </c>
      <c r="H2891" s="26" t="s">
        <v>833</v>
      </c>
      <c r="I2891" s="22">
        <v>3</v>
      </c>
      <c r="J2891" s="22" t="str">
        <f t="shared" si="360"/>
        <v>Norrviken 3</v>
      </c>
      <c r="K2891" s="26" t="s">
        <v>844</v>
      </c>
      <c r="L2891" s="30">
        <v>8</v>
      </c>
      <c r="M2891" s="30">
        <v>8</v>
      </c>
      <c r="O2891" s="30">
        <v>11.7</v>
      </c>
      <c r="P2891" s="30">
        <v>8</v>
      </c>
      <c r="Q2891" s="30">
        <v>73</v>
      </c>
      <c r="BI2891" s="27"/>
    </row>
    <row r="2892" spans="1:61" s="22" customFormat="1" x14ac:dyDescent="0.2">
      <c r="A2892" s="30">
        <v>35912</v>
      </c>
      <c r="B2892" s="23">
        <f t="shared" si="358"/>
        <v>2014</v>
      </c>
      <c r="C2892" s="23">
        <f t="shared" si="359"/>
        <v>10</v>
      </c>
      <c r="D2892" s="24" t="s">
        <v>1228</v>
      </c>
      <c r="E2892" s="31">
        <v>41927</v>
      </c>
      <c r="F2892" s="30">
        <v>6594885</v>
      </c>
      <c r="G2892" s="30">
        <v>1620750</v>
      </c>
      <c r="H2892" s="26" t="s">
        <v>833</v>
      </c>
      <c r="I2892" s="22">
        <v>3</v>
      </c>
      <c r="J2892" s="22" t="str">
        <f t="shared" si="360"/>
        <v>Norrviken 3</v>
      </c>
      <c r="K2892" s="26" t="s">
        <v>845</v>
      </c>
      <c r="L2892" s="30">
        <v>9</v>
      </c>
      <c r="M2892" s="30">
        <v>9</v>
      </c>
      <c r="O2892" s="30">
        <v>11.7</v>
      </c>
      <c r="P2892" s="30">
        <v>8.1</v>
      </c>
      <c r="Q2892" s="30">
        <v>74</v>
      </c>
      <c r="BI2892" s="27"/>
    </row>
    <row r="2893" spans="1:61" s="22" customFormat="1" x14ac:dyDescent="0.2">
      <c r="A2893" s="30">
        <v>35913</v>
      </c>
      <c r="B2893" s="23">
        <f t="shared" si="358"/>
        <v>2014</v>
      </c>
      <c r="C2893" s="23">
        <f t="shared" si="359"/>
        <v>10</v>
      </c>
      <c r="D2893" s="24" t="s">
        <v>1228</v>
      </c>
      <c r="E2893" s="31">
        <v>41927</v>
      </c>
      <c r="F2893" s="30">
        <v>6594885</v>
      </c>
      <c r="G2893" s="30">
        <v>1620750</v>
      </c>
      <c r="H2893" s="26" t="s">
        <v>833</v>
      </c>
      <c r="I2893" s="22">
        <v>3</v>
      </c>
      <c r="J2893" s="22" t="str">
        <f t="shared" si="360"/>
        <v>Norrviken 3</v>
      </c>
      <c r="K2893" s="26" t="s">
        <v>846</v>
      </c>
      <c r="L2893" s="30">
        <v>10</v>
      </c>
      <c r="M2893" s="30">
        <v>10</v>
      </c>
      <c r="O2893" s="30">
        <v>11.7</v>
      </c>
      <c r="P2893" s="30">
        <v>8.1</v>
      </c>
      <c r="Q2893" s="30">
        <v>75</v>
      </c>
      <c r="BI2893" s="27"/>
    </row>
    <row r="2894" spans="1:61" s="22" customFormat="1" x14ac:dyDescent="0.2">
      <c r="A2894" s="30">
        <v>35914</v>
      </c>
      <c r="B2894" s="23">
        <f t="shared" si="358"/>
        <v>2014</v>
      </c>
      <c r="C2894" s="23">
        <f t="shared" si="359"/>
        <v>10</v>
      </c>
      <c r="D2894" s="24" t="s">
        <v>1228</v>
      </c>
      <c r="E2894" s="31">
        <v>41927</v>
      </c>
      <c r="F2894" s="30">
        <v>6594885</v>
      </c>
      <c r="G2894" s="30">
        <v>1620750</v>
      </c>
      <c r="H2894" s="26" t="s">
        <v>833</v>
      </c>
      <c r="I2894" s="22">
        <v>3</v>
      </c>
      <c r="J2894" s="22" t="str">
        <f t="shared" si="360"/>
        <v>Norrviken 3</v>
      </c>
      <c r="K2894" s="26" t="s">
        <v>847</v>
      </c>
      <c r="L2894" s="30">
        <v>11</v>
      </c>
      <c r="M2894" s="30">
        <v>11</v>
      </c>
      <c r="O2894" s="30">
        <v>11.7</v>
      </c>
      <c r="P2894" s="30">
        <v>8.1</v>
      </c>
      <c r="Q2894" s="30">
        <v>75</v>
      </c>
      <c r="BI2894" s="27"/>
    </row>
    <row r="2895" spans="1:61" s="22" customFormat="1" x14ac:dyDescent="0.2">
      <c r="A2895" s="30">
        <v>35915</v>
      </c>
      <c r="B2895" s="23">
        <f t="shared" si="358"/>
        <v>2014</v>
      </c>
      <c r="C2895" s="23">
        <f t="shared" si="359"/>
        <v>10</v>
      </c>
      <c r="D2895" s="24" t="s">
        <v>1228</v>
      </c>
      <c r="E2895" s="31">
        <v>41927</v>
      </c>
      <c r="F2895" s="30">
        <v>6594885</v>
      </c>
      <c r="G2895" s="30">
        <v>1620750</v>
      </c>
      <c r="H2895" s="26" t="s">
        <v>833</v>
      </c>
      <c r="I2895" s="22">
        <v>3</v>
      </c>
      <c r="J2895" s="22" t="str">
        <f t="shared" si="360"/>
        <v>Norrviken 3</v>
      </c>
      <c r="K2895" s="22" t="s">
        <v>785</v>
      </c>
      <c r="L2895" s="30">
        <v>11.5</v>
      </c>
      <c r="M2895" s="30">
        <v>11.5</v>
      </c>
      <c r="O2895" s="30">
        <v>11.7</v>
      </c>
      <c r="P2895" s="30">
        <v>8.1</v>
      </c>
      <c r="Q2895" s="30">
        <v>75</v>
      </c>
      <c r="BI2895" s="27"/>
    </row>
    <row r="2896" spans="1:61" s="22" customFormat="1" x14ac:dyDescent="0.2">
      <c r="A2896" s="30">
        <v>35916</v>
      </c>
      <c r="B2896" s="23">
        <f t="shared" si="358"/>
        <v>2014</v>
      </c>
      <c r="C2896" s="23">
        <f t="shared" si="359"/>
        <v>10</v>
      </c>
      <c r="D2896" s="24" t="s">
        <v>1228</v>
      </c>
      <c r="E2896" s="31">
        <v>41927</v>
      </c>
      <c r="F2896" s="30">
        <v>6597300</v>
      </c>
      <c r="G2896" s="30">
        <v>1619975</v>
      </c>
      <c r="H2896" s="26" t="s">
        <v>833</v>
      </c>
      <c r="I2896" s="22">
        <v>4</v>
      </c>
      <c r="J2896" s="22" t="str">
        <f t="shared" si="360"/>
        <v>Norrviken 4</v>
      </c>
      <c r="K2896" s="22" t="s">
        <v>739</v>
      </c>
      <c r="L2896" s="30">
        <v>0.5</v>
      </c>
      <c r="M2896" s="30">
        <v>0.5</v>
      </c>
      <c r="N2896" s="30">
        <v>2.2999999999999998</v>
      </c>
      <c r="O2896" s="30">
        <v>11.1</v>
      </c>
      <c r="P2896" s="30">
        <v>7.4</v>
      </c>
      <c r="Q2896" s="30">
        <v>67</v>
      </c>
      <c r="T2896" s="30">
        <v>2.5223125506000001</v>
      </c>
      <c r="U2896" s="30">
        <v>176.49039999999999</v>
      </c>
      <c r="V2896" s="22">
        <f t="shared" ref="V2896" si="362">U2896 * (1/((10^((0.0901821 + (2729.92 /(273.15 + O2896)))-AC2896)+1)))</f>
        <v>1.8963009723592741</v>
      </c>
      <c r="W2896" s="30">
        <v>4.1000000000000002E-2</v>
      </c>
      <c r="X2896" s="30">
        <v>87.95</v>
      </c>
      <c r="Y2896" s="30">
        <v>1.44</v>
      </c>
      <c r="AB2896" s="30">
        <v>153.15</v>
      </c>
      <c r="AC2896" s="30">
        <v>7.73</v>
      </c>
      <c r="AI2896" s="30">
        <v>103.24</v>
      </c>
      <c r="AJ2896" s="30">
        <v>979.88</v>
      </c>
      <c r="BI2896" s="27"/>
    </row>
    <row r="2897" spans="1:61" s="22" customFormat="1" x14ac:dyDescent="0.2">
      <c r="A2897" s="30">
        <v>35917</v>
      </c>
      <c r="B2897" s="23">
        <f t="shared" si="358"/>
        <v>2014</v>
      </c>
      <c r="C2897" s="23">
        <f t="shared" si="359"/>
        <v>10</v>
      </c>
      <c r="D2897" s="24" t="s">
        <v>1228</v>
      </c>
      <c r="E2897" s="31">
        <v>41927</v>
      </c>
      <c r="F2897" s="30">
        <v>6597300</v>
      </c>
      <c r="G2897" s="30">
        <v>1619975</v>
      </c>
      <c r="H2897" s="26" t="s">
        <v>833</v>
      </c>
      <c r="I2897" s="22">
        <v>4</v>
      </c>
      <c r="J2897" s="22" t="str">
        <f t="shared" si="360"/>
        <v>Norrviken 4</v>
      </c>
      <c r="K2897" s="26" t="s">
        <v>781</v>
      </c>
      <c r="L2897" s="30">
        <v>1</v>
      </c>
      <c r="M2897" s="30">
        <v>1</v>
      </c>
      <c r="O2897" s="30">
        <v>11.1</v>
      </c>
      <c r="P2897" s="30">
        <v>7.4</v>
      </c>
      <c r="Q2897" s="30">
        <v>68</v>
      </c>
      <c r="BI2897" s="27"/>
    </row>
    <row r="2898" spans="1:61" s="22" customFormat="1" x14ac:dyDescent="0.2">
      <c r="A2898" s="30">
        <v>35918</v>
      </c>
      <c r="B2898" s="23">
        <f t="shared" si="358"/>
        <v>2014</v>
      </c>
      <c r="C2898" s="23">
        <f t="shared" si="359"/>
        <v>10</v>
      </c>
      <c r="D2898" s="24" t="s">
        <v>1228</v>
      </c>
      <c r="E2898" s="31">
        <v>41927</v>
      </c>
      <c r="F2898" s="30">
        <v>6597300</v>
      </c>
      <c r="G2898" s="30">
        <v>1619975</v>
      </c>
      <c r="H2898" s="26" t="s">
        <v>833</v>
      </c>
      <c r="I2898" s="22">
        <v>4</v>
      </c>
      <c r="J2898" s="22" t="str">
        <f t="shared" si="360"/>
        <v>Norrviken 4</v>
      </c>
      <c r="K2898" s="22" t="s">
        <v>785</v>
      </c>
      <c r="L2898" s="30">
        <v>2.2999999999999998</v>
      </c>
      <c r="M2898" s="30">
        <v>2.2999999999999998</v>
      </c>
      <c r="O2898" s="30">
        <v>11.2</v>
      </c>
      <c r="P2898" s="30">
        <v>7.5</v>
      </c>
      <c r="Q2898" s="30">
        <v>68</v>
      </c>
      <c r="BI2898" s="27"/>
    </row>
    <row r="2899" spans="1:61" s="22" customFormat="1" x14ac:dyDescent="0.2">
      <c r="A2899" s="30">
        <v>35934</v>
      </c>
      <c r="B2899" s="23">
        <f t="shared" si="358"/>
        <v>2014</v>
      </c>
      <c r="C2899" s="23">
        <f t="shared" si="359"/>
        <v>10</v>
      </c>
      <c r="D2899" s="24" t="s">
        <v>1228</v>
      </c>
      <c r="E2899" s="31">
        <v>41932</v>
      </c>
      <c r="F2899" s="30">
        <v>6595400</v>
      </c>
      <c r="G2899" s="30">
        <v>1624045</v>
      </c>
      <c r="H2899" s="26" t="s">
        <v>84</v>
      </c>
      <c r="J2899" s="22" t="str">
        <f t="shared" si="360"/>
        <v xml:space="preserve">Fjäturen </v>
      </c>
      <c r="K2899" s="22" t="s">
        <v>739</v>
      </c>
      <c r="L2899" s="30">
        <v>0.5</v>
      </c>
      <c r="M2899" s="30">
        <v>0.5</v>
      </c>
      <c r="N2899" s="30">
        <v>2.5</v>
      </c>
      <c r="O2899" s="30">
        <v>10.3</v>
      </c>
      <c r="P2899" s="30">
        <v>7.7</v>
      </c>
      <c r="Q2899" s="30">
        <v>71</v>
      </c>
      <c r="T2899" s="30">
        <v>1.8852894118000001</v>
      </c>
      <c r="U2899" s="30">
        <v>389.45049999999998</v>
      </c>
      <c r="V2899" s="22">
        <f t="shared" ref="V2899" si="363">U2899 * (1/((10^((0.0901821 + (2729.92 /(273.15 + O2899)))-AC2899)+1)))</f>
        <v>4.0245085865861014</v>
      </c>
      <c r="W2899" s="30">
        <v>5.3999999999999999E-2</v>
      </c>
      <c r="X2899" s="30">
        <v>4.67</v>
      </c>
      <c r="Y2899" s="30">
        <v>2.2000000000000002</v>
      </c>
      <c r="AB2899" s="30">
        <v>77</v>
      </c>
      <c r="AC2899" s="30">
        <v>7.74</v>
      </c>
      <c r="AI2899" s="30">
        <v>24.11</v>
      </c>
      <c r="AJ2899" s="30">
        <v>1109.77</v>
      </c>
      <c r="BI2899" s="27"/>
    </row>
    <row r="2900" spans="1:61" s="22" customFormat="1" x14ac:dyDescent="0.2">
      <c r="A2900" s="30">
        <v>35935</v>
      </c>
      <c r="B2900" s="23">
        <f t="shared" si="358"/>
        <v>2014</v>
      </c>
      <c r="C2900" s="23">
        <f t="shared" si="359"/>
        <v>10</v>
      </c>
      <c r="D2900" s="24" t="s">
        <v>1228</v>
      </c>
      <c r="E2900" s="31">
        <v>41932</v>
      </c>
      <c r="F2900" s="30">
        <v>6595400</v>
      </c>
      <c r="G2900" s="30">
        <v>1624045</v>
      </c>
      <c r="H2900" s="26" t="s">
        <v>84</v>
      </c>
      <c r="J2900" s="22" t="str">
        <f t="shared" si="360"/>
        <v xml:space="preserve">Fjäturen </v>
      </c>
      <c r="K2900" s="26" t="s">
        <v>781</v>
      </c>
      <c r="L2900" s="30">
        <v>1</v>
      </c>
      <c r="M2900" s="30">
        <v>1</v>
      </c>
      <c r="O2900" s="30">
        <v>10.3</v>
      </c>
      <c r="P2900" s="30">
        <v>7.7</v>
      </c>
      <c r="Q2900" s="30">
        <v>70</v>
      </c>
      <c r="BI2900" s="27"/>
    </row>
    <row r="2901" spans="1:61" s="22" customFormat="1" x14ac:dyDescent="0.2">
      <c r="A2901" s="30">
        <v>35936</v>
      </c>
      <c r="B2901" s="23">
        <f t="shared" si="358"/>
        <v>2014</v>
      </c>
      <c r="C2901" s="23">
        <f t="shared" si="359"/>
        <v>10</v>
      </c>
      <c r="D2901" s="24" t="s">
        <v>1228</v>
      </c>
      <c r="E2901" s="31">
        <v>41932</v>
      </c>
      <c r="F2901" s="30">
        <v>6595400</v>
      </c>
      <c r="G2901" s="30">
        <v>1624045</v>
      </c>
      <c r="H2901" s="26" t="s">
        <v>84</v>
      </c>
      <c r="J2901" s="22" t="str">
        <f t="shared" si="360"/>
        <v xml:space="preserve">Fjäturen </v>
      </c>
      <c r="K2901" s="26" t="s">
        <v>782</v>
      </c>
      <c r="L2901" s="30">
        <v>2</v>
      </c>
      <c r="M2901" s="30">
        <v>2</v>
      </c>
      <c r="O2901" s="30">
        <v>10.199999999999999</v>
      </c>
      <c r="P2901" s="30">
        <v>7.4</v>
      </c>
      <c r="Q2901" s="30">
        <v>67</v>
      </c>
      <c r="BI2901" s="27"/>
    </row>
    <row r="2902" spans="1:61" s="22" customFormat="1" x14ac:dyDescent="0.2">
      <c r="A2902" s="30">
        <v>35937</v>
      </c>
      <c r="B2902" s="23">
        <f t="shared" si="358"/>
        <v>2014</v>
      </c>
      <c r="C2902" s="23">
        <f t="shared" si="359"/>
        <v>10</v>
      </c>
      <c r="D2902" s="24" t="s">
        <v>1228</v>
      </c>
      <c r="E2902" s="31">
        <v>41932</v>
      </c>
      <c r="F2902" s="30">
        <v>6595400</v>
      </c>
      <c r="G2902" s="30">
        <v>1624045</v>
      </c>
      <c r="H2902" s="26" t="s">
        <v>84</v>
      </c>
      <c r="J2902" s="22" t="str">
        <f t="shared" si="360"/>
        <v xml:space="preserve">Fjäturen </v>
      </c>
      <c r="K2902" s="26" t="s">
        <v>783</v>
      </c>
      <c r="L2902" s="30">
        <v>3</v>
      </c>
      <c r="M2902" s="30">
        <v>3</v>
      </c>
      <c r="O2902" s="30">
        <v>10.199999999999999</v>
      </c>
      <c r="P2902" s="30">
        <v>7.4</v>
      </c>
      <c r="Q2902" s="30">
        <v>67</v>
      </c>
      <c r="BI2902" s="27"/>
    </row>
    <row r="2903" spans="1:61" s="22" customFormat="1" x14ac:dyDescent="0.2">
      <c r="A2903" s="30">
        <v>35938</v>
      </c>
      <c r="B2903" s="23">
        <f t="shared" si="358"/>
        <v>2014</v>
      </c>
      <c r="C2903" s="23">
        <f t="shared" si="359"/>
        <v>10</v>
      </c>
      <c r="D2903" s="24" t="s">
        <v>1228</v>
      </c>
      <c r="E2903" s="31">
        <v>41932</v>
      </c>
      <c r="F2903" s="30">
        <v>6595400</v>
      </c>
      <c r="G2903" s="30">
        <v>1624045</v>
      </c>
      <c r="H2903" s="26" t="s">
        <v>84</v>
      </c>
      <c r="J2903" s="22" t="str">
        <f t="shared" si="360"/>
        <v xml:space="preserve">Fjäturen </v>
      </c>
      <c r="K2903" s="26" t="s">
        <v>784</v>
      </c>
      <c r="L2903" s="30">
        <v>4</v>
      </c>
      <c r="M2903" s="30">
        <v>4</v>
      </c>
      <c r="O2903" s="30">
        <v>10.1</v>
      </c>
      <c r="P2903" s="30">
        <v>7.2</v>
      </c>
      <c r="Q2903" s="30">
        <v>66</v>
      </c>
      <c r="BI2903" s="27"/>
    </row>
    <row r="2904" spans="1:61" s="22" customFormat="1" x14ac:dyDescent="0.2">
      <c r="A2904" s="30">
        <v>35939</v>
      </c>
      <c r="B2904" s="23">
        <f t="shared" si="358"/>
        <v>2014</v>
      </c>
      <c r="C2904" s="23">
        <f t="shared" si="359"/>
        <v>10</v>
      </c>
      <c r="D2904" s="24" t="s">
        <v>1228</v>
      </c>
      <c r="E2904" s="31">
        <v>41932</v>
      </c>
      <c r="F2904" s="30">
        <v>6595400</v>
      </c>
      <c r="G2904" s="30">
        <v>1624045</v>
      </c>
      <c r="H2904" s="26" t="s">
        <v>84</v>
      </c>
      <c r="J2904" s="22" t="str">
        <f t="shared" si="360"/>
        <v xml:space="preserve">Fjäturen </v>
      </c>
      <c r="K2904" s="26" t="s">
        <v>841</v>
      </c>
      <c r="L2904" s="30">
        <v>5</v>
      </c>
      <c r="M2904" s="30">
        <v>5</v>
      </c>
      <c r="O2904" s="30">
        <v>10.1</v>
      </c>
      <c r="P2904" s="30">
        <v>7</v>
      </c>
      <c r="Q2904" s="30">
        <v>63</v>
      </c>
      <c r="BI2904" s="27"/>
    </row>
    <row r="2905" spans="1:61" s="22" customFormat="1" x14ac:dyDescent="0.2">
      <c r="A2905" s="30">
        <v>35940</v>
      </c>
      <c r="B2905" s="23">
        <f t="shared" si="358"/>
        <v>2014</v>
      </c>
      <c r="C2905" s="23">
        <f t="shared" si="359"/>
        <v>10</v>
      </c>
      <c r="D2905" s="24" t="s">
        <v>1228</v>
      </c>
      <c r="E2905" s="31">
        <v>41932</v>
      </c>
      <c r="F2905" s="30">
        <v>6595400</v>
      </c>
      <c r="G2905" s="30">
        <v>1624045</v>
      </c>
      <c r="H2905" s="26" t="s">
        <v>84</v>
      </c>
      <c r="J2905" s="22" t="str">
        <f t="shared" si="360"/>
        <v xml:space="preserve">Fjäturen </v>
      </c>
      <c r="K2905" s="26" t="s">
        <v>842</v>
      </c>
      <c r="L2905" s="30">
        <v>6</v>
      </c>
      <c r="M2905" s="30">
        <v>6</v>
      </c>
      <c r="O2905" s="30">
        <v>10.1</v>
      </c>
      <c r="P2905" s="30">
        <v>7</v>
      </c>
      <c r="Q2905" s="30">
        <v>63</v>
      </c>
      <c r="BI2905" s="27"/>
    </row>
    <row r="2906" spans="1:61" s="22" customFormat="1" x14ac:dyDescent="0.2">
      <c r="A2906" s="30">
        <v>35941</v>
      </c>
      <c r="B2906" s="23">
        <f t="shared" si="358"/>
        <v>2014</v>
      </c>
      <c r="C2906" s="23">
        <f t="shared" si="359"/>
        <v>10</v>
      </c>
      <c r="D2906" s="24" t="s">
        <v>1228</v>
      </c>
      <c r="E2906" s="31">
        <v>41932</v>
      </c>
      <c r="F2906" s="30">
        <v>6595400</v>
      </c>
      <c r="G2906" s="30">
        <v>1624045</v>
      </c>
      <c r="H2906" s="26" t="s">
        <v>84</v>
      </c>
      <c r="J2906" s="22" t="str">
        <f t="shared" si="360"/>
        <v xml:space="preserve">Fjäturen </v>
      </c>
      <c r="K2906" s="26" t="s">
        <v>843</v>
      </c>
      <c r="L2906" s="30">
        <v>7</v>
      </c>
      <c r="M2906" s="30">
        <v>7</v>
      </c>
      <c r="O2906" s="30">
        <v>10.1</v>
      </c>
      <c r="P2906" s="30">
        <v>6.9</v>
      </c>
      <c r="Q2906" s="30">
        <v>62</v>
      </c>
      <c r="BI2906" s="27"/>
    </row>
    <row r="2907" spans="1:61" s="22" customFormat="1" x14ac:dyDescent="0.2">
      <c r="A2907" s="30">
        <v>35942</v>
      </c>
      <c r="B2907" s="23">
        <f t="shared" si="358"/>
        <v>2014</v>
      </c>
      <c r="C2907" s="23">
        <f t="shared" si="359"/>
        <v>10</v>
      </c>
      <c r="D2907" s="24" t="s">
        <v>1228</v>
      </c>
      <c r="E2907" s="31">
        <v>41932</v>
      </c>
      <c r="F2907" s="30">
        <v>6595400</v>
      </c>
      <c r="G2907" s="30">
        <v>1624045</v>
      </c>
      <c r="H2907" s="26" t="s">
        <v>84</v>
      </c>
      <c r="J2907" s="22" t="str">
        <f t="shared" si="360"/>
        <v xml:space="preserve">Fjäturen </v>
      </c>
      <c r="K2907" s="26" t="s">
        <v>844</v>
      </c>
      <c r="L2907" s="30">
        <v>8</v>
      </c>
      <c r="M2907" s="30">
        <v>8</v>
      </c>
      <c r="O2907" s="30">
        <v>10.1</v>
      </c>
      <c r="P2907" s="30">
        <v>6.8</v>
      </c>
      <c r="Q2907" s="30">
        <v>62</v>
      </c>
      <c r="BI2907" s="27"/>
    </row>
    <row r="2908" spans="1:61" s="22" customFormat="1" x14ac:dyDescent="0.2">
      <c r="A2908" s="30">
        <v>35943</v>
      </c>
      <c r="B2908" s="23">
        <f t="shared" si="358"/>
        <v>2014</v>
      </c>
      <c r="C2908" s="23">
        <f t="shared" si="359"/>
        <v>10</v>
      </c>
      <c r="D2908" s="24" t="s">
        <v>1228</v>
      </c>
      <c r="E2908" s="31">
        <v>41932</v>
      </c>
      <c r="F2908" s="30">
        <v>6595400</v>
      </c>
      <c r="G2908" s="30">
        <v>1624045</v>
      </c>
      <c r="H2908" s="26" t="s">
        <v>84</v>
      </c>
      <c r="J2908" s="22" t="str">
        <f t="shared" si="360"/>
        <v xml:space="preserve">Fjäturen </v>
      </c>
      <c r="K2908" s="22" t="s">
        <v>785</v>
      </c>
      <c r="L2908" s="30">
        <v>8.5</v>
      </c>
      <c r="M2908" s="30">
        <v>8.5</v>
      </c>
      <c r="O2908" s="30">
        <v>10.1</v>
      </c>
      <c r="P2908" s="30">
        <v>6.8</v>
      </c>
      <c r="Q2908" s="30">
        <v>61</v>
      </c>
      <c r="BI2908" s="27"/>
    </row>
    <row r="2909" spans="1:61" s="22" customFormat="1" x14ac:dyDescent="0.2">
      <c r="A2909" s="30">
        <v>35944</v>
      </c>
      <c r="B2909" s="23">
        <f t="shared" si="358"/>
        <v>2014</v>
      </c>
      <c r="C2909" s="23">
        <f t="shared" si="359"/>
        <v>10</v>
      </c>
      <c r="D2909" s="24" t="s">
        <v>1228</v>
      </c>
      <c r="E2909" s="31">
        <v>41932</v>
      </c>
      <c r="F2909" s="30">
        <v>6593820</v>
      </c>
      <c r="G2909" s="30">
        <v>1624215</v>
      </c>
      <c r="H2909" s="26" t="s">
        <v>92</v>
      </c>
      <c r="J2909" s="22" t="str">
        <f t="shared" si="360"/>
        <v xml:space="preserve">Rösjön </v>
      </c>
      <c r="K2909" s="22" t="s">
        <v>739</v>
      </c>
      <c r="L2909" s="30">
        <v>0.5</v>
      </c>
      <c r="M2909" s="30">
        <v>0.5</v>
      </c>
      <c r="N2909" s="30">
        <v>3.5</v>
      </c>
      <c r="O2909" s="30">
        <v>10.7</v>
      </c>
      <c r="P2909" s="30">
        <v>8.6999999999999993</v>
      </c>
      <c r="Q2909" s="30">
        <v>80</v>
      </c>
      <c r="T2909" s="30">
        <v>1.5197741176999999</v>
      </c>
      <c r="U2909" s="30">
        <v>34.332000000000001</v>
      </c>
      <c r="V2909" s="22">
        <f t="shared" ref="V2909" si="364">U2909 * (1/((10^((0.0901821 + (2729.92 /(273.15 + O2909)))-AC2909)+1)))</f>
        <v>0.41947302148120846</v>
      </c>
      <c r="W2909" s="30">
        <v>3.3000000000000002E-2</v>
      </c>
      <c r="X2909" s="30">
        <v>1.1100000000000001</v>
      </c>
      <c r="Y2909" s="30">
        <v>1.62</v>
      </c>
      <c r="AB2909" s="30">
        <v>13.68</v>
      </c>
      <c r="AC2909" s="30">
        <v>7.8</v>
      </c>
      <c r="AI2909" s="30">
        <v>19.04</v>
      </c>
      <c r="AJ2909" s="30">
        <v>545.32000000000005</v>
      </c>
      <c r="BI2909" s="27"/>
    </row>
    <row r="2910" spans="1:61" s="22" customFormat="1" x14ac:dyDescent="0.2">
      <c r="A2910" s="30">
        <v>35945</v>
      </c>
      <c r="B2910" s="23">
        <f t="shared" si="358"/>
        <v>2014</v>
      </c>
      <c r="C2910" s="23">
        <f t="shared" si="359"/>
        <v>10</v>
      </c>
      <c r="D2910" s="24" t="s">
        <v>1228</v>
      </c>
      <c r="E2910" s="31">
        <v>41932</v>
      </c>
      <c r="F2910" s="30">
        <v>6593820</v>
      </c>
      <c r="G2910" s="30">
        <v>1624215</v>
      </c>
      <c r="H2910" s="26" t="s">
        <v>92</v>
      </c>
      <c r="J2910" s="22" t="str">
        <f t="shared" si="360"/>
        <v xml:space="preserve">Rösjön </v>
      </c>
      <c r="K2910" s="26" t="s">
        <v>781</v>
      </c>
      <c r="L2910" s="30">
        <v>1</v>
      </c>
      <c r="M2910" s="30">
        <v>1</v>
      </c>
      <c r="O2910" s="30">
        <v>10.6</v>
      </c>
      <c r="P2910" s="30">
        <v>8.8000000000000007</v>
      </c>
      <c r="Q2910" s="30">
        <v>80</v>
      </c>
      <c r="BI2910" s="27"/>
    </row>
    <row r="2911" spans="1:61" s="22" customFormat="1" x14ac:dyDescent="0.2">
      <c r="A2911" s="30">
        <v>35946</v>
      </c>
      <c r="B2911" s="23">
        <f t="shared" si="358"/>
        <v>2014</v>
      </c>
      <c r="C2911" s="23">
        <f t="shared" si="359"/>
        <v>10</v>
      </c>
      <c r="D2911" s="24" t="s">
        <v>1228</v>
      </c>
      <c r="E2911" s="31">
        <v>41932</v>
      </c>
      <c r="F2911" s="30">
        <v>6593820</v>
      </c>
      <c r="G2911" s="30">
        <v>1624215</v>
      </c>
      <c r="H2911" s="26" t="s">
        <v>92</v>
      </c>
      <c r="J2911" s="22" t="str">
        <f t="shared" si="360"/>
        <v xml:space="preserve">Rösjön </v>
      </c>
      <c r="K2911" s="26" t="s">
        <v>782</v>
      </c>
      <c r="L2911" s="30">
        <v>2</v>
      </c>
      <c r="M2911" s="30">
        <v>2</v>
      </c>
      <c r="O2911" s="30">
        <v>10.6</v>
      </c>
      <c r="P2911" s="30">
        <v>8.8000000000000007</v>
      </c>
      <c r="Q2911" s="30">
        <v>80</v>
      </c>
      <c r="BI2911" s="27"/>
    </row>
    <row r="2912" spans="1:61" s="22" customFormat="1" x14ac:dyDescent="0.2">
      <c r="A2912" s="30">
        <v>35947</v>
      </c>
      <c r="B2912" s="23">
        <f t="shared" si="358"/>
        <v>2014</v>
      </c>
      <c r="C2912" s="23">
        <f t="shared" si="359"/>
        <v>10</v>
      </c>
      <c r="D2912" s="24" t="s">
        <v>1228</v>
      </c>
      <c r="E2912" s="31">
        <v>41932</v>
      </c>
      <c r="F2912" s="30">
        <v>6593820</v>
      </c>
      <c r="G2912" s="30">
        <v>1624215</v>
      </c>
      <c r="H2912" s="26" t="s">
        <v>92</v>
      </c>
      <c r="J2912" s="22" t="str">
        <f t="shared" si="360"/>
        <v xml:space="preserve">Rösjön </v>
      </c>
      <c r="K2912" s="26" t="s">
        <v>783</v>
      </c>
      <c r="L2912" s="30">
        <v>3</v>
      </c>
      <c r="M2912" s="30">
        <v>3</v>
      </c>
      <c r="O2912" s="30">
        <v>10.5</v>
      </c>
      <c r="P2912" s="30">
        <v>8.6999999999999993</v>
      </c>
      <c r="Q2912" s="30">
        <v>80</v>
      </c>
      <c r="BI2912" s="27"/>
    </row>
    <row r="2913" spans="1:61" s="22" customFormat="1" x14ac:dyDescent="0.2">
      <c r="A2913" s="30">
        <v>35948</v>
      </c>
      <c r="B2913" s="23">
        <f t="shared" si="358"/>
        <v>2014</v>
      </c>
      <c r="C2913" s="23">
        <f t="shared" si="359"/>
        <v>10</v>
      </c>
      <c r="D2913" s="24" t="s">
        <v>1228</v>
      </c>
      <c r="E2913" s="31">
        <v>41932</v>
      </c>
      <c r="F2913" s="30">
        <v>6593820</v>
      </c>
      <c r="G2913" s="30">
        <v>1624215</v>
      </c>
      <c r="H2913" s="26" t="s">
        <v>92</v>
      </c>
      <c r="J2913" s="22" t="str">
        <f t="shared" si="360"/>
        <v xml:space="preserve">Rösjön </v>
      </c>
      <c r="K2913" s="26" t="s">
        <v>784</v>
      </c>
      <c r="L2913" s="30">
        <v>4</v>
      </c>
      <c r="M2913" s="30">
        <v>4</v>
      </c>
      <c r="O2913" s="30">
        <v>10.4</v>
      </c>
      <c r="P2913" s="30">
        <v>8.5</v>
      </c>
      <c r="Q2913" s="30">
        <v>77</v>
      </c>
      <c r="BI2913" s="27"/>
    </row>
    <row r="2914" spans="1:61" s="22" customFormat="1" x14ac:dyDescent="0.2">
      <c r="A2914" s="30">
        <v>35949</v>
      </c>
      <c r="B2914" s="23">
        <f t="shared" si="358"/>
        <v>2014</v>
      </c>
      <c r="C2914" s="23">
        <f t="shared" si="359"/>
        <v>10</v>
      </c>
      <c r="D2914" s="24" t="s">
        <v>1228</v>
      </c>
      <c r="E2914" s="31">
        <v>41932</v>
      </c>
      <c r="F2914" s="30">
        <v>6593820</v>
      </c>
      <c r="G2914" s="30">
        <v>1624215</v>
      </c>
      <c r="H2914" s="26" t="s">
        <v>92</v>
      </c>
      <c r="J2914" s="22" t="str">
        <f t="shared" si="360"/>
        <v xml:space="preserve">Rösjön </v>
      </c>
      <c r="K2914" s="26" t="s">
        <v>841</v>
      </c>
      <c r="L2914" s="30">
        <v>5</v>
      </c>
      <c r="M2914" s="30">
        <v>5</v>
      </c>
      <c r="O2914" s="30">
        <v>10.4</v>
      </c>
      <c r="P2914" s="30">
        <v>8.4</v>
      </c>
      <c r="Q2914" s="30">
        <v>77</v>
      </c>
      <c r="BI2914" s="27"/>
    </row>
    <row r="2915" spans="1:61" s="22" customFormat="1" x14ac:dyDescent="0.2">
      <c r="A2915" s="30">
        <v>35950</v>
      </c>
      <c r="B2915" s="23">
        <f t="shared" si="358"/>
        <v>2014</v>
      </c>
      <c r="C2915" s="23">
        <f t="shared" si="359"/>
        <v>10</v>
      </c>
      <c r="D2915" s="24" t="s">
        <v>1228</v>
      </c>
      <c r="E2915" s="31">
        <v>41932</v>
      </c>
      <c r="F2915" s="30">
        <v>6593820</v>
      </c>
      <c r="G2915" s="30">
        <v>1624215</v>
      </c>
      <c r="H2915" s="26" t="s">
        <v>92</v>
      </c>
      <c r="J2915" s="22" t="str">
        <f t="shared" si="360"/>
        <v xml:space="preserve">Rösjön </v>
      </c>
      <c r="K2915" s="26" t="s">
        <v>842</v>
      </c>
      <c r="L2915" s="30">
        <v>6</v>
      </c>
      <c r="M2915" s="30">
        <v>6</v>
      </c>
      <c r="O2915" s="30">
        <v>10.4</v>
      </c>
      <c r="P2915" s="30">
        <v>8.1</v>
      </c>
      <c r="Q2915" s="30">
        <v>74</v>
      </c>
      <c r="BI2915" s="27"/>
    </row>
    <row r="2916" spans="1:61" s="22" customFormat="1" x14ac:dyDescent="0.2">
      <c r="A2916" s="30">
        <v>35951</v>
      </c>
      <c r="B2916" s="23">
        <f t="shared" si="358"/>
        <v>2014</v>
      </c>
      <c r="C2916" s="23">
        <f t="shared" si="359"/>
        <v>10</v>
      </c>
      <c r="D2916" s="24" t="s">
        <v>1228</v>
      </c>
      <c r="E2916" s="31">
        <v>41932</v>
      </c>
      <c r="F2916" s="30">
        <v>6593820</v>
      </c>
      <c r="G2916" s="30">
        <v>1624215</v>
      </c>
      <c r="H2916" s="26" t="s">
        <v>92</v>
      </c>
      <c r="J2916" s="22" t="str">
        <f t="shared" si="360"/>
        <v xml:space="preserve">Rösjön </v>
      </c>
      <c r="K2916" s="22" t="s">
        <v>785</v>
      </c>
      <c r="L2916" s="30">
        <v>6.7</v>
      </c>
      <c r="M2916" s="30">
        <v>6.7</v>
      </c>
      <c r="O2916" s="30">
        <v>10.4</v>
      </c>
      <c r="P2916" s="30">
        <v>8</v>
      </c>
      <c r="Q2916" s="30">
        <v>73</v>
      </c>
      <c r="BI2916" s="27"/>
    </row>
    <row r="2917" spans="1:61" s="22" customFormat="1" x14ac:dyDescent="0.2">
      <c r="A2917" s="30">
        <v>35952</v>
      </c>
      <c r="B2917" s="23">
        <f t="shared" si="358"/>
        <v>2014</v>
      </c>
      <c r="C2917" s="23">
        <f t="shared" si="359"/>
        <v>10</v>
      </c>
      <c r="D2917" s="24" t="s">
        <v>1228</v>
      </c>
      <c r="E2917" s="31">
        <v>41932</v>
      </c>
      <c r="F2917" s="30">
        <v>6594980</v>
      </c>
      <c r="G2917" s="30">
        <v>1622960</v>
      </c>
      <c r="H2917" s="26" t="s">
        <v>95</v>
      </c>
      <c r="J2917" s="22" t="str">
        <f t="shared" si="360"/>
        <v xml:space="preserve">Väsjön </v>
      </c>
      <c r="K2917" s="22" t="s">
        <v>739</v>
      </c>
      <c r="L2917" s="30">
        <v>0.5</v>
      </c>
      <c r="M2917" s="30">
        <v>0.5</v>
      </c>
      <c r="N2917" s="30">
        <v>2.9</v>
      </c>
      <c r="O2917" s="30">
        <v>9.6999999999999993</v>
      </c>
      <c r="P2917" s="30">
        <v>7.4</v>
      </c>
      <c r="Q2917" s="30">
        <v>68</v>
      </c>
      <c r="T2917" s="30">
        <v>1.3466352940999999</v>
      </c>
      <c r="U2917" s="30">
        <v>5.1936999999999998</v>
      </c>
      <c r="V2917" s="22">
        <f t="shared" ref="V2917" si="365">U2917 * (1/((10^((0.0901821 + (2729.92 /(273.15 + O2917)))-AC2917)+1)))</f>
        <v>5.0073880165723554E-2</v>
      </c>
      <c r="W2917" s="30">
        <v>6.2E-2</v>
      </c>
      <c r="X2917" s="30">
        <v>0</v>
      </c>
      <c r="Y2917" s="30">
        <v>0.8</v>
      </c>
      <c r="AB2917" s="30">
        <v>2.71</v>
      </c>
      <c r="AC2917" s="30">
        <v>7.73</v>
      </c>
      <c r="AI2917" s="30">
        <v>20.61</v>
      </c>
      <c r="AJ2917" s="30">
        <v>675.55</v>
      </c>
      <c r="BI2917" s="27"/>
    </row>
    <row r="2918" spans="1:61" s="22" customFormat="1" x14ac:dyDescent="0.2">
      <c r="A2918" s="30">
        <v>35953</v>
      </c>
      <c r="B2918" s="23">
        <f t="shared" si="358"/>
        <v>2014</v>
      </c>
      <c r="C2918" s="23">
        <f t="shared" si="359"/>
        <v>10</v>
      </c>
      <c r="D2918" s="24" t="s">
        <v>1228</v>
      </c>
      <c r="E2918" s="31">
        <v>41932</v>
      </c>
      <c r="F2918" s="30">
        <v>6594980</v>
      </c>
      <c r="G2918" s="30">
        <v>1622960</v>
      </c>
      <c r="H2918" s="26" t="s">
        <v>95</v>
      </c>
      <c r="J2918" s="22" t="str">
        <f t="shared" si="360"/>
        <v xml:space="preserve">Väsjön </v>
      </c>
      <c r="K2918" s="26" t="s">
        <v>781</v>
      </c>
      <c r="L2918" s="30">
        <v>1</v>
      </c>
      <c r="M2918" s="30">
        <v>1</v>
      </c>
      <c r="O2918" s="30">
        <v>9.6</v>
      </c>
      <c r="P2918" s="30">
        <v>7.4</v>
      </c>
      <c r="Q2918" s="30">
        <v>66</v>
      </c>
      <c r="BI2918" s="27"/>
    </row>
    <row r="2919" spans="1:61" s="22" customFormat="1" x14ac:dyDescent="0.2">
      <c r="A2919" s="30">
        <v>35954</v>
      </c>
      <c r="B2919" s="23">
        <f t="shared" si="358"/>
        <v>2014</v>
      </c>
      <c r="C2919" s="23">
        <f t="shared" si="359"/>
        <v>10</v>
      </c>
      <c r="D2919" s="24" t="s">
        <v>1228</v>
      </c>
      <c r="E2919" s="31">
        <v>41932</v>
      </c>
      <c r="F2919" s="30">
        <v>6594980</v>
      </c>
      <c r="G2919" s="30">
        <v>1622960</v>
      </c>
      <c r="H2919" s="26" t="s">
        <v>95</v>
      </c>
      <c r="J2919" s="22" t="str">
        <f t="shared" si="360"/>
        <v xml:space="preserve">Väsjön </v>
      </c>
      <c r="K2919" s="26" t="s">
        <v>782</v>
      </c>
      <c r="L2919" s="30">
        <v>2</v>
      </c>
      <c r="M2919" s="30">
        <v>2</v>
      </c>
      <c r="O2919" s="30">
        <v>9.5</v>
      </c>
      <c r="P2919" s="30">
        <v>7.2</v>
      </c>
      <c r="Q2919" s="30">
        <v>64</v>
      </c>
      <c r="BI2919" s="27"/>
    </row>
    <row r="2920" spans="1:61" s="22" customFormat="1" x14ac:dyDescent="0.2">
      <c r="A2920" s="30">
        <v>35955</v>
      </c>
      <c r="B2920" s="23">
        <f t="shared" si="358"/>
        <v>2014</v>
      </c>
      <c r="C2920" s="23">
        <f t="shared" si="359"/>
        <v>10</v>
      </c>
      <c r="D2920" s="24" t="s">
        <v>1228</v>
      </c>
      <c r="E2920" s="31">
        <v>41932</v>
      </c>
      <c r="F2920" s="30">
        <v>6594980</v>
      </c>
      <c r="G2920" s="30">
        <v>1622960</v>
      </c>
      <c r="H2920" s="26" t="s">
        <v>95</v>
      </c>
      <c r="J2920" s="22" t="str">
        <f t="shared" si="360"/>
        <v xml:space="preserve">Väsjön </v>
      </c>
      <c r="K2920" s="22" t="s">
        <v>785</v>
      </c>
      <c r="L2920" s="30">
        <v>2.9</v>
      </c>
      <c r="M2920" s="30">
        <v>2.9</v>
      </c>
      <c r="O2920" s="30">
        <v>9.1999999999999993</v>
      </c>
      <c r="P2920" s="30">
        <v>6</v>
      </c>
      <c r="Q2920" s="30">
        <v>53</v>
      </c>
      <c r="BI2920" s="27"/>
    </row>
    <row r="2921" spans="1:61" s="22" customFormat="1" x14ac:dyDescent="0.2">
      <c r="A2921" s="30">
        <v>35956</v>
      </c>
      <c r="B2921" s="23">
        <f t="shared" si="358"/>
        <v>2014</v>
      </c>
      <c r="C2921" s="23">
        <f t="shared" si="359"/>
        <v>10</v>
      </c>
      <c r="D2921" s="24" t="s">
        <v>1228</v>
      </c>
      <c r="E2921" s="31">
        <v>41932</v>
      </c>
      <c r="F2921" s="30">
        <v>6597555</v>
      </c>
      <c r="G2921" s="30">
        <v>1629125</v>
      </c>
      <c r="H2921" s="26" t="s">
        <v>85</v>
      </c>
      <c r="J2921" s="22" t="str">
        <f t="shared" si="360"/>
        <v xml:space="preserve">Gullsjön </v>
      </c>
      <c r="K2921" s="22" t="s">
        <v>739</v>
      </c>
      <c r="L2921" s="30">
        <v>0.5</v>
      </c>
      <c r="M2921" s="30">
        <v>0.5</v>
      </c>
      <c r="N2921" s="30">
        <v>1.9</v>
      </c>
      <c r="O2921" s="30">
        <v>10.1</v>
      </c>
      <c r="P2921" s="30">
        <v>7.2</v>
      </c>
      <c r="Q2921" s="30">
        <v>65</v>
      </c>
      <c r="T2921" s="30">
        <v>1.4620611765</v>
      </c>
      <c r="U2921" s="30">
        <v>18.950500000000002</v>
      </c>
      <c r="V2921" s="22">
        <f t="shared" ref="V2921" si="366">U2921 * (1/((10^((0.0901821 + (2729.92 /(273.15 + O2921)))-AC2921)+1)))</f>
        <v>9.4931665827054007E-2</v>
      </c>
      <c r="W2921" s="30">
        <v>0.11600000000000001</v>
      </c>
      <c r="X2921" s="30">
        <v>0</v>
      </c>
      <c r="Y2921" s="30">
        <v>0.92</v>
      </c>
      <c r="AB2921" s="30">
        <v>4.0999999999999996</v>
      </c>
      <c r="AC2921" s="30">
        <v>7.43</v>
      </c>
      <c r="AI2921" s="30">
        <v>21.73</v>
      </c>
      <c r="AJ2921" s="30">
        <v>667.85</v>
      </c>
      <c r="BI2921" s="27"/>
    </row>
    <row r="2922" spans="1:61" s="22" customFormat="1" x14ac:dyDescent="0.2">
      <c r="A2922" s="30">
        <v>35957</v>
      </c>
      <c r="B2922" s="23">
        <f t="shared" si="358"/>
        <v>2014</v>
      </c>
      <c r="C2922" s="23">
        <f t="shared" si="359"/>
        <v>10</v>
      </c>
      <c r="D2922" s="24" t="s">
        <v>1228</v>
      </c>
      <c r="E2922" s="31">
        <v>41932</v>
      </c>
      <c r="F2922" s="30">
        <v>6597555</v>
      </c>
      <c r="G2922" s="30">
        <v>1629125</v>
      </c>
      <c r="H2922" s="26" t="s">
        <v>85</v>
      </c>
      <c r="J2922" s="22" t="str">
        <f t="shared" si="360"/>
        <v xml:space="preserve">Gullsjön </v>
      </c>
      <c r="K2922" s="26" t="s">
        <v>781</v>
      </c>
      <c r="L2922" s="30">
        <v>1</v>
      </c>
      <c r="M2922" s="30">
        <v>1</v>
      </c>
      <c r="O2922" s="30">
        <v>8.9</v>
      </c>
      <c r="P2922" s="30">
        <v>4.7</v>
      </c>
      <c r="Q2922" s="30">
        <v>42</v>
      </c>
      <c r="BI2922" s="27"/>
    </row>
    <row r="2923" spans="1:61" s="22" customFormat="1" x14ac:dyDescent="0.2">
      <c r="A2923" s="30">
        <v>35958</v>
      </c>
      <c r="B2923" s="23">
        <f t="shared" si="358"/>
        <v>2014</v>
      </c>
      <c r="C2923" s="23">
        <f t="shared" si="359"/>
        <v>10</v>
      </c>
      <c r="D2923" s="24" t="s">
        <v>1228</v>
      </c>
      <c r="E2923" s="31">
        <v>41932</v>
      </c>
      <c r="F2923" s="30">
        <v>6597555</v>
      </c>
      <c r="G2923" s="30">
        <v>1629125</v>
      </c>
      <c r="H2923" s="26" t="s">
        <v>85</v>
      </c>
      <c r="J2923" s="22" t="str">
        <f t="shared" si="360"/>
        <v xml:space="preserve">Gullsjön </v>
      </c>
      <c r="K2923" s="22" t="s">
        <v>785</v>
      </c>
      <c r="L2923" s="30">
        <v>1.9</v>
      </c>
      <c r="M2923" s="30">
        <v>1.9</v>
      </c>
      <c r="O2923" s="30">
        <v>8.9</v>
      </c>
      <c r="P2923" s="30">
        <v>3.7</v>
      </c>
      <c r="Q2923" s="30">
        <v>33</v>
      </c>
      <c r="BI2923" s="27"/>
    </row>
    <row r="2924" spans="1:61" s="22" customFormat="1" x14ac:dyDescent="0.2">
      <c r="A2924" s="30">
        <v>35959</v>
      </c>
      <c r="B2924" s="23">
        <f t="shared" si="358"/>
        <v>2014</v>
      </c>
      <c r="C2924" s="23">
        <f t="shared" si="359"/>
        <v>10</v>
      </c>
      <c r="D2924" s="24" t="s">
        <v>1228</v>
      </c>
      <c r="E2924" s="31">
        <v>41932</v>
      </c>
      <c r="F2924" s="30">
        <v>6599695</v>
      </c>
      <c r="G2924" s="30">
        <v>1617290</v>
      </c>
      <c r="H2924" s="26" t="s">
        <v>83</v>
      </c>
      <c r="J2924" s="22" t="str">
        <f t="shared" si="360"/>
        <v xml:space="preserve">Edssjön </v>
      </c>
      <c r="K2924" s="22" t="s">
        <v>739</v>
      </c>
      <c r="L2924" s="30">
        <v>0.5</v>
      </c>
      <c r="M2924" s="30">
        <v>0.5</v>
      </c>
      <c r="N2924" s="30">
        <v>2.5</v>
      </c>
      <c r="O2924" s="30">
        <v>9.9</v>
      </c>
      <c r="P2924" s="30">
        <v>8.1999999999999993</v>
      </c>
      <c r="Q2924" s="30">
        <v>74</v>
      </c>
      <c r="T2924" s="30">
        <v>2.6932705882999999</v>
      </c>
      <c r="U2924" s="30">
        <v>158.48400000000001</v>
      </c>
      <c r="V2924" s="22">
        <f t="shared" ref="V2924" si="367">U2924 * (1/((10^((0.0901821 + (2729.92 /(273.15 + O2924)))-AC2924)+1)))</f>
        <v>2.1833445584582263</v>
      </c>
      <c r="W2924" s="30">
        <v>5.6000000000000001E-2</v>
      </c>
      <c r="X2924" s="30">
        <v>63.59</v>
      </c>
      <c r="Y2924" s="30">
        <v>3.7</v>
      </c>
      <c r="AB2924" s="30">
        <v>134.37</v>
      </c>
      <c r="AC2924" s="30">
        <v>7.88</v>
      </c>
      <c r="AI2924" s="30">
        <v>92.69</v>
      </c>
      <c r="AJ2924" s="30">
        <v>1051.8699999999999</v>
      </c>
      <c r="BI2924" s="27"/>
    </row>
    <row r="2925" spans="1:61" s="22" customFormat="1" x14ac:dyDescent="0.2">
      <c r="A2925" s="30">
        <v>35960</v>
      </c>
      <c r="B2925" s="23">
        <f t="shared" si="358"/>
        <v>2014</v>
      </c>
      <c r="C2925" s="23">
        <f t="shared" si="359"/>
        <v>10</v>
      </c>
      <c r="D2925" s="24" t="s">
        <v>1228</v>
      </c>
      <c r="E2925" s="31">
        <v>41932</v>
      </c>
      <c r="F2925" s="30">
        <v>6599695</v>
      </c>
      <c r="G2925" s="30">
        <v>1617290</v>
      </c>
      <c r="H2925" s="26" t="s">
        <v>83</v>
      </c>
      <c r="J2925" s="22" t="str">
        <f t="shared" si="360"/>
        <v xml:space="preserve">Edssjön </v>
      </c>
      <c r="K2925" s="26" t="s">
        <v>781</v>
      </c>
      <c r="L2925" s="30">
        <v>1</v>
      </c>
      <c r="M2925" s="30">
        <v>1</v>
      </c>
      <c r="O2925" s="30">
        <v>9.8000000000000007</v>
      </c>
      <c r="P2925" s="30">
        <v>8.1</v>
      </c>
      <c r="Q2925" s="30">
        <v>73</v>
      </c>
      <c r="BI2925" s="27"/>
    </row>
    <row r="2926" spans="1:61" s="22" customFormat="1" x14ac:dyDescent="0.2">
      <c r="A2926" s="30">
        <v>35961</v>
      </c>
      <c r="B2926" s="23">
        <f t="shared" si="358"/>
        <v>2014</v>
      </c>
      <c r="C2926" s="23">
        <f t="shared" si="359"/>
        <v>10</v>
      </c>
      <c r="D2926" s="24" t="s">
        <v>1228</v>
      </c>
      <c r="E2926" s="31">
        <v>41932</v>
      </c>
      <c r="F2926" s="30">
        <v>6599695</v>
      </c>
      <c r="G2926" s="30">
        <v>1617290</v>
      </c>
      <c r="H2926" s="26" t="s">
        <v>83</v>
      </c>
      <c r="J2926" s="22" t="str">
        <f t="shared" si="360"/>
        <v xml:space="preserve">Edssjön </v>
      </c>
      <c r="K2926" s="26" t="s">
        <v>782</v>
      </c>
      <c r="L2926" s="30">
        <v>2</v>
      </c>
      <c r="M2926" s="30">
        <v>2</v>
      </c>
      <c r="O2926" s="30">
        <v>9.6999999999999993</v>
      </c>
      <c r="P2926" s="30">
        <v>8.1</v>
      </c>
      <c r="Q2926" s="30">
        <v>72</v>
      </c>
      <c r="BI2926" s="27"/>
    </row>
    <row r="2927" spans="1:61" s="22" customFormat="1" x14ac:dyDescent="0.2">
      <c r="A2927" s="30">
        <v>35962</v>
      </c>
      <c r="B2927" s="23">
        <f t="shared" si="358"/>
        <v>2014</v>
      </c>
      <c r="C2927" s="23">
        <f t="shared" si="359"/>
        <v>10</v>
      </c>
      <c r="D2927" s="24" t="s">
        <v>1228</v>
      </c>
      <c r="E2927" s="31">
        <v>41932</v>
      </c>
      <c r="F2927" s="30">
        <v>6599695</v>
      </c>
      <c r="G2927" s="30">
        <v>1617290</v>
      </c>
      <c r="H2927" s="26" t="s">
        <v>83</v>
      </c>
      <c r="J2927" s="22" t="str">
        <f t="shared" si="360"/>
        <v xml:space="preserve">Edssjön </v>
      </c>
      <c r="K2927" s="26" t="s">
        <v>783</v>
      </c>
      <c r="L2927" s="30">
        <v>3</v>
      </c>
      <c r="M2927" s="30">
        <v>3</v>
      </c>
      <c r="O2927" s="30">
        <v>9.6999999999999993</v>
      </c>
      <c r="P2927" s="30">
        <v>8.1</v>
      </c>
      <c r="Q2927" s="30">
        <v>72</v>
      </c>
      <c r="BI2927" s="27"/>
    </row>
    <row r="2928" spans="1:61" s="22" customFormat="1" x14ac:dyDescent="0.2">
      <c r="A2928" s="30">
        <v>35963</v>
      </c>
      <c r="B2928" s="23">
        <f t="shared" si="358"/>
        <v>2014</v>
      </c>
      <c r="C2928" s="23">
        <f t="shared" si="359"/>
        <v>10</v>
      </c>
      <c r="D2928" s="24" t="s">
        <v>1228</v>
      </c>
      <c r="E2928" s="31">
        <v>41932</v>
      </c>
      <c r="F2928" s="30">
        <v>6599695</v>
      </c>
      <c r="G2928" s="30">
        <v>1617290</v>
      </c>
      <c r="H2928" s="26" t="s">
        <v>83</v>
      </c>
      <c r="J2928" s="22" t="str">
        <f t="shared" si="360"/>
        <v xml:space="preserve">Edssjön </v>
      </c>
      <c r="K2928" s="26" t="s">
        <v>784</v>
      </c>
      <c r="L2928" s="30">
        <v>4</v>
      </c>
      <c r="M2928" s="30">
        <v>4</v>
      </c>
      <c r="O2928" s="30">
        <v>9.6</v>
      </c>
      <c r="P2928" s="30">
        <v>7.7</v>
      </c>
      <c r="Q2928" s="30">
        <v>69</v>
      </c>
      <c r="BI2928" s="27"/>
    </row>
    <row r="2929" spans="1:61" s="22" customFormat="1" x14ac:dyDescent="0.2">
      <c r="A2929" s="30">
        <v>35964</v>
      </c>
      <c r="B2929" s="23">
        <f t="shared" si="358"/>
        <v>2014</v>
      </c>
      <c r="C2929" s="23">
        <f t="shared" si="359"/>
        <v>10</v>
      </c>
      <c r="D2929" s="24" t="s">
        <v>1228</v>
      </c>
      <c r="E2929" s="31">
        <v>41932</v>
      </c>
      <c r="F2929" s="30">
        <v>6599695</v>
      </c>
      <c r="G2929" s="30">
        <v>1617290</v>
      </c>
      <c r="H2929" s="26" t="s">
        <v>83</v>
      </c>
      <c r="J2929" s="22" t="str">
        <f t="shared" si="360"/>
        <v xml:space="preserve">Edssjön </v>
      </c>
      <c r="K2929" s="22" t="s">
        <v>785</v>
      </c>
      <c r="L2929" s="30">
        <v>5</v>
      </c>
      <c r="M2929" s="30">
        <v>5</v>
      </c>
      <c r="O2929" s="30">
        <v>9.5</v>
      </c>
      <c r="P2929" s="30">
        <v>7</v>
      </c>
      <c r="Q2929" s="30">
        <v>62</v>
      </c>
      <c r="BI2929" s="27"/>
    </row>
    <row r="2930" spans="1:61" s="22" customFormat="1" x14ac:dyDescent="0.2">
      <c r="A2930" s="30">
        <v>35965</v>
      </c>
      <c r="B2930" s="23">
        <f t="shared" si="358"/>
        <v>2014</v>
      </c>
      <c r="C2930" s="23">
        <f t="shared" si="359"/>
        <v>10</v>
      </c>
      <c r="D2930" s="24" t="s">
        <v>1228</v>
      </c>
      <c r="E2930" s="31">
        <v>41932</v>
      </c>
      <c r="F2930" s="30">
        <v>6593820</v>
      </c>
      <c r="G2930" s="30">
        <v>1619360</v>
      </c>
      <c r="H2930" s="26" t="s">
        <v>91</v>
      </c>
      <c r="J2930" s="22" t="str">
        <f t="shared" si="360"/>
        <v xml:space="preserve">Ravalen </v>
      </c>
      <c r="K2930" s="22" t="s">
        <v>739</v>
      </c>
      <c r="L2930" s="30">
        <v>0.5</v>
      </c>
      <c r="M2930" s="30">
        <v>0.5</v>
      </c>
      <c r="N2930" s="30">
        <v>1.7</v>
      </c>
      <c r="O2930" s="30">
        <v>9.4</v>
      </c>
      <c r="P2930" s="30">
        <v>8.3000000000000007</v>
      </c>
      <c r="Q2930" s="30">
        <v>74</v>
      </c>
      <c r="T2930" s="30">
        <v>2.3854682352999999</v>
      </c>
      <c r="U2930" s="30">
        <v>13.713699999999999</v>
      </c>
      <c r="V2930" s="22">
        <f t="shared" ref="V2930" si="368">U2930 * (1/((10^((0.0901821 + (2729.92 /(273.15 + O2930)))-AC2930)+1)))</f>
        <v>0.16221137887258413</v>
      </c>
      <c r="W2930" s="30">
        <v>7.8E-2</v>
      </c>
      <c r="X2930" s="30">
        <v>0</v>
      </c>
      <c r="Y2930" s="30">
        <v>1.78</v>
      </c>
      <c r="AB2930" s="30">
        <v>11.3</v>
      </c>
      <c r="AC2930" s="30">
        <v>7.83</v>
      </c>
      <c r="AI2930" s="30">
        <v>42.25</v>
      </c>
      <c r="AJ2930" s="30">
        <v>930.73</v>
      </c>
      <c r="BI2930" s="27"/>
    </row>
    <row r="2931" spans="1:61" s="22" customFormat="1" x14ac:dyDescent="0.2">
      <c r="A2931" s="30">
        <v>35966</v>
      </c>
      <c r="B2931" s="23">
        <f t="shared" si="358"/>
        <v>2014</v>
      </c>
      <c r="C2931" s="23">
        <f t="shared" si="359"/>
        <v>10</v>
      </c>
      <c r="D2931" s="24" t="s">
        <v>1228</v>
      </c>
      <c r="E2931" s="31">
        <v>41932</v>
      </c>
      <c r="F2931" s="30">
        <v>6593820</v>
      </c>
      <c r="G2931" s="30">
        <v>1619360</v>
      </c>
      <c r="H2931" s="26" t="s">
        <v>91</v>
      </c>
      <c r="J2931" s="22" t="str">
        <f t="shared" si="360"/>
        <v xml:space="preserve">Ravalen </v>
      </c>
      <c r="K2931" s="26" t="s">
        <v>781</v>
      </c>
      <c r="L2931" s="30">
        <v>1</v>
      </c>
      <c r="M2931" s="30">
        <v>1</v>
      </c>
      <c r="O2931" s="30">
        <v>9.3000000000000007</v>
      </c>
      <c r="P2931" s="30">
        <v>8.1</v>
      </c>
      <c r="Q2931" s="30">
        <v>72</v>
      </c>
      <c r="BI2931" s="27"/>
    </row>
    <row r="2932" spans="1:61" s="22" customFormat="1" x14ac:dyDescent="0.2">
      <c r="A2932" s="30">
        <v>35967</v>
      </c>
      <c r="B2932" s="23">
        <f t="shared" si="358"/>
        <v>2014</v>
      </c>
      <c r="C2932" s="23">
        <f t="shared" si="359"/>
        <v>10</v>
      </c>
      <c r="D2932" s="24" t="s">
        <v>1228</v>
      </c>
      <c r="E2932" s="31">
        <v>41932</v>
      </c>
      <c r="F2932" s="30">
        <v>6593820</v>
      </c>
      <c r="G2932" s="30">
        <v>1619360</v>
      </c>
      <c r="H2932" s="26" t="s">
        <v>91</v>
      </c>
      <c r="J2932" s="22" t="str">
        <f t="shared" si="360"/>
        <v xml:space="preserve">Ravalen </v>
      </c>
      <c r="K2932" s="22" t="s">
        <v>785</v>
      </c>
      <c r="L2932" s="30">
        <v>1.7</v>
      </c>
      <c r="M2932" s="30">
        <v>1.7</v>
      </c>
      <c r="O2932" s="30">
        <v>9.1999999999999993</v>
      </c>
      <c r="P2932" s="30">
        <v>7.6</v>
      </c>
      <c r="Q2932" s="30">
        <v>67</v>
      </c>
      <c r="BI2932" s="27"/>
    </row>
    <row r="2933" spans="1:61" s="22" customFormat="1" x14ac:dyDescent="0.2">
      <c r="A2933" s="30">
        <v>35968</v>
      </c>
      <c r="B2933" s="23">
        <f t="shared" si="358"/>
        <v>2014</v>
      </c>
      <c r="C2933" s="23">
        <f t="shared" si="359"/>
        <v>10</v>
      </c>
      <c r="D2933" s="24" t="s">
        <v>1228</v>
      </c>
      <c r="E2933" s="31">
        <v>41932</v>
      </c>
      <c r="F2933" s="30">
        <v>6594420</v>
      </c>
      <c r="G2933" s="30">
        <v>1615795</v>
      </c>
      <c r="H2933" s="26" t="s">
        <v>96</v>
      </c>
      <c r="J2933" s="22" t="str">
        <f t="shared" si="360"/>
        <v xml:space="preserve">Översjön </v>
      </c>
      <c r="K2933" s="22" t="s">
        <v>739</v>
      </c>
      <c r="L2933" s="30">
        <v>0.5</v>
      </c>
      <c r="M2933" s="30">
        <v>0.5</v>
      </c>
      <c r="N2933" s="30">
        <v>2.5</v>
      </c>
      <c r="O2933" s="30">
        <v>9.8000000000000007</v>
      </c>
      <c r="P2933" s="30">
        <v>8.8000000000000007</v>
      </c>
      <c r="Q2933" s="30">
        <v>79</v>
      </c>
      <c r="T2933" s="30">
        <v>1.8083388235</v>
      </c>
      <c r="U2933" s="30">
        <v>13.582100000000001</v>
      </c>
      <c r="V2933" s="22">
        <f t="shared" ref="V2933" si="369">U2933 * (1/((10^((0.0901821 + (2729.92 /(273.15 + O2933)))-AC2933)+1)))</f>
        <v>0.16199764422853782</v>
      </c>
      <c r="W2933" s="30">
        <v>4.5999999999999999E-2</v>
      </c>
      <c r="X2933" s="30">
        <v>0</v>
      </c>
      <c r="Y2933" s="30">
        <v>3.5</v>
      </c>
      <c r="AB2933" s="30">
        <v>9.94</v>
      </c>
      <c r="AC2933" s="30">
        <v>7.82</v>
      </c>
      <c r="AI2933" s="30">
        <v>27.49</v>
      </c>
      <c r="AJ2933" s="30">
        <v>806.88</v>
      </c>
      <c r="BI2933" s="27"/>
    </row>
    <row r="2934" spans="1:61" s="22" customFormat="1" x14ac:dyDescent="0.2">
      <c r="A2934" s="30">
        <v>35969</v>
      </c>
      <c r="B2934" s="23">
        <f t="shared" si="358"/>
        <v>2014</v>
      </c>
      <c r="C2934" s="23">
        <f t="shared" si="359"/>
        <v>10</v>
      </c>
      <c r="D2934" s="24" t="s">
        <v>1228</v>
      </c>
      <c r="E2934" s="31">
        <v>41932</v>
      </c>
      <c r="F2934" s="30">
        <v>6594420</v>
      </c>
      <c r="G2934" s="30">
        <v>1615795</v>
      </c>
      <c r="H2934" s="26" t="s">
        <v>96</v>
      </c>
      <c r="J2934" s="22" t="str">
        <f t="shared" si="360"/>
        <v xml:space="preserve">Översjön </v>
      </c>
      <c r="K2934" s="26" t="s">
        <v>781</v>
      </c>
      <c r="L2934" s="30">
        <v>1</v>
      </c>
      <c r="M2934" s="30">
        <v>1</v>
      </c>
      <c r="O2934" s="30">
        <v>9.8000000000000007</v>
      </c>
      <c r="P2934" s="30">
        <v>8.6999999999999993</v>
      </c>
      <c r="Q2934" s="30">
        <v>78</v>
      </c>
      <c r="BI2934" s="27"/>
    </row>
    <row r="2935" spans="1:61" s="22" customFormat="1" x14ac:dyDescent="0.2">
      <c r="A2935" s="30">
        <v>35970</v>
      </c>
      <c r="B2935" s="23">
        <f t="shared" si="358"/>
        <v>2014</v>
      </c>
      <c r="C2935" s="23">
        <f t="shared" si="359"/>
        <v>10</v>
      </c>
      <c r="D2935" s="24" t="s">
        <v>1228</v>
      </c>
      <c r="E2935" s="31">
        <v>41932</v>
      </c>
      <c r="F2935" s="30">
        <v>6594420</v>
      </c>
      <c r="G2935" s="30">
        <v>1615795</v>
      </c>
      <c r="H2935" s="26" t="s">
        <v>96</v>
      </c>
      <c r="J2935" s="22" t="str">
        <f t="shared" si="360"/>
        <v xml:space="preserve">Översjön </v>
      </c>
      <c r="K2935" s="26" t="s">
        <v>782</v>
      </c>
      <c r="L2935" s="30">
        <v>2</v>
      </c>
      <c r="M2935" s="30">
        <v>2</v>
      </c>
      <c r="O2935" s="30">
        <v>9.6999999999999993</v>
      </c>
      <c r="P2935" s="30">
        <v>8.6</v>
      </c>
      <c r="Q2935" s="30">
        <v>77</v>
      </c>
      <c r="BI2935" s="27"/>
    </row>
    <row r="2936" spans="1:61" s="22" customFormat="1" x14ac:dyDescent="0.2">
      <c r="A2936" s="30">
        <v>35971</v>
      </c>
      <c r="B2936" s="23">
        <f t="shared" si="358"/>
        <v>2014</v>
      </c>
      <c r="C2936" s="23">
        <f t="shared" si="359"/>
        <v>10</v>
      </c>
      <c r="D2936" s="24" t="s">
        <v>1228</v>
      </c>
      <c r="E2936" s="31">
        <v>41932</v>
      </c>
      <c r="F2936" s="30">
        <v>6594420</v>
      </c>
      <c r="G2936" s="30">
        <v>1615795</v>
      </c>
      <c r="H2936" s="26" t="s">
        <v>96</v>
      </c>
      <c r="J2936" s="22" t="str">
        <f t="shared" si="360"/>
        <v xml:space="preserve">Översjön </v>
      </c>
      <c r="K2936" s="26" t="s">
        <v>783</v>
      </c>
      <c r="L2936" s="30">
        <v>3</v>
      </c>
      <c r="M2936" s="30">
        <v>3</v>
      </c>
      <c r="O2936" s="30">
        <v>9.6</v>
      </c>
      <c r="P2936" s="30">
        <v>8.1999999999999993</v>
      </c>
      <c r="Q2936" s="30">
        <v>74</v>
      </c>
      <c r="BI2936" s="27"/>
    </row>
    <row r="2937" spans="1:61" s="22" customFormat="1" x14ac:dyDescent="0.2">
      <c r="A2937" s="30">
        <v>35972</v>
      </c>
      <c r="B2937" s="23">
        <f t="shared" si="358"/>
        <v>2014</v>
      </c>
      <c r="C2937" s="23">
        <f t="shared" si="359"/>
        <v>10</v>
      </c>
      <c r="D2937" s="24" t="s">
        <v>1228</v>
      </c>
      <c r="E2937" s="31">
        <v>41932</v>
      </c>
      <c r="F2937" s="30">
        <v>6594420</v>
      </c>
      <c r="G2937" s="30">
        <v>1615795</v>
      </c>
      <c r="H2937" s="26" t="s">
        <v>96</v>
      </c>
      <c r="J2937" s="22" t="str">
        <f t="shared" si="360"/>
        <v xml:space="preserve">Översjön </v>
      </c>
      <c r="K2937" s="22" t="s">
        <v>785</v>
      </c>
      <c r="L2937" s="30">
        <v>3.7</v>
      </c>
      <c r="M2937" s="30">
        <v>3.7</v>
      </c>
      <c r="O2937" s="30">
        <v>9.5</v>
      </c>
      <c r="P2937" s="30">
        <v>7.9</v>
      </c>
      <c r="Q2937" s="30">
        <v>71</v>
      </c>
      <c r="BI2937" s="27"/>
    </row>
    <row r="2938" spans="1:61" s="22" customFormat="1" x14ac:dyDescent="0.2">
      <c r="A2938" s="30">
        <v>35988</v>
      </c>
      <c r="B2938" s="23">
        <f t="shared" si="358"/>
        <v>2014</v>
      </c>
      <c r="C2938" s="23">
        <f t="shared" si="359"/>
        <v>10</v>
      </c>
      <c r="D2938" s="24" t="s">
        <v>1228</v>
      </c>
      <c r="E2938" s="31">
        <v>41932</v>
      </c>
      <c r="F2938" s="30">
        <v>6606035</v>
      </c>
      <c r="G2938" s="30">
        <v>1615620</v>
      </c>
      <c r="H2938" s="26" t="s">
        <v>90</v>
      </c>
      <c r="J2938" s="22" t="str">
        <f t="shared" si="360"/>
        <v xml:space="preserve">Oxundasjön </v>
      </c>
      <c r="K2938" s="22" t="s">
        <v>739</v>
      </c>
      <c r="L2938" s="30">
        <v>0.5</v>
      </c>
      <c r="M2938" s="30">
        <v>0.5</v>
      </c>
      <c r="N2938" s="30">
        <v>2.4</v>
      </c>
      <c r="O2938" s="30">
        <v>10</v>
      </c>
      <c r="P2938" s="30">
        <v>8.1</v>
      </c>
      <c r="Q2938" s="30">
        <v>73</v>
      </c>
      <c r="T2938" s="30">
        <v>2.4239435293999998</v>
      </c>
      <c r="U2938" s="30">
        <v>101.65900000000001</v>
      </c>
      <c r="V2938" s="22">
        <f t="shared" ref="V2938" si="370">U2938 * (1/((10^((0.0901821 + (2729.92 /(273.15 + O2938)))-AC2938)+1)))</f>
        <v>1.4769225202261387</v>
      </c>
      <c r="W2938" s="30">
        <v>4.8000000000000001E-2</v>
      </c>
      <c r="X2938" s="30">
        <v>56.39</v>
      </c>
      <c r="Y2938" s="30">
        <v>4</v>
      </c>
      <c r="AB2938" s="30">
        <v>115.12</v>
      </c>
      <c r="AC2938" s="30">
        <v>7.9</v>
      </c>
      <c r="AI2938" s="30">
        <v>77.56</v>
      </c>
      <c r="AJ2938" s="30">
        <v>791.3</v>
      </c>
      <c r="BI2938" s="27"/>
    </row>
    <row r="2939" spans="1:61" s="22" customFormat="1" x14ac:dyDescent="0.2">
      <c r="A2939" s="30">
        <v>35989</v>
      </c>
      <c r="B2939" s="23">
        <f t="shared" si="358"/>
        <v>2014</v>
      </c>
      <c r="C2939" s="23">
        <f t="shared" si="359"/>
        <v>10</v>
      </c>
      <c r="D2939" s="24" t="s">
        <v>1228</v>
      </c>
      <c r="E2939" s="31">
        <v>41932</v>
      </c>
      <c r="F2939" s="30">
        <v>6606035</v>
      </c>
      <c r="G2939" s="30">
        <v>1615620</v>
      </c>
      <c r="H2939" s="26" t="s">
        <v>90</v>
      </c>
      <c r="J2939" s="22" t="str">
        <f t="shared" si="360"/>
        <v xml:space="preserve">Oxundasjön </v>
      </c>
      <c r="K2939" s="26" t="s">
        <v>781</v>
      </c>
      <c r="L2939" s="30">
        <v>1</v>
      </c>
      <c r="M2939" s="30">
        <v>1</v>
      </c>
      <c r="O2939" s="30">
        <v>10</v>
      </c>
      <c r="P2939" s="30">
        <v>8.1</v>
      </c>
      <c r="Q2939" s="30">
        <v>73</v>
      </c>
      <c r="BI2939" s="27"/>
    </row>
    <row r="2940" spans="1:61" s="22" customFormat="1" x14ac:dyDescent="0.2">
      <c r="A2940" s="30">
        <v>35990</v>
      </c>
      <c r="B2940" s="23">
        <f t="shared" si="358"/>
        <v>2014</v>
      </c>
      <c r="C2940" s="23">
        <f t="shared" si="359"/>
        <v>10</v>
      </c>
      <c r="D2940" s="24" t="s">
        <v>1228</v>
      </c>
      <c r="E2940" s="31">
        <v>41932</v>
      </c>
      <c r="F2940" s="30">
        <v>6606035</v>
      </c>
      <c r="G2940" s="30">
        <v>1615620</v>
      </c>
      <c r="H2940" s="26" t="s">
        <v>90</v>
      </c>
      <c r="J2940" s="22" t="str">
        <f t="shared" si="360"/>
        <v xml:space="preserve">Oxundasjön </v>
      </c>
      <c r="K2940" s="26" t="s">
        <v>782</v>
      </c>
      <c r="L2940" s="30">
        <v>2</v>
      </c>
      <c r="M2940" s="30">
        <v>2</v>
      </c>
      <c r="O2940" s="30">
        <v>9.9</v>
      </c>
      <c r="P2940" s="30">
        <v>8.1</v>
      </c>
      <c r="Q2940" s="30">
        <v>72</v>
      </c>
      <c r="BI2940" s="27"/>
    </row>
    <row r="2941" spans="1:61" s="22" customFormat="1" x14ac:dyDescent="0.2">
      <c r="A2941" s="30">
        <v>35991</v>
      </c>
      <c r="B2941" s="23">
        <f t="shared" si="358"/>
        <v>2014</v>
      </c>
      <c r="C2941" s="23">
        <f t="shared" si="359"/>
        <v>10</v>
      </c>
      <c r="D2941" s="24" t="s">
        <v>1228</v>
      </c>
      <c r="E2941" s="31">
        <v>41932</v>
      </c>
      <c r="F2941" s="30">
        <v>6606035</v>
      </c>
      <c r="G2941" s="30">
        <v>1615620</v>
      </c>
      <c r="H2941" s="26" t="s">
        <v>90</v>
      </c>
      <c r="J2941" s="22" t="str">
        <f t="shared" si="360"/>
        <v xml:space="preserve">Oxundasjön </v>
      </c>
      <c r="K2941" s="26" t="s">
        <v>783</v>
      </c>
      <c r="L2941" s="30">
        <v>3</v>
      </c>
      <c r="M2941" s="30">
        <v>3</v>
      </c>
      <c r="O2941" s="30">
        <v>9.9</v>
      </c>
      <c r="P2941" s="30">
        <v>8</v>
      </c>
      <c r="Q2941" s="30">
        <v>72</v>
      </c>
      <c r="BI2941" s="27"/>
    </row>
    <row r="2942" spans="1:61" s="22" customFormat="1" x14ac:dyDescent="0.2">
      <c r="A2942" s="30">
        <v>35992</v>
      </c>
      <c r="B2942" s="23">
        <f t="shared" si="358"/>
        <v>2014</v>
      </c>
      <c r="C2942" s="23">
        <f t="shared" si="359"/>
        <v>10</v>
      </c>
      <c r="D2942" s="24" t="s">
        <v>1228</v>
      </c>
      <c r="E2942" s="31">
        <v>41932</v>
      </c>
      <c r="F2942" s="30">
        <v>6606035</v>
      </c>
      <c r="G2942" s="30">
        <v>1615620</v>
      </c>
      <c r="H2942" s="26" t="s">
        <v>90</v>
      </c>
      <c r="J2942" s="22" t="str">
        <f t="shared" si="360"/>
        <v xml:space="preserve">Oxundasjön </v>
      </c>
      <c r="K2942" s="26" t="s">
        <v>784</v>
      </c>
      <c r="L2942" s="30">
        <v>4</v>
      </c>
      <c r="M2942" s="30">
        <v>4</v>
      </c>
      <c r="O2942" s="30">
        <v>9.9</v>
      </c>
      <c r="P2942" s="30">
        <v>8</v>
      </c>
      <c r="Q2942" s="30">
        <v>72</v>
      </c>
      <c r="BI2942" s="27"/>
    </row>
    <row r="2943" spans="1:61" s="22" customFormat="1" x14ac:dyDescent="0.2">
      <c r="A2943" s="30">
        <v>35993</v>
      </c>
      <c r="B2943" s="23">
        <f t="shared" si="358"/>
        <v>2014</v>
      </c>
      <c r="C2943" s="23">
        <f t="shared" si="359"/>
        <v>10</v>
      </c>
      <c r="D2943" s="24" t="s">
        <v>1228</v>
      </c>
      <c r="E2943" s="31">
        <v>41932</v>
      </c>
      <c r="F2943" s="30">
        <v>6606035</v>
      </c>
      <c r="G2943" s="30">
        <v>1615620</v>
      </c>
      <c r="H2943" s="26" t="s">
        <v>90</v>
      </c>
      <c r="J2943" s="22" t="str">
        <f t="shared" si="360"/>
        <v xml:space="preserve">Oxundasjön </v>
      </c>
      <c r="K2943" s="26" t="s">
        <v>841</v>
      </c>
      <c r="L2943" s="30">
        <v>5</v>
      </c>
      <c r="M2943" s="30">
        <v>5</v>
      </c>
      <c r="O2943" s="30">
        <v>9.8000000000000007</v>
      </c>
      <c r="P2943" s="30">
        <v>7.9</v>
      </c>
      <c r="Q2943" s="30">
        <v>71</v>
      </c>
      <c r="BI2943" s="27"/>
    </row>
    <row r="2944" spans="1:61" s="22" customFormat="1" x14ac:dyDescent="0.2">
      <c r="A2944" s="30">
        <v>35994</v>
      </c>
      <c r="B2944" s="23">
        <f t="shared" si="358"/>
        <v>2014</v>
      </c>
      <c r="C2944" s="23">
        <f t="shared" si="359"/>
        <v>10</v>
      </c>
      <c r="D2944" s="24" t="s">
        <v>1228</v>
      </c>
      <c r="E2944" s="31">
        <v>41932</v>
      </c>
      <c r="F2944" s="30">
        <v>6606035</v>
      </c>
      <c r="G2944" s="30">
        <v>1615620</v>
      </c>
      <c r="H2944" s="26" t="s">
        <v>90</v>
      </c>
      <c r="J2944" s="22" t="str">
        <f t="shared" si="360"/>
        <v xml:space="preserve">Oxundasjön </v>
      </c>
      <c r="K2944" s="22" t="s">
        <v>785</v>
      </c>
      <c r="L2944" s="30">
        <v>5.9</v>
      </c>
      <c r="M2944" s="30">
        <v>5.9</v>
      </c>
      <c r="O2944" s="30">
        <v>9.6</v>
      </c>
      <c r="P2944" s="30">
        <v>6.8</v>
      </c>
      <c r="Q2944" s="30">
        <v>61</v>
      </c>
      <c r="BI2944" s="27"/>
    </row>
    <row r="2945" spans="1:61" s="22" customFormat="1" x14ac:dyDescent="0.2">
      <c r="A2945" s="30">
        <v>35973</v>
      </c>
      <c r="B2945" s="23">
        <f t="shared" si="358"/>
        <v>2014</v>
      </c>
      <c r="C2945" s="23">
        <f t="shared" si="359"/>
        <v>10</v>
      </c>
      <c r="D2945" s="24" t="s">
        <v>1228</v>
      </c>
      <c r="E2945" s="31">
        <v>41933</v>
      </c>
      <c r="F2945" s="30">
        <v>6595515</v>
      </c>
      <c r="G2945" s="30">
        <v>1624630</v>
      </c>
      <c r="H2945" s="26" t="s">
        <v>86</v>
      </c>
      <c r="J2945" s="22" t="str">
        <f t="shared" si="360"/>
        <v xml:space="preserve">Käringsjön </v>
      </c>
      <c r="K2945" s="22" t="s">
        <v>739</v>
      </c>
      <c r="L2945" s="30">
        <v>0.5</v>
      </c>
      <c r="M2945" s="30">
        <v>1</v>
      </c>
      <c r="N2945" s="30">
        <v>1</v>
      </c>
      <c r="O2945" s="30">
        <v>9.1999999999999993</v>
      </c>
      <c r="P2945" s="30">
        <v>6.8</v>
      </c>
      <c r="Q2945" s="30">
        <v>59</v>
      </c>
      <c r="T2945" s="30">
        <v>0.60330967740999997</v>
      </c>
      <c r="U2945" s="30">
        <v>32.448599999999999</v>
      </c>
      <c r="V2945" s="22">
        <f t="shared" ref="V2945" si="371">U2945 * (1/((10^((0.0901821 + (2729.92 /(273.15 + O2945)))-AC2945)+1)))</f>
        <v>4.9179912983677104E-2</v>
      </c>
      <c r="W2945" s="30">
        <v>0.497</v>
      </c>
      <c r="X2945" s="30">
        <v>10.36</v>
      </c>
      <c r="Y2945" s="30">
        <v>4.5</v>
      </c>
      <c r="AB2945" s="30">
        <v>43.07</v>
      </c>
      <c r="AC2945" s="30">
        <v>6.9399999999999995</v>
      </c>
      <c r="AI2945" s="30">
        <v>29.43</v>
      </c>
      <c r="AJ2945" s="30">
        <v>974.37</v>
      </c>
      <c r="BI2945" s="27"/>
    </row>
    <row r="2946" spans="1:61" s="22" customFormat="1" x14ac:dyDescent="0.2">
      <c r="A2946" s="30">
        <v>35974</v>
      </c>
      <c r="B2946" s="23">
        <f t="shared" ref="B2946:B3009" si="372">YEAR(E2946)</f>
        <v>2014</v>
      </c>
      <c r="C2946" s="23">
        <f t="shared" ref="C2946:C3009" si="373">MONTH(E2946)</f>
        <v>10</v>
      </c>
      <c r="D2946" s="24" t="s">
        <v>1228</v>
      </c>
      <c r="E2946" s="31">
        <v>41933</v>
      </c>
      <c r="F2946" s="30">
        <v>6595515</v>
      </c>
      <c r="G2946" s="30">
        <v>1624630</v>
      </c>
      <c r="H2946" s="26" t="s">
        <v>86</v>
      </c>
      <c r="J2946" s="22" t="str">
        <f t="shared" si="360"/>
        <v xml:space="preserve">Käringsjön </v>
      </c>
      <c r="K2946" s="26" t="s">
        <v>781</v>
      </c>
      <c r="L2946" s="30">
        <v>1</v>
      </c>
      <c r="M2946" s="30">
        <v>1</v>
      </c>
      <c r="O2946" s="30">
        <v>9</v>
      </c>
      <c r="P2946" s="30">
        <v>6.5</v>
      </c>
      <c r="Q2946" s="30">
        <v>57</v>
      </c>
      <c r="BI2946" s="27"/>
    </row>
    <row r="2947" spans="1:61" s="22" customFormat="1" x14ac:dyDescent="0.2">
      <c r="A2947" s="30">
        <v>35975</v>
      </c>
      <c r="B2947" s="23">
        <f t="shared" si="372"/>
        <v>2014</v>
      </c>
      <c r="C2947" s="23">
        <f t="shared" si="373"/>
        <v>10</v>
      </c>
      <c r="D2947" s="24" t="s">
        <v>1228</v>
      </c>
      <c r="E2947" s="31">
        <v>41933</v>
      </c>
      <c r="F2947" s="30">
        <v>6595515</v>
      </c>
      <c r="G2947" s="30">
        <v>1624630</v>
      </c>
      <c r="H2947" s="26" t="s">
        <v>86</v>
      </c>
      <c r="J2947" s="22" t="str">
        <f t="shared" ref="J2947:J3010" si="374">CONCATENATE(H2947," ",I2947)</f>
        <v xml:space="preserve">Käringsjön </v>
      </c>
      <c r="K2947" s="26" t="s">
        <v>782</v>
      </c>
      <c r="L2947" s="30">
        <v>2</v>
      </c>
      <c r="M2947" s="30">
        <v>2</v>
      </c>
      <c r="O2947" s="30">
        <v>8.9</v>
      </c>
      <c r="P2947" s="30">
        <v>5.6</v>
      </c>
      <c r="Q2947" s="30">
        <v>48</v>
      </c>
      <c r="BI2947" s="27"/>
    </row>
    <row r="2948" spans="1:61" s="22" customFormat="1" x14ac:dyDescent="0.2">
      <c r="A2948" s="30">
        <v>35976</v>
      </c>
      <c r="B2948" s="23">
        <f t="shared" si="372"/>
        <v>2014</v>
      </c>
      <c r="C2948" s="23">
        <f t="shared" si="373"/>
        <v>10</v>
      </c>
      <c r="D2948" s="24" t="s">
        <v>1228</v>
      </c>
      <c r="E2948" s="31">
        <v>41933</v>
      </c>
      <c r="F2948" s="30">
        <v>6595515</v>
      </c>
      <c r="G2948" s="30">
        <v>1624630</v>
      </c>
      <c r="H2948" s="26" t="s">
        <v>86</v>
      </c>
      <c r="J2948" s="22" t="str">
        <f t="shared" si="374"/>
        <v xml:space="preserve">Käringsjön </v>
      </c>
      <c r="K2948" s="26" t="s">
        <v>783</v>
      </c>
      <c r="L2948" s="30">
        <v>3</v>
      </c>
      <c r="M2948" s="30">
        <v>3</v>
      </c>
      <c r="O2948" s="30">
        <v>8.8000000000000007</v>
      </c>
      <c r="P2948" s="30">
        <v>5.6</v>
      </c>
      <c r="Q2948" s="30">
        <v>48</v>
      </c>
      <c r="BI2948" s="27"/>
    </row>
    <row r="2949" spans="1:61" s="22" customFormat="1" x14ac:dyDescent="0.2">
      <c r="A2949" s="30">
        <v>35977</v>
      </c>
      <c r="B2949" s="23">
        <f t="shared" si="372"/>
        <v>2014</v>
      </c>
      <c r="C2949" s="23">
        <f t="shared" si="373"/>
        <v>10</v>
      </c>
      <c r="D2949" s="24" t="s">
        <v>1228</v>
      </c>
      <c r="E2949" s="31">
        <v>41933</v>
      </c>
      <c r="F2949" s="30">
        <v>6595515</v>
      </c>
      <c r="G2949" s="30">
        <v>1624630</v>
      </c>
      <c r="H2949" s="26" t="s">
        <v>86</v>
      </c>
      <c r="J2949" s="22" t="str">
        <f t="shared" si="374"/>
        <v xml:space="preserve">Käringsjön </v>
      </c>
      <c r="K2949" s="22" t="s">
        <v>785</v>
      </c>
      <c r="L2949" s="30">
        <v>3.6</v>
      </c>
      <c r="M2949" s="30">
        <v>3.6</v>
      </c>
      <c r="O2949" s="30">
        <v>8.8000000000000007</v>
      </c>
      <c r="P2949" s="30">
        <v>4.7</v>
      </c>
      <c r="Q2949" s="30">
        <v>41</v>
      </c>
      <c r="BI2949" s="27"/>
    </row>
    <row r="2950" spans="1:61" s="22" customFormat="1" x14ac:dyDescent="0.2">
      <c r="A2950" s="30">
        <v>35978</v>
      </c>
      <c r="B2950" s="23">
        <f t="shared" si="372"/>
        <v>2014</v>
      </c>
      <c r="C2950" s="23">
        <f t="shared" si="373"/>
        <v>10</v>
      </c>
      <c r="D2950" s="24" t="s">
        <v>1228</v>
      </c>
      <c r="E2950" s="31">
        <v>41933</v>
      </c>
      <c r="F2950" s="30">
        <v>6595470</v>
      </c>
      <c r="G2950" s="30">
        <v>1622370</v>
      </c>
      <c r="H2950" s="26" t="s">
        <v>834</v>
      </c>
      <c r="J2950" s="22" t="str">
        <f t="shared" si="374"/>
        <v xml:space="preserve">Snuggan </v>
      </c>
      <c r="K2950" s="22" t="s">
        <v>739</v>
      </c>
      <c r="L2950" s="30">
        <v>0.5</v>
      </c>
      <c r="M2950" s="30">
        <v>0.5</v>
      </c>
      <c r="N2950" s="30">
        <v>0.7</v>
      </c>
      <c r="O2950" s="30">
        <v>9.5</v>
      </c>
      <c r="P2950" s="30">
        <v>8.6</v>
      </c>
      <c r="Q2950" s="30">
        <v>76</v>
      </c>
      <c r="T2950" s="30">
        <v>9.3958064514999995E-2</v>
      </c>
      <c r="U2950" s="30">
        <v>57.744799999999998</v>
      </c>
      <c r="V2950" s="22">
        <f t="shared" ref="V2950" si="375">U2950 * (1/((10^((0.0901821 + (2729.92 /(273.15 + O2950)))-AC2950)+1)))</f>
        <v>6.9658330930706374E-3</v>
      </c>
      <c r="W2950" s="30">
        <v>0.52600000000000002</v>
      </c>
      <c r="X2950" s="30">
        <v>1.1299999999999999</v>
      </c>
      <c r="Y2950" s="30">
        <v>3.7</v>
      </c>
      <c r="AB2950" s="30">
        <v>20.52</v>
      </c>
      <c r="AC2950" s="30">
        <v>5.83</v>
      </c>
      <c r="AI2950" s="30">
        <v>36.06</v>
      </c>
      <c r="AJ2950" s="30">
        <v>1071.1199999999999</v>
      </c>
      <c r="BI2950" s="27"/>
    </row>
    <row r="2951" spans="1:61" s="22" customFormat="1" x14ac:dyDescent="0.2">
      <c r="A2951" s="30">
        <v>35979</v>
      </c>
      <c r="B2951" s="23">
        <f t="shared" si="372"/>
        <v>2014</v>
      </c>
      <c r="C2951" s="23">
        <f t="shared" si="373"/>
        <v>10</v>
      </c>
      <c r="D2951" s="24" t="s">
        <v>1228</v>
      </c>
      <c r="E2951" s="31">
        <v>41933</v>
      </c>
      <c r="F2951" s="30">
        <v>6595470</v>
      </c>
      <c r="G2951" s="30">
        <v>1622370</v>
      </c>
      <c r="H2951" s="26" t="s">
        <v>834</v>
      </c>
      <c r="J2951" s="22" t="str">
        <f t="shared" si="374"/>
        <v xml:space="preserve">Snuggan </v>
      </c>
      <c r="K2951" s="26" t="s">
        <v>781</v>
      </c>
      <c r="L2951" s="30">
        <v>1</v>
      </c>
      <c r="M2951" s="30">
        <v>1</v>
      </c>
      <c r="O2951" s="30">
        <v>9.3000000000000007</v>
      </c>
      <c r="P2951" s="30">
        <v>8.4</v>
      </c>
      <c r="Q2951" s="30">
        <v>74</v>
      </c>
      <c r="BI2951" s="27"/>
    </row>
    <row r="2952" spans="1:61" s="22" customFormat="1" x14ac:dyDescent="0.2">
      <c r="A2952" s="30">
        <v>35980</v>
      </c>
      <c r="B2952" s="23">
        <f t="shared" si="372"/>
        <v>2014</v>
      </c>
      <c r="C2952" s="23">
        <f t="shared" si="373"/>
        <v>10</v>
      </c>
      <c r="D2952" s="24" t="s">
        <v>1228</v>
      </c>
      <c r="E2952" s="31">
        <v>41933</v>
      </c>
      <c r="F2952" s="30">
        <v>6595470</v>
      </c>
      <c r="G2952" s="30">
        <v>1622370</v>
      </c>
      <c r="H2952" s="26" t="s">
        <v>834</v>
      </c>
      <c r="J2952" s="22" t="str">
        <f t="shared" si="374"/>
        <v xml:space="preserve">Snuggan </v>
      </c>
      <c r="K2952" s="26" t="s">
        <v>782</v>
      </c>
      <c r="L2952" s="30">
        <v>2</v>
      </c>
      <c r="M2952" s="30">
        <v>2</v>
      </c>
      <c r="O2952" s="30">
        <v>9</v>
      </c>
      <c r="P2952" s="30">
        <v>7.7</v>
      </c>
      <c r="Q2952" s="30">
        <v>68</v>
      </c>
      <c r="BI2952" s="27"/>
    </row>
    <row r="2953" spans="1:61" s="22" customFormat="1" x14ac:dyDescent="0.2">
      <c r="A2953" s="30">
        <v>35981</v>
      </c>
      <c r="B2953" s="23">
        <f t="shared" si="372"/>
        <v>2014</v>
      </c>
      <c r="C2953" s="23">
        <f t="shared" si="373"/>
        <v>10</v>
      </c>
      <c r="D2953" s="24" t="s">
        <v>1228</v>
      </c>
      <c r="E2953" s="31">
        <v>41933</v>
      </c>
      <c r="F2953" s="30">
        <v>6595470</v>
      </c>
      <c r="G2953" s="30">
        <v>1622370</v>
      </c>
      <c r="H2953" s="26" t="s">
        <v>834</v>
      </c>
      <c r="J2953" s="22" t="str">
        <f t="shared" si="374"/>
        <v xml:space="preserve">Snuggan </v>
      </c>
      <c r="K2953" s="22" t="s">
        <v>785</v>
      </c>
      <c r="L2953" s="30">
        <v>2.9</v>
      </c>
      <c r="M2953" s="30">
        <v>2.9</v>
      </c>
      <c r="O2953" s="30">
        <v>8.9</v>
      </c>
      <c r="P2953" s="30">
        <v>6.7</v>
      </c>
      <c r="Q2953" s="30">
        <v>59</v>
      </c>
      <c r="BI2953" s="27"/>
    </row>
    <row r="2954" spans="1:61" s="22" customFormat="1" x14ac:dyDescent="0.2">
      <c r="A2954" s="30">
        <v>35982</v>
      </c>
      <c r="B2954" s="23">
        <f t="shared" si="372"/>
        <v>2014</v>
      </c>
      <c r="C2954" s="23">
        <f t="shared" si="373"/>
        <v>10</v>
      </c>
      <c r="D2954" s="24" t="s">
        <v>1228</v>
      </c>
      <c r="E2954" s="31">
        <v>41933</v>
      </c>
      <c r="F2954" s="30">
        <v>6594430</v>
      </c>
      <c r="G2954" s="30">
        <v>1625370</v>
      </c>
      <c r="H2954" s="26" t="s">
        <v>87</v>
      </c>
      <c r="J2954" s="22" t="str">
        <f t="shared" si="374"/>
        <v xml:space="preserve">Mörtsjön </v>
      </c>
      <c r="K2954" s="22" t="s">
        <v>739</v>
      </c>
      <c r="L2954" s="30">
        <v>0.5</v>
      </c>
      <c r="M2954" s="30">
        <v>0.5</v>
      </c>
      <c r="N2954" s="30">
        <v>1.8</v>
      </c>
      <c r="O2954" s="30">
        <v>9.8000000000000007</v>
      </c>
      <c r="P2954" s="30">
        <v>7.9</v>
      </c>
      <c r="Q2954" s="30">
        <v>71</v>
      </c>
      <c r="T2954" s="30">
        <v>1.6417935483999999</v>
      </c>
      <c r="U2954" s="30">
        <v>21.823</v>
      </c>
      <c r="V2954" s="22">
        <f t="shared" ref="V2954" si="376">U2954 * (1/((10^((0.0901821 + (2729.92 /(273.15 + O2954)))-AC2954)+1)))</f>
        <v>0.12252427055506601</v>
      </c>
      <c r="W2954" s="30">
        <v>0.109</v>
      </c>
      <c r="X2954" s="30">
        <v>0.47</v>
      </c>
      <c r="Y2954" s="30">
        <v>5.2</v>
      </c>
      <c r="AB2954" s="30">
        <v>157.30000000000001</v>
      </c>
      <c r="AC2954" s="30">
        <v>7.49</v>
      </c>
      <c r="AI2954" s="30">
        <v>30.9</v>
      </c>
      <c r="AJ2954" s="30">
        <v>903.49</v>
      </c>
      <c r="BI2954" s="27"/>
    </row>
    <row r="2955" spans="1:61" s="22" customFormat="1" x14ac:dyDescent="0.2">
      <c r="A2955" s="30">
        <v>35983</v>
      </c>
      <c r="B2955" s="23">
        <f t="shared" si="372"/>
        <v>2014</v>
      </c>
      <c r="C2955" s="23">
        <f t="shared" si="373"/>
        <v>10</v>
      </c>
      <c r="D2955" s="24" t="s">
        <v>1228</v>
      </c>
      <c r="E2955" s="31">
        <v>41933</v>
      </c>
      <c r="F2955" s="30">
        <v>6594430</v>
      </c>
      <c r="G2955" s="30">
        <v>1625370</v>
      </c>
      <c r="H2955" s="26" t="s">
        <v>87</v>
      </c>
      <c r="J2955" s="22" t="str">
        <f t="shared" si="374"/>
        <v xml:space="preserve">Mörtsjön </v>
      </c>
      <c r="K2955" s="26" t="s">
        <v>781</v>
      </c>
      <c r="L2955" s="30">
        <v>1</v>
      </c>
      <c r="M2955" s="30">
        <v>1</v>
      </c>
      <c r="O2955" s="30">
        <v>9.6999999999999993</v>
      </c>
      <c r="P2955" s="30">
        <v>7.7</v>
      </c>
      <c r="Q2955" s="30">
        <v>68</v>
      </c>
      <c r="BI2955" s="27"/>
    </row>
    <row r="2956" spans="1:61" s="22" customFormat="1" x14ac:dyDescent="0.2">
      <c r="A2956" s="30">
        <v>35984</v>
      </c>
      <c r="B2956" s="23">
        <f t="shared" si="372"/>
        <v>2014</v>
      </c>
      <c r="C2956" s="23">
        <f t="shared" si="373"/>
        <v>10</v>
      </c>
      <c r="D2956" s="24" t="s">
        <v>1228</v>
      </c>
      <c r="E2956" s="31">
        <v>41933</v>
      </c>
      <c r="F2956" s="30">
        <v>6594430</v>
      </c>
      <c r="G2956" s="30">
        <v>1625370</v>
      </c>
      <c r="H2956" s="26" t="s">
        <v>87</v>
      </c>
      <c r="J2956" s="22" t="str">
        <f t="shared" si="374"/>
        <v xml:space="preserve">Mörtsjön </v>
      </c>
      <c r="K2956" s="26" t="s">
        <v>782</v>
      </c>
      <c r="L2956" s="30">
        <v>2</v>
      </c>
      <c r="M2956" s="30">
        <v>2</v>
      </c>
      <c r="O2956" s="30">
        <v>9.6</v>
      </c>
      <c r="P2956" s="30">
        <v>6.7</v>
      </c>
      <c r="Q2956" s="30">
        <v>59</v>
      </c>
      <c r="BI2956" s="27"/>
    </row>
    <row r="2957" spans="1:61" s="22" customFormat="1" x14ac:dyDescent="0.2">
      <c r="A2957" s="30">
        <v>35985</v>
      </c>
      <c r="B2957" s="23">
        <f t="shared" si="372"/>
        <v>2014</v>
      </c>
      <c r="C2957" s="23">
        <f t="shared" si="373"/>
        <v>10</v>
      </c>
      <c r="D2957" s="24" t="s">
        <v>1228</v>
      </c>
      <c r="E2957" s="31">
        <v>41933</v>
      </c>
      <c r="F2957" s="30">
        <v>6594430</v>
      </c>
      <c r="G2957" s="30">
        <v>1625370</v>
      </c>
      <c r="H2957" s="26" t="s">
        <v>87</v>
      </c>
      <c r="J2957" s="22" t="str">
        <f t="shared" si="374"/>
        <v xml:space="preserve">Mörtsjön </v>
      </c>
      <c r="K2957" s="26" t="s">
        <v>783</v>
      </c>
      <c r="L2957" s="30">
        <v>3</v>
      </c>
      <c r="M2957" s="30">
        <v>3</v>
      </c>
      <c r="O2957" s="30">
        <v>9.5</v>
      </c>
      <c r="P2957" s="30">
        <v>6.2</v>
      </c>
      <c r="Q2957" s="30">
        <v>55</v>
      </c>
      <c r="BI2957" s="27"/>
    </row>
    <row r="2958" spans="1:61" s="22" customFormat="1" x14ac:dyDescent="0.2">
      <c r="A2958" s="30">
        <v>35986</v>
      </c>
      <c r="B2958" s="23">
        <f t="shared" si="372"/>
        <v>2014</v>
      </c>
      <c r="C2958" s="23">
        <f t="shared" si="373"/>
        <v>10</v>
      </c>
      <c r="D2958" s="24" t="s">
        <v>1228</v>
      </c>
      <c r="E2958" s="31">
        <v>41933</v>
      </c>
      <c r="F2958" s="30">
        <v>6594430</v>
      </c>
      <c r="G2958" s="30">
        <v>1625370</v>
      </c>
      <c r="H2958" s="26" t="s">
        <v>87</v>
      </c>
      <c r="J2958" s="22" t="str">
        <f t="shared" si="374"/>
        <v xml:space="preserve">Mörtsjön </v>
      </c>
      <c r="K2958" s="26" t="s">
        <v>784</v>
      </c>
      <c r="L2958" s="30">
        <v>4</v>
      </c>
      <c r="M2958" s="30">
        <v>4</v>
      </c>
      <c r="O2958" s="30">
        <v>9.5</v>
      </c>
      <c r="P2958" s="30">
        <v>6.2</v>
      </c>
      <c r="Q2958" s="30">
        <v>55</v>
      </c>
      <c r="BI2958" s="27"/>
    </row>
    <row r="2959" spans="1:61" s="22" customFormat="1" x14ac:dyDescent="0.2">
      <c r="A2959" s="30">
        <v>35987</v>
      </c>
      <c r="B2959" s="23">
        <f t="shared" si="372"/>
        <v>2014</v>
      </c>
      <c r="C2959" s="23">
        <f t="shared" si="373"/>
        <v>10</v>
      </c>
      <c r="D2959" s="24" t="s">
        <v>1228</v>
      </c>
      <c r="E2959" s="31">
        <v>41933</v>
      </c>
      <c r="F2959" s="30">
        <v>6594430</v>
      </c>
      <c r="G2959" s="30">
        <v>1625370</v>
      </c>
      <c r="H2959" s="26" t="s">
        <v>87</v>
      </c>
      <c r="J2959" s="22" t="str">
        <f t="shared" si="374"/>
        <v xml:space="preserve">Mörtsjön </v>
      </c>
      <c r="K2959" s="22" t="s">
        <v>785</v>
      </c>
      <c r="L2959" s="30">
        <v>4.3</v>
      </c>
      <c r="M2959" s="30">
        <v>4.3</v>
      </c>
      <c r="O2959" s="30">
        <v>9.5</v>
      </c>
      <c r="P2959" s="30">
        <v>6.2</v>
      </c>
      <c r="Q2959" s="30">
        <v>54</v>
      </c>
      <c r="BI2959" s="27"/>
    </row>
    <row r="2960" spans="1:61" s="22" customFormat="1" x14ac:dyDescent="0.2">
      <c r="A2960" s="22">
        <v>36025</v>
      </c>
      <c r="B2960" s="23">
        <f t="shared" si="372"/>
        <v>2014</v>
      </c>
      <c r="C2960" s="23">
        <f t="shared" si="373"/>
        <v>10</v>
      </c>
      <c r="D2960" s="24" t="s">
        <v>1228</v>
      </c>
      <c r="E2960" s="25">
        <v>41933</v>
      </c>
      <c r="F2960" s="22">
        <v>6600935</v>
      </c>
      <c r="G2960" s="22">
        <v>1626764</v>
      </c>
      <c r="H2960" s="22" t="s">
        <v>94</v>
      </c>
      <c r="I2960" s="22" t="s">
        <v>780</v>
      </c>
      <c r="J2960" s="22" t="str">
        <f t="shared" si="374"/>
        <v>Vallentunasjön Va2</v>
      </c>
      <c r="K2960" s="22" t="s">
        <v>739</v>
      </c>
      <c r="L2960" s="22">
        <v>0.5</v>
      </c>
      <c r="M2960" s="22">
        <v>0.5</v>
      </c>
      <c r="N2960" s="22">
        <v>0.9</v>
      </c>
      <c r="O2960" s="22">
        <v>9.6999999999999993</v>
      </c>
      <c r="P2960" s="22">
        <v>9.8000000000000007</v>
      </c>
      <c r="Q2960" s="22">
        <v>87</v>
      </c>
      <c r="BI2960" s="27"/>
    </row>
    <row r="2961" spans="1:61" s="22" customFormat="1" x14ac:dyDescent="0.2">
      <c r="A2961" s="22">
        <v>36026</v>
      </c>
      <c r="B2961" s="23">
        <f t="shared" si="372"/>
        <v>2014</v>
      </c>
      <c r="C2961" s="23">
        <f t="shared" si="373"/>
        <v>10</v>
      </c>
      <c r="D2961" s="24" t="s">
        <v>1228</v>
      </c>
      <c r="E2961" s="25">
        <v>41933</v>
      </c>
      <c r="F2961" s="22">
        <v>6600935</v>
      </c>
      <c r="G2961" s="22">
        <v>1626764</v>
      </c>
      <c r="H2961" s="22" t="s">
        <v>94</v>
      </c>
      <c r="I2961" s="22" t="s">
        <v>780</v>
      </c>
      <c r="J2961" s="22" t="str">
        <f t="shared" si="374"/>
        <v>Vallentunasjön Va2</v>
      </c>
      <c r="K2961" s="22" t="s">
        <v>781</v>
      </c>
      <c r="L2961" s="22">
        <v>1</v>
      </c>
      <c r="M2961" s="22">
        <v>1</v>
      </c>
      <c r="O2961" s="22">
        <v>9.6</v>
      </c>
      <c r="P2961" s="22">
        <v>9.9</v>
      </c>
      <c r="Q2961" s="22">
        <v>87</v>
      </c>
      <c r="BI2961" s="27"/>
    </row>
    <row r="2962" spans="1:61" s="22" customFormat="1" x14ac:dyDescent="0.2">
      <c r="A2962" s="22">
        <v>36027</v>
      </c>
      <c r="B2962" s="23">
        <f t="shared" si="372"/>
        <v>2014</v>
      </c>
      <c r="C2962" s="23">
        <f t="shared" si="373"/>
        <v>10</v>
      </c>
      <c r="D2962" s="24" t="s">
        <v>1228</v>
      </c>
      <c r="E2962" s="25">
        <v>41933</v>
      </c>
      <c r="F2962" s="22">
        <v>6600935</v>
      </c>
      <c r="G2962" s="22">
        <v>1626764</v>
      </c>
      <c r="H2962" s="22" t="s">
        <v>94</v>
      </c>
      <c r="I2962" s="22" t="s">
        <v>780</v>
      </c>
      <c r="J2962" s="22" t="str">
        <f t="shared" si="374"/>
        <v>Vallentunasjön Va2</v>
      </c>
      <c r="K2962" s="22" t="s">
        <v>782</v>
      </c>
      <c r="L2962" s="22">
        <v>2</v>
      </c>
      <c r="M2962" s="22">
        <v>2</v>
      </c>
      <c r="O2962" s="22">
        <v>9.6</v>
      </c>
      <c r="P2962" s="22">
        <v>9.8000000000000007</v>
      </c>
      <c r="Q2962" s="22">
        <v>87</v>
      </c>
      <c r="BI2962" s="27"/>
    </row>
    <row r="2963" spans="1:61" s="22" customFormat="1" x14ac:dyDescent="0.2">
      <c r="A2963" s="22">
        <v>36028</v>
      </c>
      <c r="B2963" s="23">
        <f t="shared" si="372"/>
        <v>2014</v>
      </c>
      <c r="C2963" s="23">
        <f t="shared" si="373"/>
        <v>10</v>
      </c>
      <c r="D2963" s="24" t="s">
        <v>1228</v>
      </c>
      <c r="E2963" s="25">
        <v>41933</v>
      </c>
      <c r="F2963" s="22">
        <v>6600935</v>
      </c>
      <c r="G2963" s="22">
        <v>1626764</v>
      </c>
      <c r="H2963" s="22" t="s">
        <v>94</v>
      </c>
      <c r="I2963" s="22" t="s">
        <v>780</v>
      </c>
      <c r="J2963" s="22" t="str">
        <f t="shared" si="374"/>
        <v>Vallentunasjön Va2</v>
      </c>
      <c r="K2963" s="22" t="s">
        <v>783</v>
      </c>
      <c r="L2963" s="22">
        <v>3</v>
      </c>
      <c r="M2963" s="22">
        <v>3</v>
      </c>
      <c r="O2963" s="22">
        <v>9.5</v>
      </c>
      <c r="P2963" s="22">
        <v>9.8000000000000007</v>
      </c>
      <c r="Q2963" s="22">
        <v>86</v>
      </c>
      <c r="BI2963" s="27"/>
    </row>
    <row r="2964" spans="1:61" s="22" customFormat="1" x14ac:dyDescent="0.2">
      <c r="A2964" s="22">
        <v>36029</v>
      </c>
      <c r="B2964" s="23">
        <f t="shared" si="372"/>
        <v>2014</v>
      </c>
      <c r="C2964" s="23">
        <f t="shared" si="373"/>
        <v>10</v>
      </c>
      <c r="D2964" s="24" t="s">
        <v>1228</v>
      </c>
      <c r="E2964" s="25">
        <v>41933</v>
      </c>
      <c r="F2964" s="22">
        <v>6600935</v>
      </c>
      <c r="G2964" s="22">
        <v>1626764</v>
      </c>
      <c r="H2964" s="22" t="s">
        <v>94</v>
      </c>
      <c r="I2964" s="22" t="s">
        <v>780</v>
      </c>
      <c r="J2964" s="22" t="str">
        <f t="shared" si="374"/>
        <v>Vallentunasjön Va2</v>
      </c>
      <c r="K2964" s="22" t="s">
        <v>784</v>
      </c>
      <c r="L2964" s="22">
        <v>4</v>
      </c>
      <c r="M2964" s="22">
        <v>4</v>
      </c>
      <c r="O2964" s="22">
        <v>9.4</v>
      </c>
      <c r="P2964" s="22">
        <v>9.5</v>
      </c>
      <c r="Q2964" s="22">
        <v>84</v>
      </c>
      <c r="BI2964" s="27"/>
    </row>
    <row r="2965" spans="1:61" s="22" customFormat="1" x14ac:dyDescent="0.2">
      <c r="A2965" s="22">
        <v>36030</v>
      </c>
      <c r="B2965" s="23">
        <f t="shared" si="372"/>
        <v>2014</v>
      </c>
      <c r="C2965" s="23">
        <f t="shared" si="373"/>
        <v>10</v>
      </c>
      <c r="D2965" s="24" t="s">
        <v>1228</v>
      </c>
      <c r="E2965" s="25">
        <v>41933</v>
      </c>
      <c r="F2965" s="22">
        <v>6600935</v>
      </c>
      <c r="G2965" s="22">
        <v>1626764</v>
      </c>
      <c r="H2965" s="22" t="s">
        <v>94</v>
      </c>
      <c r="I2965" s="22" t="s">
        <v>780</v>
      </c>
      <c r="J2965" s="22" t="str">
        <f t="shared" si="374"/>
        <v>Vallentunasjön Va2</v>
      </c>
      <c r="K2965" s="22" t="s">
        <v>785</v>
      </c>
      <c r="L2965" s="22">
        <v>4.5</v>
      </c>
      <c r="M2965" s="22">
        <v>4.5</v>
      </c>
      <c r="O2965" s="22">
        <v>9.4</v>
      </c>
      <c r="P2965" s="22">
        <v>9.5</v>
      </c>
      <c r="Q2965" s="22">
        <v>84</v>
      </c>
      <c r="BI2965" s="27"/>
    </row>
    <row r="2966" spans="1:61" s="22" customFormat="1" x14ac:dyDescent="0.2">
      <c r="A2966" s="22">
        <v>36031</v>
      </c>
      <c r="B2966" s="23">
        <f t="shared" si="372"/>
        <v>2014</v>
      </c>
      <c r="C2966" s="23">
        <f t="shared" si="373"/>
        <v>10</v>
      </c>
      <c r="D2966" s="24" t="s">
        <v>1228</v>
      </c>
      <c r="E2966" s="25">
        <v>41933</v>
      </c>
      <c r="H2966" s="22" t="s">
        <v>94</v>
      </c>
      <c r="I2966" s="22" t="s">
        <v>786</v>
      </c>
      <c r="J2966" s="22" t="str">
        <f t="shared" si="374"/>
        <v>Vallentunasjön Blandprov</v>
      </c>
      <c r="K2966" s="22" t="s">
        <v>739</v>
      </c>
      <c r="L2966" s="22">
        <v>4</v>
      </c>
      <c r="M2966" s="22">
        <v>0</v>
      </c>
      <c r="U2966" s="22">
        <v>51.154699999999998</v>
      </c>
      <c r="X2966" s="22">
        <v>2.2800000000000002</v>
      </c>
      <c r="Z2966" s="22">
        <v>48.397500000000001</v>
      </c>
      <c r="AB2966" s="22">
        <v>30.67</v>
      </c>
      <c r="AE2966" s="22">
        <v>14.5</v>
      </c>
      <c r="AI2966" s="22">
        <v>57.52</v>
      </c>
      <c r="AJ2966" s="22">
        <v>1345.3</v>
      </c>
      <c r="BI2966" s="27"/>
    </row>
    <row r="2967" spans="1:61" s="22" customFormat="1" x14ac:dyDescent="0.2">
      <c r="A2967" s="30">
        <v>47755</v>
      </c>
      <c r="B2967" s="23">
        <f t="shared" si="372"/>
        <v>2015</v>
      </c>
      <c r="C2967" s="23">
        <f t="shared" si="373"/>
        <v>10</v>
      </c>
      <c r="D2967" s="24" t="s">
        <v>1228</v>
      </c>
      <c r="E2967" s="31">
        <v>42290</v>
      </c>
      <c r="F2967" s="30">
        <v>6599245</v>
      </c>
      <c r="G2967" s="30">
        <v>1622345</v>
      </c>
      <c r="H2967" s="26" t="s">
        <v>833</v>
      </c>
      <c r="I2967" s="22">
        <v>1</v>
      </c>
      <c r="J2967" s="22" t="str">
        <f t="shared" si="374"/>
        <v>Norrviken 1</v>
      </c>
      <c r="K2967" s="22" t="s">
        <v>739</v>
      </c>
      <c r="L2967" s="30">
        <v>0.5</v>
      </c>
      <c r="M2967" s="30">
        <v>0.5</v>
      </c>
      <c r="N2967" s="30">
        <v>1.7</v>
      </c>
      <c r="O2967" s="30">
        <v>8.6999999999999993</v>
      </c>
      <c r="P2967" s="30">
        <v>11.5</v>
      </c>
      <c r="Q2967" s="30">
        <v>97</v>
      </c>
      <c r="T2967" s="30">
        <v>2.6073070866000001</v>
      </c>
      <c r="U2967" s="30">
        <v>6.2438000000000002</v>
      </c>
      <c r="V2967" s="22">
        <f t="shared" ref="V2967" si="377">U2967 * (1/((10^((0.0901821 + (2729.92 /(273.15 + O2967)))-AC2967)+1)))</f>
        <v>9.8322782120540658E-2</v>
      </c>
      <c r="W2967" s="30">
        <v>0.06</v>
      </c>
      <c r="X2967" s="30">
        <v>32.72</v>
      </c>
      <c r="Y2967" s="30">
        <v>5.9</v>
      </c>
      <c r="AB2967" s="30">
        <v>39.340000000000003</v>
      </c>
      <c r="AC2967" s="30">
        <v>7.98</v>
      </c>
      <c r="AI2967" s="30">
        <v>154.21</v>
      </c>
      <c r="AJ2967" s="30">
        <v>1575.34</v>
      </c>
      <c r="BI2967" s="27"/>
    </row>
    <row r="2968" spans="1:61" s="22" customFormat="1" x14ac:dyDescent="0.2">
      <c r="A2968" s="30">
        <v>47756</v>
      </c>
      <c r="B2968" s="23">
        <f t="shared" si="372"/>
        <v>2015</v>
      </c>
      <c r="C2968" s="23">
        <f t="shared" si="373"/>
        <v>10</v>
      </c>
      <c r="D2968" s="24" t="s">
        <v>1228</v>
      </c>
      <c r="E2968" s="31">
        <v>42290</v>
      </c>
      <c r="F2968" s="30">
        <v>6599245</v>
      </c>
      <c r="G2968" s="30">
        <v>1622345</v>
      </c>
      <c r="H2968" s="26" t="s">
        <v>833</v>
      </c>
      <c r="I2968" s="22">
        <v>1</v>
      </c>
      <c r="J2968" s="22" t="str">
        <f t="shared" si="374"/>
        <v>Norrviken 1</v>
      </c>
      <c r="K2968" s="26" t="s">
        <v>781</v>
      </c>
      <c r="L2968" s="30">
        <v>1</v>
      </c>
      <c r="M2968" s="30">
        <v>1</v>
      </c>
      <c r="O2968" s="30">
        <v>8.5</v>
      </c>
      <c r="P2968" s="30">
        <v>11.2</v>
      </c>
      <c r="Q2968" s="30">
        <v>94</v>
      </c>
      <c r="BI2968" s="27"/>
    </row>
    <row r="2969" spans="1:61" s="22" customFormat="1" x14ac:dyDescent="0.2">
      <c r="A2969" s="30">
        <v>47757</v>
      </c>
      <c r="B2969" s="23">
        <f t="shared" si="372"/>
        <v>2015</v>
      </c>
      <c r="C2969" s="23">
        <f t="shared" si="373"/>
        <v>10</v>
      </c>
      <c r="D2969" s="24" t="s">
        <v>1228</v>
      </c>
      <c r="E2969" s="31">
        <v>42290</v>
      </c>
      <c r="F2969" s="30">
        <v>6599245</v>
      </c>
      <c r="G2969" s="30">
        <v>1622345</v>
      </c>
      <c r="H2969" s="26" t="s">
        <v>833</v>
      </c>
      <c r="I2969" s="22">
        <v>1</v>
      </c>
      <c r="J2969" s="22" t="str">
        <f t="shared" si="374"/>
        <v>Norrviken 1</v>
      </c>
      <c r="K2969" s="26" t="s">
        <v>782</v>
      </c>
      <c r="L2969" s="30">
        <v>2</v>
      </c>
      <c r="M2969" s="30">
        <v>2</v>
      </c>
      <c r="O2969" s="30">
        <v>7.9</v>
      </c>
      <c r="P2969" s="30">
        <v>9.4</v>
      </c>
      <c r="Q2969" s="30">
        <v>78</v>
      </c>
      <c r="BI2969" s="27"/>
    </row>
    <row r="2970" spans="1:61" s="22" customFormat="1" x14ac:dyDescent="0.2">
      <c r="A2970" s="30">
        <v>47758</v>
      </c>
      <c r="B2970" s="23">
        <f t="shared" si="372"/>
        <v>2015</v>
      </c>
      <c r="C2970" s="23">
        <f t="shared" si="373"/>
        <v>10</v>
      </c>
      <c r="D2970" s="24" t="s">
        <v>1228</v>
      </c>
      <c r="E2970" s="31">
        <v>42290</v>
      </c>
      <c r="F2970" s="30">
        <v>6599245</v>
      </c>
      <c r="G2970" s="30">
        <v>1622345</v>
      </c>
      <c r="H2970" s="26" t="s">
        <v>833</v>
      </c>
      <c r="I2970" s="22">
        <v>1</v>
      </c>
      <c r="J2970" s="22" t="str">
        <f t="shared" si="374"/>
        <v>Norrviken 1</v>
      </c>
      <c r="K2970" s="22" t="s">
        <v>785</v>
      </c>
      <c r="L2970" s="30">
        <v>2.6</v>
      </c>
      <c r="M2970" s="30">
        <v>2.6</v>
      </c>
      <c r="O2970" s="30">
        <v>7.4</v>
      </c>
      <c r="P2970" s="30">
        <v>7</v>
      </c>
      <c r="Q2970" s="30">
        <v>57</v>
      </c>
      <c r="BI2970" s="27"/>
    </row>
    <row r="2971" spans="1:61" s="22" customFormat="1" x14ac:dyDescent="0.2">
      <c r="A2971" s="30">
        <v>47759</v>
      </c>
      <c r="B2971" s="23">
        <f t="shared" si="372"/>
        <v>2015</v>
      </c>
      <c r="C2971" s="23">
        <f t="shared" si="373"/>
        <v>10</v>
      </c>
      <c r="D2971" s="24" t="s">
        <v>1228</v>
      </c>
      <c r="E2971" s="31">
        <v>42290</v>
      </c>
      <c r="F2971" s="30">
        <v>6596620</v>
      </c>
      <c r="G2971" s="30">
        <v>1620350</v>
      </c>
      <c r="H2971" s="26" t="s">
        <v>833</v>
      </c>
      <c r="I2971" s="22">
        <v>2</v>
      </c>
      <c r="J2971" s="22" t="str">
        <f t="shared" si="374"/>
        <v>Norrviken 2</v>
      </c>
      <c r="K2971" s="22" t="s">
        <v>739</v>
      </c>
      <c r="L2971" s="30">
        <v>0.5</v>
      </c>
      <c r="M2971" s="30">
        <v>0.5</v>
      </c>
      <c r="N2971" s="30">
        <v>2.8</v>
      </c>
      <c r="O2971" s="30">
        <v>11.6</v>
      </c>
      <c r="P2971" s="30">
        <v>7.1</v>
      </c>
      <c r="Q2971" s="30">
        <v>64</v>
      </c>
      <c r="T2971" s="30">
        <v>2.5107401574999999</v>
      </c>
      <c r="U2971" s="30">
        <v>62.936700000000002</v>
      </c>
      <c r="V2971" s="22">
        <f t="shared" ref="V2971" si="378">U2971 * (1/((10^((0.0901821 + (2729.92 /(273.15 + O2971)))-AC2971)+1)))</f>
        <v>0.82399010147137464</v>
      </c>
      <c r="W2971" s="30">
        <v>4.3999999999999997E-2</v>
      </c>
      <c r="X2971" s="30">
        <v>93.89</v>
      </c>
      <c r="Y2971" s="30">
        <v>1.81</v>
      </c>
      <c r="AB2971" s="30">
        <v>223.85</v>
      </c>
      <c r="AC2971" s="30">
        <v>7.8</v>
      </c>
      <c r="AI2971" s="30">
        <v>109.17</v>
      </c>
      <c r="AJ2971" s="30">
        <v>970.96</v>
      </c>
      <c r="BI2971" s="27"/>
    </row>
    <row r="2972" spans="1:61" s="22" customFormat="1" x14ac:dyDescent="0.2">
      <c r="A2972" s="30">
        <v>47760</v>
      </c>
      <c r="B2972" s="23">
        <f t="shared" si="372"/>
        <v>2015</v>
      </c>
      <c r="C2972" s="23">
        <f t="shared" si="373"/>
        <v>10</v>
      </c>
      <c r="D2972" s="24" t="s">
        <v>1228</v>
      </c>
      <c r="E2972" s="31">
        <v>42290</v>
      </c>
      <c r="F2972" s="30">
        <v>6596620</v>
      </c>
      <c r="G2972" s="30">
        <v>1620350</v>
      </c>
      <c r="H2972" s="26" t="s">
        <v>833</v>
      </c>
      <c r="I2972" s="22">
        <v>2</v>
      </c>
      <c r="J2972" s="22" t="str">
        <f t="shared" si="374"/>
        <v>Norrviken 2</v>
      </c>
      <c r="K2972" s="26" t="s">
        <v>781</v>
      </c>
      <c r="L2972" s="30">
        <v>1</v>
      </c>
      <c r="M2972" s="30">
        <v>1</v>
      </c>
      <c r="O2972" s="30">
        <v>11.6</v>
      </c>
      <c r="P2972" s="30">
        <v>7.1</v>
      </c>
      <c r="Q2972" s="30">
        <v>64</v>
      </c>
      <c r="BI2972" s="27"/>
    </row>
    <row r="2973" spans="1:61" s="22" customFormat="1" x14ac:dyDescent="0.2">
      <c r="A2973" s="30">
        <v>47761</v>
      </c>
      <c r="B2973" s="23">
        <f t="shared" si="372"/>
        <v>2015</v>
      </c>
      <c r="C2973" s="23">
        <f t="shared" si="373"/>
        <v>10</v>
      </c>
      <c r="D2973" s="24" t="s">
        <v>1228</v>
      </c>
      <c r="E2973" s="31">
        <v>42290</v>
      </c>
      <c r="F2973" s="30">
        <v>6596620</v>
      </c>
      <c r="G2973" s="30">
        <v>1620350</v>
      </c>
      <c r="H2973" s="26" t="s">
        <v>833</v>
      </c>
      <c r="I2973" s="22">
        <v>2</v>
      </c>
      <c r="J2973" s="22" t="str">
        <f t="shared" si="374"/>
        <v>Norrviken 2</v>
      </c>
      <c r="K2973" s="26" t="s">
        <v>782</v>
      </c>
      <c r="L2973" s="30">
        <v>2</v>
      </c>
      <c r="M2973" s="30">
        <v>2</v>
      </c>
      <c r="O2973" s="30">
        <v>11.6</v>
      </c>
      <c r="P2973" s="30">
        <v>7</v>
      </c>
      <c r="Q2973" s="30">
        <v>63</v>
      </c>
      <c r="BI2973" s="27"/>
    </row>
    <row r="2974" spans="1:61" s="22" customFormat="1" x14ac:dyDescent="0.2">
      <c r="A2974" s="30">
        <v>47762</v>
      </c>
      <c r="B2974" s="23">
        <f t="shared" si="372"/>
        <v>2015</v>
      </c>
      <c r="C2974" s="23">
        <f t="shared" si="373"/>
        <v>10</v>
      </c>
      <c r="D2974" s="24" t="s">
        <v>1228</v>
      </c>
      <c r="E2974" s="31">
        <v>42290</v>
      </c>
      <c r="F2974" s="30">
        <v>6596620</v>
      </c>
      <c r="G2974" s="30">
        <v>1620350</v>
      </c>
      <c r="H2974" s="26" t="s">
        <v>833</v>
      </c>
      <c r="I2974" s="22">
        <v>2</v>
      </c>
      <c r="J2974" s="22" t="str">
        <f t="shared" si="374"/>
        <v>Norrviken 2</v>
      </c>
      <c r="K2974" s="26" t="s">
        <v>783</v>
      </c>
      <c r="L2974" s="30">
        <v>3</v>
      </c>
      <c r="M2974" s="30">
        <v>3</v>
      </c>
      <c r="O2974" s="30">
        <v>11.6</v>
      </c>
      <c r="P2974" s="30">
        <v>6.9</v>
      </c>
      <c r="Q2974" s="30">
        <v>62</v>
      </c>
      <c r="BI2974" s="27"/>
    </row>
    <row r="2975" spans="1:61" s="22" customFormat="1" x14ac:dyDescent="0.2">
      <c r="A2975" s="30">
        <v>47763</v>
      </c>
      <c r="B2975" s="23">
        <f t="shared" si="372"/>
        <v>2015</v>
      </c>
      <c r="C2975" s="23">
        <f t="shared" si="373"/>
        <v>10</v>
      </c>
      <c r="D2975" s="24" t="s">
        <v>1228</v>
      </c>
      <c r="E2975" s="31">
        <v>42290</v>
      </c>
      <c r="F2975" s="30">
        <v>6596620</v>
      </c>
      <c r="G2975" s="30">
        <v>1620350</v>
      </c>
      <c r="H2975" s="26" t="s">
        <v>833</v>
      </c>
      <c r="I2975" s="22">
        <v>2</v>
      </c>
      <c r="J2975" s="22" t="str">
        <f t="shared" si="374"/>
        <v>Norrviken 2</v>
      </c>
      <c r="K2975" s="26" t="s">
        <v>784</v>
      </c>
      <c r="L2975" s="30">
        <v>4</v>
      </c>
      <c r="M2975" s="30">
        <v>4</v>
      </c>
      <c r="O2975" s="30">
        <v>11.3</v>
      </c>
      <c r="P2975" s="30">
        <v>7.4</v>
      </c>
      <c r="Q2975" s="30">
        <v>66</v>
      </c>
      <c r="BI2975" s="27"/>
    </row>
    <row r="2976" spans="1:61" s="22" customFormat="1" x14ac:dyDescent="0.2">
      <c r="A2976" s="30">
        <v>47764</v>
      </c>
      <c r="B2976" s="23">
        <f t="shared" si="372"/>
        <v>2015</v>
      </c>
      <c r="C2976" s="23">
        <f t="shared" si="373"/>
        <v>10</v>
      </c>
      <c r="D2976" s="24" t="s">
        <v>1228</v>
      </c>
      <c r="E2976" s="31">
        <v>42290</v>
      </c>
      <c r="F2976" s="30">
        <v>6596620</v>
      </c>
      <c r="G2976" s="30">
        <v>1620350</v>
      </c>
      <c r="H2976" s="26" t="s">
        <v>833</v>
      </c>
      <c r="I2976" s="22">
        <v>2</v>
      </c>
      <c r="J2976" s="22" t="str">
        <f t="shared" si="374"/>
        <v>Norrviken 2</v>
      </c>
      <c r="K2976" s="26" t="s">
        <v>841</v>
      </c>
      <c r="L2976" s="30">
        <v>5</v>
      </c>
      <c r="M2976" s="30">
        <v>5</v>
      </c>
      <c r="O2976" s="30">
        <v>11.2</v>
      </c>
      <c r="P2976" s="30">
        <v>7.6</v>
      </c>
      <c r="Q2976" s="30">
        <v>68</v>
      </c>
      <c r="BI2976" s="27"/>
    </row>
    <row r="2977" spans="1:61" s="22" customFormat="1" x14ac:dyDescent="0.2">
      <c r="A2977" s="30">
        <v>47765</v>
      </c>
      <c r="B2977" s="23">
        <f t="shared" si="372"/>
        <v>2015</v>
      </c>
      <c r="C2977" s="23">
        <f t="shared" si="373"/>
        <v>10</v>
      </c>
      <c r="D2977" s="24" t="s">
        <v>1228</v>
      </c>
      <c r="E2977" s="31">
        <v>42290</v>
      </c>
      <c r="F2977" s="30">
        <v>6596620</v>
      </c>
      <c r="G2977" s="30">
        <v>1620350</v>
      </c>
      <c r="H2977" s="26" t="s">
        <v>833</v>
      </c>
      <c r="I2977" s="22">
        <v>2</v>
      </c>
      <c r="J2977" s="22" t="str">
        <f t="shared" si="374"/>
        <v>Norrviken 2</v>
      </c>
      <c r="K2977" s="26" t="s">
        <v>842</v>
      </c>
      <c r="L2977" s="30">
        <v>6</v>
      </c>
      <c r="M2977" s="30">
        <v>6</v>
      </c>
      <c r="O2977" s="30">
        <v>11.2</v>
      </c>
      <c r="P2977" s="30">
        <v>7.6</v>
      </c>
      <c r="Q2977" s="30">
        <v>68</v>
      </c>
      <c r="BI2977" s="27"/>
    </row>
    <row r="2978" spans="1:61" s="22" customFormat="1" x14ac:dyDescent="0.2">
      <c r="A2978" s="30">
        <v>47766</v>
      </c>
      <c r="B2978" s="23">
        <f t="shared" si="372"/>
        <v>2015</v>
      </c>
      <c r="C2978" s="23">
        <f t="shared" si="373"/>
        <v>10</v>
      </c>
      <c r="D2978" s="24" t="s">
        <v>1228</v>
      </c>
      <c r="E2978" s="31">
        <v>42290</v>
      </c>
      <c r="F2978" s="30">
        <v>6596620</v>
      </c>
      <c r="G2978" s="30">
        <v>1620350</v>
      </c>
      <c r="H2978" s="26" t="s">
        <v>833</v>
      </c>
      <c r="I2978" s="22">
        <v>2</v>
      </c>
      <c r="J2978" s="22" t="str">
        <f t="shared" si="374"/>
        <v>Norrviken 2</v>
      </c>
      <c r="K2978" s="26" t="s">
        <v>843</v>
      </c>
      <c r="L2978" s="30">
        <v>7</v>
      </c>
      <c r="M2978" s="30">
        <v>7</v>
      </c>
      <c r="O2978" s="30">
        <v>11</v>
      </c>
      <c r="P2978" s="30">
        <v>7.2</v>
      </c>
      <c r="Q2978" s="30">
        <v>64</v>
      </c>
      <c r="BI2978" s="27"/>
    </row>
    <row r="2979" spans="1:61" s="22" customFormat="1" x14ac:dyDescent="0.2">
      <c r="A2979" s="30">
        <v>47767</v>
      </c>
      <c r="B2979" s="23">
        <f t="shared" si="372"/>
        <v>2015</v>
      </c>
      <c r="C2979" s="23">
        <f t="shared" si="373"/>
        <v>10</v>
      </c>
      <c r="D2979" s="24" t="s">
        <v>1228</v>
      </c>
      <c r="E2979" s="31">
        <v>42290</v>
      </c>
      <c r="F2979" s="30">
        <v>6596620</v>
      </c>
      <c r="G2979" s="30">
        <v>1620350</v>
      </c>
      <c r="H2979" s="26" t="s">
        <v>833</v>
      </c>
      <c r="I2979" s="22">
        <v>2</v>
      </c>
      <c r="J2979" s="22" t="str">
        <f t="shared" si="374"/>
        <v>Norrviken 2</v>
      </c>
      <c r="K2979" s="26" t="s">
        <v>844</v>
      </c>
      <c r="L2979" s="30">
        <v>8</v>
      </c>
      <c r="M2979" s="30">
        <v>8</v>
      </c>
      <c r="O2979" s="30">
        <v>10.1</v>
      </c>
      <c r="P2979" s="30">
        <v>6.5</v>
      </c>
      <c r="Q2979" s="30">
        <v>57</v>
      </c>
      <c r="BI2979" s="27"/>
    </row>
    <row r="2980" spans="1:61" s="22" customFormat="1" x14ac:dyDescent="0.2">
      <c r="A2980" s="30">
        <v>47768</v>
      </c>
      <c r="B2980" s="23">
        <f t="shared" si="372"/>
        <v>2015</v>
      </c>
      <c r="C2980" s="23">
        <f t="shared" si="373"/>
        <v>10</v>
      </c>
      <c r="D2980" s="24" t="s">
        <v>1228</v>
      </c>
      <c r="E2980" s="31">
        <v>42290</v>
      </c>
      <c r="F2980" s="30">
        <v>6596620</v>
      </c>
      <c r="G2980" s="30">
        <v>1620350</v>
      </c>
      <c r="H2980" s="26" t="s">
        <v>833</v>
      </c>
      <c r="I2980" s="22">
        <v>2</v>
      </c>
      <c r="J2980" s="22" t="str">
        <f t="shared" si="374"/>
        <v>Norrviken 2</v>
      </c>
      <c r="K2980" s="22" t="s">
        <v>785</v>
      </c>
      <c r="L2980" s="30">
        <v>8.9</v>
      </c>
      <c r="M2980" s="30">
        <v>8.9</v>
      </c>
      <c r="O2980" s="30">
        <v>9.9</v>
      </c>
      <c r="P2980" s="30">
        <v>6.5</v>
      </c>
      <c r="Q2980" s="30">
        <v>57</v>
      </c>
      <c r="BI2980" s="27"/>
    </row>
    <row r="2981" spans="1:61" s="22" customFormat="1" x14ac:dyDescent="0.2">
      <c r="A2981" s="30">
        <v>47769</v>
      </c>
      <c r="B2981" s="23">
        <f t="shared" si="372"/>
        <v>2015</v>
      </c>
      <c r="C2981" s="23">
        <f t="shared" si="373"/>
        <v>10</v>
      </c>
      <c r="D2981" s="24" t="s">
        <v>1228</v>
      </c>
      <c r="E2981" s="31">
        <v>42290</v>
      </c>
      <c r="F2981" s="30">
        <v>6594885</v>
      </c>
      <c r="G2981" s="30">
        <v>1620750</v>
      </c>
      <c r="H2981" s="26" t="s">
        <v>833</v>
      </c>
      <c r="I2981" s="22">
        <v>3</v>
      </c>
      <c r="J2981" s="22" t="str">
        <f t="shared" si="374"/>
        <v>Norrviken 3</v>
      </c>
      <c r="K2981" s="22" t="s">
        <v>739</v>
      </c>
      <c r="L2981" s="30">
        <v>0.5</v>
      </c>
      <c r="M2981" s="30">
        <v>0.5</v>
      </c>
      <c r="N2981" s="30">
        <v>2.8</v>
      </c>
      <c r="O2981" s="30">
        <v>11.5</v>
      </c>
      <c r="P2981" s="30">
        <v>6.9</v>
      </c>
      <c r="Q2981" s="30">
        <v>62</v>
      </c>
      <c r="T2981" s="30">
        <v>2.4914267717</v>
      </c>
      <c r="U2981" s="30">
        <v>76.227500000000006</v>
      </c>
      <c r="V2981" s="22">
        <f t="shared" ref="V2981" si="379">U2981 * (1/((10^((0.0901821 + (2729.92 /(273.15 + O2981)))-AC2981)+1)))</f>
        <v>0.94636711480693692</v>
      </c>
      <c r="W2981" s="30">
        <v>0.05</v>
      </c>
      <c r="X2981" s="30">
        <v>93.66</v>
      </c>
      <c r="Y2981" s="30">
        <v>2.1</v>
      </c>
      <c r="AB2981" s="30">
        <v>216.38</v>
      </c>
      <c r="AC2981" s="30">
        <v>7.78</v>
      </c>
      <c r="AI2981" s="30">
        <v>105.75</v>
      </c>
      <c r="AJ2981" s="30">
        <v>974.81</v>
      </c>
      <c r="BI2981" s="27"/>
    </row>
    <row r="2982" spans="1:61" s="22" customFormat="1" x14ac:dyDescent="0.2">
      <c r="A2982" s="30">
        <v>47770</v>
      </c>
      <c r="B2982" s="23">
        <f t="shared" si="372"/>
        <v>2015</v>
      </c>
      <c r="C2982" s="23">
        <f t="shared" si="373"/>
        <v>10</v>
      </c>
      <c r="D2982" s="24" t="s">
        <v>1228</v>
      </c>
      <c r="E2982" s="31">
        <v>42290</v>
      </c>
      <c r="F2982" s="30">
        <v>6594885</v>
      </c>
      <c r="G2982" s="30">
        <v>1620750</v>
      </c>
      <c r="H2982" s="26" t="s">
        <v>833</v>
      </c>
      <c r="I2982" s="22">
        <v>3</v>
      </c>
      <c r="J2982" s="22" t="str">
        <f t="shared" si="374"/>
        <v>Norrviken 3</v>
      </c>
      <c r="K2982" s="26" t="s">
        <v>781</v>
      </c>
      <c r="L2982" s="30">
        <v>1</v>
      </c>
      <c r="M2982" s="30">
        <v>1</v>
      </c>
      <c r="O2982" s="30">
        <v>11.5</v>
      </c>
      <c r="P2982" s="30">
        <v>6.9</v>
      </c>
      <c r="Q2982" s="30">
        <v>62</v>
      </c>
      <c r="BI2982" s="27"/>
    </row>
    <row r="2983" spans="1:61" s="22" customFormat="1" x14ac:dyDescent="0.2">
      <c r="A2983" s="30">
        <v>47771</v>
      </c>
      <c r="B2983" s="23">
        <f t="shared" si="372"/>
        <v>2015</v>
      </c>
      <c r="C2983" s="23">
        <f t="shared" si="373"/>
        <v>10</v>
      </c>
      <c r="D2983" s="24" t="s">
        <v>1228</v>
      </c>
      <c r="E2983" s="31">
        <v>42290</v>
      </c>
      <c r="F2983" s="30">
        <v>6594885</v>
      </c>
      <c r="G2983" s="30">
        <v>1620750</v>
      </c>
      <c r="H2983" s="26" t="s">
        <v>833</v>
      </c>
      <c r="I2983" s="22">
        <v>3</v>
      </c>
      <c r="J2983" s="22" t="str">
        <f t="shared" si="374"/>
        <v>Norrviken 3</v>
      </c>
      <c r="K2983" s="26" t="s">
        <v>782</v>
      </c>
      <c r="L2983" s="30">
        <v>2</v>
      </c>
      <c r="M2983" s="30">
        <v>2</v>
      </c>
      <c r="O2983" s="30">
        <v>11.5</v>
      </c>
      <c r="P2983" s="30">
        <v>6.9</v>
      </c>
      <c r="Q2983" s="30">
        <v>62</v>
      </c>
      <c r="BI2983" s="27"/>
    </row>
    <row r="2984" spans="1:61" s="22" customFormat="1" x14ac:dyDescent="0.2">
      <c r="A2984" s="30">
        <v>47772</v>
      </c>
      <c r="B2984" s="23">
        <f t="shared" si="372"/>
        <v>2015</v>
      </c>
      <c r="C2984" s="23">
        <f t="shared" si="373"/>
        <v>10</v>
      </c>
      <c r="D2984" s="24" t="s">
        <v>1228</v>
      </c>
      <c r="E2984" s="31">
        <v>42290</v>
      </c>
      <c r="F2984" s="30">
        <v>6594885</v>
      </c>
      <c r="G2984" s="30">
        <v>1620750</v>
      </c>
      <c r="H2984" s="26" t="s">
        <v>833</v>
      </c>
      <c r="I2984" s="22">
        <v>3</v>
      </c>
      <c r="J2984" s="22" t="str">
        <f t="shared" si="374"/>
        <v>Norrviken 3</v>
      </c>
      <c r="K2984" s="26" t="s">
        <v>783</v>
      </c>
      <c r="L2984" s="30">
        <v>3</v>
      </c>
      <c r="M2984" s="30">
        <v>3</v>
      </c>
      <c r="O2984" s="30">
        <v>11.5</v>
      </c>
      <c r="P2984" s="30">
        <v>6.9</v>
      </c>
      <c r="Q2984" s="30">
        <v>62</v>
      </c>
      <c r="BI2984" s="27"/>
    </row>
    <row r="2985" spans="1:61" s="22" customFormat="1" x14ac:dyDescent="0.2">
      <c r="A2985" s="30">
        <v>47773</v>
      </c>
      <c r="B2985" s="23">
        <f t="shared" si="372"/>
        <v>2015</v>
      </c>
      <c r="C2985" s="23">
        <f t="shared" si="373"/>
        <v>10</v>
      </c>
      <c r="D2985" s="24" t="s">
        <v>1228</v>
      </c>
      <c r="E2985" s="31">
        <v>42290</v>
      </c>
      <c r="F2985" s="30">
        <v>6594885</v>
      </c>
      <c r="G2985" s="30">
        <v>1620750</v>
      </c>
      <c r="H2985" s="26" t="s">
        <v>833</v>
      </c>
      <c r="I2985" s="22">
        <v>3</v>
      </c>
      <c r="J2985" s="22" t="str">
        <f t="shared" si="374"/>
        <v>Norrviken 3</v>
      </c>
      <c r="K2985" s="26" t="s">
        <v>784</v>
      </c>
      <c r="L2985" s="30">
        <v>4</v>
      </c>
      <c r="M2985" s="30">
        <v>4</v>
      </c>
      <c r="O2985" s="30">
        <v>11.5</v>
      </c>
      <c r="P2985" s="30">
        <v>6.9</v>
      </c>
      <c r="Q2985" s="30">
        <v>62</v>
      </c>
      <c r="BI2985" s="27"/>
    </row>
    <row r="2986" spans="1:61" s="22" customFormat="1" x14ac:dyDescent="0.2">
      <c r="A2986" s="30">
        <v>47774</v>
      </c>
      <c r="B2986" s="23">
        <f t="shared" si="372"/>
        <v>2015</v>
      </c>
      <c r="C2986" s="23">
        <f t="shared" si="373"/>
        <v>10</v>
      </c>
      <c r="D2986" s="24" t="s">
        <v>1228</v>
      </c>
      <c r="E2986" s="31">
        <v>42290</v>
      </c>
      <c r="F2986" s="30">
        <v>6594885</v>
      </c>
      <c r="G2986" s="30">
        <v>1620750</v>
      </c>
      <c r="H2986" s="26" t="s">
        <v>833</v>
      </c>
      <c r="I2986" s="22">
        <v>3</v>
      </c>
      <c r="J2986" s="22" t="str">
        <f t="shared" si="374"/>
        <v>Norrviken 3</v>
      </c>
      <c r="K2986" s="26" t="s">
        <v>841</v>
      </c>
      <c r="L2986" s="30">
        <v>5</v>
      </c>
      <c r="M2986" s="30">
        <v>5</v>
      </c>
      <c r="O2986" s="30">
        <v>11.4</v>
      </c>
      <c r="P2986" s="30">
        <v>6.8</v>
      </c>
      <c r="Q2986" s="30">
        <v>62</v>
      </c>
      <c r="BI2986" s="27"/>
    </row>
    <row r="2987" spans="1:61" s="22" customFormat="1" x14ac:dyDescent="0.2">
      <c r="A2987" s="30">
        <v>47775</v>
      </c>
      <c r="B2987" s="23">
        <f t="shared" si="372"/>
        <v>2015</v>
      </c>
      <c r="C2987" s="23">
        <f t="shared" si="373"/>
        <v>10</v>
      </c>
      <c r="D2987" s="24" t="s">
        <v>1228</v>
      </c>
      <c r="E2987" s="31">
        <v>42290</v>
      </c>
      <c r="F2987" s="30">
        <v>6594885</v>
      </c>
      <c r="G2987" s="30">
        <v>1620750</v>
      </c>
      <c r="H2987" s="26" t="s">
        <v>833</v>
      </c>
      <c r="I2987" s="22">
        <v>3</v>
      </c>
      <c r="J2987" s="22" t="str">
        <f t="shared" si="374"/>
        <v>Norrviken 3</v>
      </c>
      <c r="K2987" s="26" t="s">
        <v>842</v>
      </c>
      <c r="L2987" s="30">
        <v>6</v>
      </c>
      <c r="M2987" s="30">
        <v>6</v>
      </c>
      <c r="O2987" s="30">
        <v>11.4</v>
      </c>
      <c r="P2987" s="30">
        <v>6.8</v>
      </c>
      <c r="Q2987" s="30">
        <v>62</v>
      </c>
      <c r="BI2987" s="27"/>
    </row>
    <row r="2988" spans="1:61" s="22" customFormat="1" x14ac:dyDescent="0.2">
      <c r="A2988" s="30">
        <v>47776</v>
      </c>
      <c r="B2988" s="23">
        <f t="shared" si="372"/>
        <v>2015</v>
      </c>
      <c r="C2988" s="23">
        <f t="shared" si="373"/>
        <v>10</v>
      </c>
      <c r="D2988" s="24" t="s">
        <v>1228</v>
      </c>
      <c r="E2988" s="31">
        <v>42290</v>
      </c>
      <c r="F2988" s="30">
        <v>6594885</v>
      </c>
      <c r="G2988" s="30">
        <v>1620750</v>
      </c>
      <c r="H2988" s="26" t="s">
        <v>833</v>
      </c>
      <c r="I2988" s="22">
        <v>3</v>
      </c>
      <c r="J2988" s="22" t="str">
        <f t="shared" si="374"/>
        <v>Norrviken 3</v>
      </c>
      <c r="K2988" s="26" t="s">
        <v>843</v>
      </c>
      <c r="L2988" s="30">
        <v>7</v>
      </c>
      <c r="M2988" s="30">
        <v>7</v>
      </c>
      <c r="O2988" s="30">
        <v>11.4</v>
      </c>
      <c r="P2988" s="30">
        <v>6.8</v>
      </c>
      <c r="Q2988" s="30">
        <v>61</v>
      </c>
      <c r="BI2988" s="27"/>
    </row>
    <row r="2989" spans="1:61" s="22" customFormat="1" x14ac:dyDescent="0.2">
      <c r="A2989" s="30">
        <v>47777</v>
      </c>
      <c r="B2989" s="23">
        <f t="shared" si="372"/>
        <v>2015</v>
      </c>
      <c r="C2989" s="23">
        <f t="shared" si="373"/>
        <v>10</v>
      </c>
      <c r="D2989" s="24" t="s">
        <v>1228</v>
      </c>
      <c r="E2989" s="31">
        <v>42290</v>
      </c>
      <c r="F2989" s="30">
        <v>6594885</v>
      </c>
      <c r="G2989" s="30">
        <v>1620750</v>
      </c>
      <c r="H2989" s="26" t="s">
        <v>833</v>
      </c>
      <c r="I2989" s="22">
        <v>3</v>
      </c>
      <c r="J2989" s="22" t="str">
        <f t="shared" si="374"/>
        <v>Norrviken 3</v>
      </c>
      <c r="K2989" s="26" t="s">
        <v>844</v>
      </c>
      <c r="L2989" s="30">
        <v>8</v>
      </c>
      <c r="M2989" s="30">
        <v>8</v>
      </c>
      <c r="O2989" s="30">
        <v>11.2</v>
      </c>
      <c r="P2989" s="30">
        <v>7.1</v>
      </c>
      <c r="Q2989" s="30">
        <v>63</v>
      </c>
      <c r="BI2989" s="27"/>
    </row>
    <row r="2990" spans="1:61" s="22" customFormat="1" x14ac:dyDescent="0.2">
      <c r="A2990" s="30">
        <v>47778</v>
      </c>
      <c r="B2990" s="23">
        <f t="shared" si="372"/>
        <v>2015</v>
      </c>
      <c r="C2990" s="23">
        <f t="shared" si="373"/>
        <v>10</v>
      </c>
      <c r="D2990" s="24" t="s">
        <v>1228</v>
      </c>
      <c r="E2990" s="31">
        <v>42290</v>
      </c>
      <c r="F2990" s="30">
        <v>6594885</v>
      </c>
      <c r="G2990" s="30">
        <v>1620750</v>
      </c>
      <c r="H2990" s="26" t="s">
        <v>833</v>
      </c>
      <c r="I2990" s="22">
        <v>3</v>
      </c>
      <c r="J2990" s="22" t="str">
        <f t="shared" si="374"/>
        <v>Norrviken 3</v>
      </c>
      <c r="K2990" s="26" t="s">
        <v>845</v>
      </c>
      <c r="L2990" s="30">
        <v>9</v>
      </c>
      <c r="M2990" s="30">
        <v>9</v>
      </c>
      <c r="O2990" s="30">
        <v>10.9</v>
      </c>
      <c r="P2990" s="30">
        <v>7</v>
      </c>
      <c r="Q2990" s="30">
        <v>62</v>
      </c>
      <c r="BI2990" s="27"/>
    </row>
    <row r="2991" spans="1:61" s="22" customFormat="1" x14ac:dyDescent="0.2">
      <c r="A2991" s="30">
        <v>47779</v>
      </c>
      <c r="B2991" s="23">
        <f t="shared" si="372"/>
        <v>2015</v>
      </c>
      <c r="C2991" s="23">
        <f t="shared" si="373"/>
        <v>10</v>
      </c>
      <c r="D2991" s="24" t="s">
        <v>1228</v>
      </c>
      <c r="E2991" s="31">
        <v>42290</v>
      </c>
      <c r="F2991" s="30">
        <v>6594885</v>
      </c>
      <c r="G2991" s="30">
        <v>1620750</v>
      </c>
      <c r="H2991" s="26" t="s">
        <v>833</v>
      </c>
      <c r="I2991" s="22">
        <v>3</v>
      </c>
      <c r="J2991" s="22" t="str">
        <f t="shared" si="374"/>
        <v>Norrviken 3</v>
      </c>
      <c r="K2991" s="26" t="s">
        <v>846</v>
      </c>
      <c r="L2991" s="30">
        <v>10</v>
      </c>
      <c r="M2991" s="30">
        <v>10</v>
      </c>
      <c r="O2991" s="30">
        <v>10.8</v>
      </c>
      <c r="P2991" s="30">
        <v>7</v>
      </c>
      <c r="Q2991" s="30">
        <v>62</v>
      </c>
      <c r="BI2991" s="27"/>
    </row>
    <row r="2992" spans="1:61" s="22" customFormat="1" x14ac:dyDescent="0.2">
      <c r="A2992" s="30">
        <v>47780</v>
      </c>
      <c r="B2992" s="23">
        <f t="shared" si="372"/>
        <v>2015</v>
      </c>
      <c r="C2992" s="23">
        <f t="shared" si="373"/>
        <v>10</v>
      </c>
      <c r="D2992" s="24" t="s">
        <v>1228</v>
      </c>
      <c r="E2992" s="31">
        <v>42290</v>
      </c>
      <c r="F2992" s="30">
        <v>6594885</v>
      </c>
      <c r="G2992" s="30">
        <v>1620750</v>
      </c>
      <c r="H2992" s="26" t="s">
        <v>833</v>
      </c>
      <c r="I2992" s="22">
        <v>3</v>
      </c>
      <c r="J2992" s="22" t="str">
        <f t="shared" si="374"/>
        <v>Norrviken 3</v>
      </c>
      <c r="K2992" s="26" t="s">
        <v>847</v>
      </c>
      <c r="L2992" s="30">
        <v>11</v>
      </c>
      <c r="M2992" s="30">
        <v>11</v>
      </c>
      <c r="O2992" s="30">
        <v>10.8</v>
      </c>
      <c r="P2992" s="30">
        <v>6.9</v>
      </c>
      <c r="Q2992" s="30">
        <v>61</v>
      </c>
      <c r="BI2992" s="27"/>
    </row>
    <row r="2993" spans="1:61" s="22" customFormat="1" x14ac:dyDescent="0.2">
      <c r="A2993" s="30">
        <v>47781</v>
      </c>
      <c r="B2993" s="23">
        <f t="shared" si="372"/>
        <v>2015</v>
      </c>
      <c r="C2993" s="23">
        <f t="shared" si="373"/>
        <v>10</v>
      </c>
      <c r="D2993" s="24" t="s">
        <v>1228</v>
      </c>
      <c r="E2993" s="31">
        <v>42290</v>
      </c>
      <c r="F2993" s="30">
        <v>6594885</v>
      </c>
      <c r="G2993" s="30">
        <v>1620750</v>
      </c>
      <c r="H2993" s="26" t="s">
        <v>833</v>
      </c>
      <c r="I2993" s="22">
        <v>3</v>
      </c>
      <c r="J2993" s="22" t="str">
        <f t="shared" si="374"/>
        <v>Norrviken 3</v>
      </c>
      <c r="K2993" s="22" t="s">
        <v>785</v>
      </c>
      <c r="L2993" s="30">
        <v>11.4</v>
      </c>
      <c r="M2993" s="30">
        <v>11.4</v>
      </c>
      <c r="O2993" s="30">
        <v>10.8</v>
      </c>
      <c r="P2993" s="30">
        <v>6.9</v>
      </c>
      <c r="Q2993" s="30">
        <v>61</v>
      </c>
      <c r="BI2993" s="27"/>
    </row>
    <row r="2994" spans="1:61" s="22" customFormat="1" x14ac:dyDescent="0.2">
      <c r="A2994" s="30">
        <v>47782</v>
      </c>
      <c r="B2994" s="23">
        <f t="shared" si="372"/>
        <v>2015</v>
      </c>
      <c r="C2994" s="23">
        <f t="shared" si="373"/>
        <v>10</v>
      </c>
      <c r="D2994" s="24" t="s">
        <v>1228</v>
      </c>
      <c r="E2994" s="31">
        <v>42290</v>
      </c>
      <c r="F2994" s="30">
        <v>6597300</v>
      </c>
      <c r="G2994" s="30">
        <v>1619975</v>
      </c>
      <c r="H2994" s="26" t="s">
        <v>833</v>
      </c>
      <c r="I2994" s="22">
        <v>4</v>
      </c>
      <c r="J2994" s="22" t="str">
        <f t="shared" si="374"/>
        <v>Norrviken 4</v>
      </c>
      <c r="K2994" s="22" t="s">
        <v>739</v>
      </c>
      <c r="L2994" s="30">
        <v>0.5</v>
      </c>
      <c r="M2994" s="30">
        <v>0.5</v>
      </c>
      <c r="N2994" s="30">
        <v>2.2000000000000002</v>
      </c>
      <c r="O2994" s="30">
        <v>11.2</v>
      </c>
      <c r="P2994" s="30">
        <v>7.9</v>
      </c>
      <c r="Q2994" s="30">
        <v>71</v>
      </c>
      <c r="T2994" s="30">
        <v>2.5493669292000001</v>
      </c>
      <c r="U2994" s="30">
        <v>47.439399999999999</v>
      </c>
      <c r="V2994" s="22">
        <f t="shared" ref="V2994" si="380">U2994 * (1/((10^((0.0901821 + (2729.92 /(273.15 + O2994)))-AC2994)+1)))</f>
        <v>0.67479596130492503</v>
      </c>
      <c r="W2994" s="30">
        <v>4.7E-2</v>
      </c>
      <c r="X2994" s="30">
        <v>93.92</v>
      </c>
      <c r="Y2994" s="30">
        <v>1.55</v>
      </c>
      <c r="AB2994" s="30">
        <v>212.1</v>
      </c>
      <c r="AC2994" s="30">
        <v>7.85</v>
      </c>
      <c r="AI2994" s="30">
        <v>105.81</v>
      </c>
      <c r="AJ2994" s="30">
        <v>970.41</v>
      </c>
      <c r="BI2994" s="27"/>
    </row>
    <row r="2995" spans="1:61" s="22" customFormat="1" x14ac:dyDescent="0.2">
      <c r="A2995" s="30">
        <v>47783</v>
      </c>
      <c r="B2995" s="23">
        <f t="shared" si="372"/>
        <v>2015</v>
      </c>
      <c r="C2995" s="23">
        <f t="shared" si="373"/>
        <v>10</v>
      </c>
      <c r="D2995" s="24" t="s">
        <v>1228</v>
      </c>
      <c r="E2995" s="31">
        <v>42290</v>
      </c>
      <c r="F2995" s="30">
        <v>6597300</v>
      </c>
      <c r="G2995" s="30">
        <v>1619975</v>
      </c>
      <c r="H2995" s="26" t="s">
        <v>833</v>
      </c>
      <c r="I2995" s="22">
        <v>4</v>
      </c>
      <c r="J2995" s="22" t="str">
        <f t="shared" si="374"/>
        <v>Norrviken 4</v>
      </c>
      <c r="K2995" s="26" t="s">
        <v>781</v>
      </c>
      <c r="L2995" s="30">
        <v>1</v>
      </c>
      <c r="M2995" s="30">
        <v>1</v>
      </c>
      <c r="O2995" s="30">
        <v>11.2</v>
      </c>
      <c r="P2995" s="30">
        <v>7.9</v>
      </c>
      <c r="Q2995" s="30">
        <v>71</v>
      </c>
      <c r="BI2995" s="27"/>
    </row>
    <row r="2996" spans="1:61" s="22" customFormat="1" x14ac:dyDescent="0.2">
      <c r="A2996" s="30">
        <v>47784</v>
      </c>
      <c r="B2996" s="23">
        <f t="shared" si="372"/>
        <v>2015</v>
      </c>
      <c r="C2996" s="23">
        <f t="shared" si="373"/>
        <v>10</v>
      </c>
      <c r="D2996" s="24" t="s">
        <v>1228</v>
      </c>
      <c r="E2996" s="31">
        <v>42290</v>
      </c>
      <c r="F2996" s="30">
        <v>6597300</v>
      </c>
      <c r="G2996" s="30">
        <v>1619975</v>
      </c>
      <c r="H2996" s="26" t="s">
        <v>833</v>
      </c>
      <c r="I2996" s="22">
        <v>4</v>
      </c>
      <c r="J2996" s="22" t="str">
        <f t="shared" si="374"/>
        <v>Norrviken 4</v>
      </c>
      <c r="K2996" s="22" t="s">
        <v>785</v>
      </c>
      <c r="L2996" s="30">
        <v>2.2000000000000002</v>
      </c>
      <c r="M2996" s="30">
        <v>2.2000000000000002</v>
      </c>
      <c r="O2996" s="30">
        <v>11.2</v>
      </c>
      <c r="P2996" s="30">
        <v>7.9</v>
      </c>
      <c r="Q2996" s="30">
        <v>71</v>
      </c>
      <c r="BI2996" s="27"/>
    </row>
    <row r="2997" spans="1:61" s="22" customFormat="1" x14ac:dyDescent="0.2">
      <c r="A2997" s="22">
        <v>47741</v>
      </c>
      <c r="B2997" s="23">
        <f t="shared" si="372"/>
        <v>2015</v>
      </c>
      <c r="C2997" s="23">
        <f t="shared" si="373"/>
        <v>10</v>
      </c>
      <c r="D2997" s="24" t="s">
        <v>1228</v>
      </c>
      <c r="E2997" s="25">
        <v>42290</v>
      </c>
      <c r="F2997" s="22">
        <v>6600935</v>
      </c>
      <c r="G2997" s="22">
        <v>1626764</v>
      </c>
      <c r="H2997" s="22" t="s">
        <v>94</v>
      </c>
      <c r="I2997" s="22" t="s">
        <v>780</v>
      </c>
      <c r="J2997" s="22" t="str">
        <f t="shared" si="374"/>
        <v>Vallentunasjön Va2</v>
      </c>
      <c r="K2997" s="22" t="s">
        <v>739</v>
      </c>
      <c r="L2997" s="22">
        <v>0.5</v>
      </c>
      <c r="M2997" s="22">
        <v>0.5</v>
      </c>
      <c r="N2997" s="22">
        <v>0.9</v>
      </c>
      <c r="O2997" s="22">
        <v>9.1</v>
      </c>
      <c r="P2997" s="22">
        <v>10.6</v>
      </c>
      <c r="Q2997" s="22">
        <v>90</v>
      </c>
      <c r="BI2997" s="27"/>
    </row>
    <row r="2998" spans="1:61" s="22" customFormat="1" x14ac:dyDescent="0.2">
      <c r="A2998" s="22">
        <v>47742</v>
      </c>
      <c r="B2998" s="23">
        <f t="shared" si="372"/>
        <v>2015</v>
      </c>
      <c r="C2998" s="23">
        <f t="shared" si="373"/>
        <v>10</v>
      </c>
      <c r="D2998" s="24" t="s">
        <v>1228</v>
      </c>
      <c r="E2998" s="25">
        <v>42290</v>
      </c>
      <c r="F2998" s="22">
        <v>6600935</v>
      </c>
      <c r="G2998" s="22">
        <v>1626764</v>
      </c>
      <c r="H2998" s="22" t="s">
        <v>94</v>
      </c>
      <c r="I2998" s="22" t="s">
        <v>780</v>
      </c>
      <c r="J2998" s="22" t="str">
        <f t="shared" si="374"/>
        <v>Vallentunasjön Va2</v>
      </c>
      <c r="K2998" s="22" t="s">
        <v>781</v>
      </c>
      <c r="L2998" s="22">
        <v>1</v>
      </c>
      <c r="M2998" s="22">
        <v>1</v>
      </c>
      <c r="O2998" s="22">
        <v>9.1</v>
      </c>
      <c r="P2998" s="22">
        <v>10.5</v>
      </c>
      <c r="Q2998" s="22">
        <v>89</v>
      </c>
      <c r="BI2998" s="27"/>
    </row>
    <row r="2999" spans="1:61" s="22" customFormat="1" x14ac:dyDescent="0.2">
      <c r="A2999" s="22">
        <v>47743</v>
      </c>
      <c r="B2999" s="23">
        <f t="shared" si="372"/>
        <v>2015</v>
      </c>
      <c r="C2999" s="23">
        <f t="shared" si="373"/>
        <v>10</v>
      </c>
      <c r="D2999" s="24" t="s">
        <v>1228</v>
      </c>
      <c r="E2999" s="25">
        <v>42290</v>
      </c>
      <c r="F2999" s="22">
        <v>6600935</v>
      </c>
      <c r="G2999" s="22">
        <v>1626764</v>
      </c>
      <c r="H2999" s="22" t="s">
        <v>94</v>
      </c>
      <c r="I2999" s="22" t="s">
        <v>780</v>
      </c>
      <c r="J2999" s="22" t="str">
        <f t="shared" si="374"/>
        <v>Vallentunasjön Va2</v>
      </c>
      <c r="K2999" s="22" t="s">
        <v>782</v>
      </c>
      <c r="L2999" s="22">
        <v>2</v>
      </c>
      <c r="M2999" s="22">
        <v>2</v>
      </c>
      <c r="O2999" s="22">
        <v>9</v>
      </c>
      <c r="P2999" s="22">
        <v>10.4</v>
      </c>
      <c r="Q2999" s="22">
        <v>88</v>
      </c>
      <c r="BI2999" s="27"/>
    </row>
    <row r="3000" spans="1:61" s="22" customFormat="1" x14ac:dyDescent="0.2">
      <c r="A3000" s="22">
        <v>47744</v>
      </c>
      <c r="B3000" s="23">
        <f t="shared" si="372"/>
        <v>2015</v>
      </c>
      <c r="C3000" s="23">
        <f t="shared" si="373"/>
        <v>10</v>
      </c>
      <c r="D3000" s="24" t="s">
        <v>1228</v>
      </c>
      <c r="E3000" s="25">
        <v>42290</v>
      </c>
      <c r="F3000" s="22">
        <v>6600935</v>
      </c>
      <c r="G3000" s="22">
        <v>1626764</v>
      </c>
      <c r="H3000" s="22" t="s">
        <v>94</v>
      </c>
      <c r="I3000" s="22" t="s">
        <v>780</v>
      </c>
      <c r="J3000" s="22" t="str">
        <f t="shared" si="374"/>
        <v>Vallentunasjön Va2</v>
      </c>
      <c r="K3000" s="22" t="s">
        <v>783</v>
      </c>
      <c r="L3000" s="22">
        <v>3</v>
      </c>
      <c r="M3000" s="22">
        <v>3</v>
      </c>
      <c r="O3000" s="22">
        <v>8.8000000000000007</v>
      </c>
      <c r="P3000" s="22">
        <v>9.6999999999999993</v>
      </c>
      <c r="Q3000" s="22">
        <v>82</v>
      </c>
      <c r="BI3000" s="27"/>
    </row>
    <row r="3001" spans="1:61" s="22" customFormat="1" x14ac:dyDescent="0.2">
      <c r="A3001" s="22">
        <v>47745</v>
      </c>
      <c r="B3001" s="23">
        <f t="shared" si="372"/>
        <v>2015</v>
      </c>
      <c r="C3001" s="23">
        <f t="shared" si="373"/>
        <v>10</v>
      </c>
      <c r="D3001" s="24" t="s">
        <v>1228</v>
      </c>
      <c r="E3001" s="25">
        <v>42290</v>
      </c>
      <c r="F3001" s="22">
        <v>6600935</v>
      </c>
      <c r="G3001" s="22">
        <v>1626764</v>
      </c>
      <c r="H3001" s="22" t="s">
        <v>94</v>
      </c>
      <c r="I3001" s="22" t="s">
        <v>780</v>
      </c>
      <c r="J3001" s="22" t="str">
        <f t="shared" si="374"/>
        <v>Vallentunasjön Va2</v>
      </c>
      <c r="K3001" s="22" t="s">
        <v>784</v>
      </c>
      <c r="L3001" s="22">
        <v>4</v>
      </c>
      <c r="M3001" s="22">
        <v>4</v>
      </c>
      <c r="O3001" s="22">
        <v>8.5</v>
      </c>
      <c r="P3001" s="22">
        <v>9.9</v>
      </c>
      <c r="Q3001" s="22">
        <v>84</v>
      </c>
      <c r="BI3001" s="27"/>
    </row>
    <row r="3002" spans="1:61" s="22" customFormat="1" x14ac:dyDescent="0.2">
      <c r="A3002" s="22">
        <v>47746</v>
      </c>
      <c r="B3002" s="23">
        <f t="shared" si="372"/>
        <v>2015</v>
      </c>
      <c r="C3002" s="23">
        <f t="shared" si="373"/>
        <v>10</v>
      </c>
      <c r="D3002" s="24" t="s">
        <v>1228</v>
      </c>
      <c r="E3002" s="25">
        <v>42290</v>
      </c>
      <c r="F3002" s="22">
        <v>6600935</v>
      </c>
      <c r="G3002" s="22">
        <v>1626764</v>
      </c>
      <c r="H3002" s="22" t="s">
        <v>94</v>
      </c>
      <c r="I3002" s="22" t="s">
        <v>780</v>
      </c>
      <c r="J3002" s="22" t="str">
        <f t="shared" si="374"/>
        <v>Vallentunasjön Va2</v>
      </c>
      <c r="K3002" s="22" t="s">
        <v>785</v>
      </c>
      <c r="L3002" s="22">
        <v>4.5</v>
      </c>
      <c r="M3002" s="22">
        <v>4.5</v>
      </c>
      <c r="O3002" s="22">
        <v>8.5</v>
      </c>
      <c r="P3002" s="22">
        <v>9.6999999999999993</v>
      </c>
      <c r="Q3002" s="22">
        <v>81</v>
      </c>
      <c r="BI3002" s="27"/>
    </row>
    <row r="3003" spans="1:61" s="22" customFormat="1" x14ac:dyDescent="0.2">
      <c r="A3003" s="22">
        <v>47747</v>
      </c>
      <c r="B3003" s="23">
        <f t="shared" si="372"/>
        <v>2015</v>
      </c>
      <c r="C3003" s="23">
        <f t="shared" si="373"/>
        <v>10</v>
      </c>
      <c r="D3003" s="24" t="s">
        <v>1228</v>
      </c>
      <c r="E3003" s="25">
        <v>42290</v>
      </c>
      <c r="H3003" s="22" t="s">
        <v>94</v>
      </c>
      <c r="I3003" s="22" t="s">
        <v>786</v>
      </c>
      <c r="J3003" s="22" t="str">
        <f t="shared" si="374"/>
        <v>Vallentunasjön Blandprov</v>
      </c>
      <c r="K3003" s="22" t="s">
        <v>739</v>
      </c>
      <c r="L3003" s="22">
        <v>4</v>
      </c>
      <c r="M3003" s="22">
        <v>0</v>
      </c>
      <c r="U3003" s="22">
        <v>11.571300000000001</v>
      </c>
      <c r="X3003" s="22">
        <v>1.9100000000000001</v>
      </c>
      <c r="Z3003" s="22">
        <v>27.33642</v>
      </c>
      <c r="AB3003" s="22">
        <v>2.5</v>
      </c>
      <c r="AE3003" s="22">
        <v>10.5</v>
      </c>
      <c r="AI3003" s="22">
        <v>34.56</v>
      </c>
      <c r="AJ3003" s="22">
        <v>1044.54</v>
      </c>
      <c r="BI3003" s="27"/>
    </row>
    <row r="3004" spans="1:61" s="22" customFormat="1" x14ac:dyDescent="0.2">
      <c r="A3004" s="30">
        <v>47785</v>
      </c>
      <c r="B3004" s="23">
        <f t="shared" si="372"/>
        <v>2015</v>
      </c>
      <c r="C3004" s="23">
        <f t="shared" si="373"/>
        <v>10</v>
      </c>
      <c r="D3004" s="24" t="s">
        <v>1228</v>
      </c>
      <c r="E3004" s="31">
        <v>42291</v>
      </c>
      <c r="F3004" s="30">
        <v>6595400</v>
      </c>
      <c r="G3004" s="30">
        <v>1624045</v>
      </c>
      <c r="H3004" s="26" t="s">
        <v>84</v>
      </c>
      <c r="J3004" s="22" t="str">
        <f t="shared" si="374"/>
        <v xml:space="preserve">Fjäturen </v>
      </c>
      <c r="K3004" s="22" t="s">
        <v>739</v>
      </c>
      <c r="L3004" s="30">
        <v>0.5</v>
      </c>
      <c r="M3004" s="30">
        <v>0.5</v>
      </c>
      <c r="N3004" s="30">
        <v>2.5</v>
      </c>
      <c r="O3004" s="30">
        <v>10.5</v>
      </c>
      <c r="P3004" s="30">
        <v>8.9</v>
      </c>
      <c r="Q3004" s="30">
        <v>78</v>
      </c>
      <c r="T3004" s="30">
        <v>1.9506519684999999</v>
      </c>
      <c r="U3004" s="30">
        <v>6.0052000000000003</v>
      </c>
      <c r="V3004" s="22">
        <f t="shared" ref="V3004" si="381">U3004 * (1/((10^((0.0901821 + (2729.92 /(273.15 + O3004)))-AC3004)+1)))</f>
        <v>7.3911447634422062E-2</v>
      </c>
      <c r="W3004" s="30">
        <v>6.8000000000000005E-2</v>
      </c>
      <c r="X3004" s="30">
        <v>3.41</v>
      </c>
      <c r="Y3004" s="30">
        <v>2.2999999999999998</v>
      </c>
      <c r="AB3004" s="30">
        <v>0.4</v>
      </c>
      <c r="AC3004" s="30">
        <v>7.8100000000000005</v>
      </c>
      <c r="AI3004" s="30">
        <v>22.79</v>
      </c>
      <c r="AJ3004" s="30">
        <v>685.85</v>
      </c>
      <c r="BI3004" s="27"/>
    </row>
    <row r="3005" spans="1:61" s="22" customFormat="1" x14ac:dyDescent="0.2">
      <c r="A3005" s="30">
        <v>47786</v>
      </c>
      <c r="B3005" s="23">
        <f t="shared" si="372"/>
        <v>2015</v>
      </c>
      <c r="C3005" s="23">
        <f t="shared" si="373"/>
        <v>10</v>
      </c>
      <c r="D3005" s="24" t="s">
        <v>1228</v>
      </c>
      <c r="E3005" s="31">
        <v>42291</v>
      </c>
      <c r="F3005" s="30">
        <v>6595400</v>
      </c>
      <c r="G3005" s="30">
        <v>1624045</v>
      </c>
      <c r="H3005" s="26" t="s">
        <v>84</v>
      </c>
      <c r="J3005" s="22" t="str">
        <f t="shared" si="374"/>
        <v xml:space="preserve">Fjäturen </v>
      </c>
      <c r="K3005" s="26" t="s">
        <v>781</v>
      </c>
      <c r="L3005" s="30">
        <v>1</v>
      </c>
      <c r="M3005" s="30">
        <v>1</v>
      </c>
      <c r="O3005" s="30">
        <v>10.4</v>
      </c>
      <c r="P3005" s="30">
        <v>8.9</v>
      </c>
      <c r="Q3005" s="30">
        <v>78</v>
      </c>
      <c r="BI3005" s="27"/>
    </row>
    <row r="3006" spans="1:61" s="22" customFormat="1" x14ac:dyDescent="0.2">
      <c r="A3006" s="30">
        <v>47787</v>
      </c>
      <c r="B3006" s="23">
        <f t="shared" si="372"/>
        <v>2015</v>
      </c>
      <c r="C3006" s="23">
        <f t="shared" si="373"/>
        <v>10</v>
      </c>
      <c r="D3006" s="24" t="s">
        <v>1228</v>
      </c>
      <c r="E3006" s="31">
        <v>42291</v>
      </c>
      <c r="F3006" s="30">
        <v>6595400</v>
      </c>
      <c r="G3006" s="30">
        <v>1624045</v>
      </c>
      <c r="H3006" s="26" t="s">
        <v>84</v>
      </c>
      <c r="J3006" s="22" t="str">
        <f t="shared" si="374"/>
        <v xml:space="preserve">Fjäturen </v>
      </c>
      <c r="K3006" s="26" t="s">
        <v>782</v>
      </c>
      <c r="L3006" s="30">
        <v>2</v>
      </c>
      <c r="M3006" s="30">
        <v>2</v>
      </c>
      <c r="O3006" s="30">
        <v>10.3</v>
      </c>
      <c r="P3006" s="30">
        <v>8.8000000000000007</v>
      </c>
      <c r="Q3006" s="30">
        <v>77</v>
      </c>
      <c r="BI3006" s="27"/>
    </row>
    <row r="3007" spans="1:61" s="22" customFormat="1" x14ac:dyDescent="0.2">
      <c r="A3007" s="30">
        <v>47788</v>
      </c>
      <c r="B3007" s="23">
        <f t="shared" si="372"/>
        <v>2015</v>
      </c>
      <c r="C3007" s="23">
        <f t="shared" si="373"/>
        <v>10</v>
      </c>
      <c r="D3007" s="24" t="s">
        <v>1228</v>
      </c>
      <c r="E3007" s="31">
        <v>42291</v>
      </c>
      <c r="F3007" s="30">
        <v>6595400</v>
      </c>
      <c r="G3007" s="30">
        <v>1624045</v>
      </c>
      <c r="H3007" s="26" t="s">
        <v>84</v>
      </c>
      <c r="J3007" s="22" t="str">
        <f t="shared" si="374"/>
        <v xml:space="preserve">Fjäturen </v>
      </c>
      <c r="K3007" s="26" t="s">
        <v>783</v>
      </c>
      <c r="L3007" s="30">
        <v>3</v>
      </c>
      <c r="M3007" s="30">
        <v>3</v>
      </c>
      <c r="O3007" s="30">
        <v>10.3</v>
      </c>
      <c r="P3007" s="30">
        <v>8.8000000000000007</v>
      </c>
      <c r="Q3007" s="30">
        <v>77</v>
      </c>
      <c r="BI3007" s="27"/>
    </row>
    <row r="3008" spans="1:61" s="22" customFormat="1" x14ac:dyDescent="0.2">
      <c r="A3008" s="30">
        <v>47789</v>
      </c>
      <c r="B3008" s="23">
        <f t="shared" si="372"/>
        <v>2015</v>
      </c>
      <c r="C3008" s="23">
        <f t="shared" si="373"/>
        <v>10</v>
      </c>
      <c r="D3008" s="24" t="s">
        <v>1228</v>
      </c>
      <c r="E3008" s="31">
        <v>42291</v>
      </c>
      <c r="F3008" s="30">
        <v>6595400</v>
      </c>
      <c r="G3008" s="30">
        <v>1624045</v>
      </c>
      <c r="H3008" s="26" t="s">
        <v>84</v>
      </c>
      <c r="J3008" s="22" t="str">
        <f t="shared" si="374"/>
        <v xml:space="preserve">Fjäturen </v>
      </c>
      <c r="K3008" s="26" t="s">
        <v>784</v>
      </c>
      <c r="L3008" s="30">
        <v>4</v>
      </c>
      <c r="M3008" s="30">
        <v>4</v>
      </c>
      <c r="O3008" s="30">
        <v>10.3</v>
      </c>
      <c r="P3008" s="30">
        <v>8.6999999999999993</v>
      </c>
      <c r="Q3008" s="30">
        <v>77</v>
      </c>
      <c r="BI3008" s="27"/>
    </row>
    <row r="3009" spans="1:84" s="22" customFormat="1" x14ac:dyDescent="0.2">
      <c r="A3009" s="30">
        <v>47790</v>
      </c>
      <c r="B3009" s="23">
        <f t="shared" si="372"/>
        <v>2015</v>
      </c>
      <c r="C3009" s="23">
        <f t="shared" si="373"/>
        <v>10</v>
      </c>
      <c r="D3009" s="24" t="s">
        <v>1228</v>
      </c>
      <c r="E3009" s="31">
        <v>42291</v>
      </c>
      <c r="F3009" s="30">
        <v>6595400</v>
      </c>
      <c r="G3009" s="30">
        <v>1624045</v>
      </c>
      <c r="H3009" s="26" t="s">
        <v>84</v>
      </c>
      <c r="J3009" s="22" t="str">
        <f t="shared" si="374"/>
        <v xml:space="preserve">Fjäturen </v>
      </c>
      <c r="K3009" s="26" t="s">
        <v>841</v>
      </c>
      <c r="L3009" s="30">
        <v>5</v>
      </c>
      <c r="M3009" s="30">
        <v>5</v>
      </c>
      <c r="O3009" s="30">
        <v>10.3</v>
      </c>
      <c r="P3009" s="30">
        <v>8.6999999999999993</v>
      </c>
      <c r="Q3009" s="30">
        <v>76</v>
      </c>
      <c r="BI3009" s="27"/>
    </row>
    <row r="3010" spans="1:84" s="22" customFormat="1" x14ac:dyDescent="0.2">
      <c r="A3010" s="30">
        <v>47791</v>
      </c>
      <c r="B3010" s="23">
        <f t="shared" ref="B3010:B3073" si="382">YEAR(E3010)</f>
        <v>2015</v>
      </c>
      <c r="C3010" s="23">
        <f t="shared" ref="C3010:C3073" si="383">MONTH(E3010)</f>
        <v>10</v>
      </c>
      <c r="D3010" s="24" t="s">
        <v>1228</v>
      </c>
      <c r="E3010" s="31">
        <v>42291</v>
      </c>
      <c r="F3010" s="30">
        <v>6595400</v>
      </c>
      <c r="G3010" s="30">
        <v>1624045</v>
      </c>
      <c r="H3010" s="26" t="s">
        <v>84</v>
      </c>
      <c r="J3010" s="22" t="str">
        <f t="shared" si="374"/>
        <v xml:space="preserve">Fjäturen </v>
      </c>
      <c r="K3010" s="26" t="s">
        <v>842</v>
      </c>
      <c r="L3010" s="30">
        <v>6</v>
      </c>
      <c r="M3010" s="30">
        <v>6</v>
      </c>
      <c r="O3010" s="30">
        <v>10.3</v>
      </c>
      <c r="P3010" s="30">
        <v>8.6999999999999993</v>
      </c>
      <c r="Q3010" s="30">
        <v>76</v>
      </c>
      <c r="BI3010" s="27"/>
    </row>
    <row r="3011" spans="1:84" s="22" customFormat="1" x14ac:dyDescent="0.2">
      <c r="A3011" s="30">
        <v>47792</v>
      </c>
      <c r="B3011" s="23">
        <f t="shared" si="382"/>
        <v>2015</v>
      </c>
      <c r="C3011" s="23">
        <f t="shared" si="383"/>
        <v>10</v>
      </c>
      <c r="D3011" s="24" t="s">
        <v>1228</v>
      </c>
      <c r="E3011" s="31">
        <v>42291</v>
      </c>
      <c r="F3011" s="30">
        <v>6595400</v>
      </c>
      <c r="G3011" s="30">
        <v>1624045</v>
      </c>
      <c r="H3011" s="26" t="s">
        <v>84</v>
      </c>
      <c r="J3011" s="22" t="str">
        <f t="shared" ref="J3011:J3074" si="384">CONCATENATE(H3011," ",I3011)</f>
        <v xml:space="preserve">Fjäturen </v>
      </c>
      <c r="K3011" s="26" t="s">
        <v>843</v>
      </c>
      <c r="L3011" s="30">
        <v>7</v>
      </c>
      <c r="M3011" s="30">
        <v>7</v>
      </c>
      <c r="O3011" s="30">
        <v>10.3</v>
      </c>
      <c r="P3011" s="30">
        <v>8.6999999999999993</v>
      </c>
      <c r="Q3011" s="30">
        <v>76</v>
      </c>
      <c r="BI3011" s="27"/>
    </row>
    <row r="3012" spans="1:84" s="22" customFormat="1" x14ac:dyDescent="0.2">
      <c r="A3012" s="30">
        <v>47793</v>
      </c>
      <c r="B3012" s="23">
        <f t="shared" si="382"/>
        <v>2015</v>
      </c>
      <c r="C3012" s="23">
        <f t="shared" si="383"/>
        <v>10</v>
      </c>
      <c r="D3012" s="24" t="s">
        <v>1228</v>
      </c>
      <c r="E3012" s="31">
        <v>42291</v>
      </c>
      <c r="F3012" s="30">
        <v>6595400</v>
      </c>
      <c r="G3012" s="30">
        <v>1624045</v>
      </c>
      <c r="H3012" s="26" t="s">
        <v>84</v>
      </c>
      <c r="J3012" s="22" t="str">
        <f t="shared" si="384"/>
        <v xml:space="preserve">Fjäturen </v>
      </c>
      <c r="K3012" s="26" t="s">
        <v>844</v>
      </c>
      <c r="L3012" s="30">
        <v>8</v>
      </c>
      <c r="M3012" s="30">
        <v>8</v>
      </c>
      <c r="O3012" s="30">
        <v>10.3</v>
      </c>
      <c r="P3012" s="30">
        <v>8.6</v>
      </c>
      <c r="Q3012" s="30">
        <v>75</v>
      </c>
      <c r="BI3012" s="27"/>
    </row>
    <row r="3013" spans="1:84" s="22" customFormat="1" x14ac:dyDescent="0.2">
      <c r="A3013" s="30">
        <v>47794</v>
      </c>
      <c r="B3013" s="23">
        <f t="shared" si="382"/>
        <v>2015</v>
      </c>
      <c r="C3013" s="23">
        <f t="shared" si="383"/>
        <v>10</v>
      </c>
      <c r="D3013" s="24" t="s">
        <v>1228</v>
      </c>
      <c r="E3013" s="31">
        <v>42291</v>
      </c>
      <c r="F3013" s="30">
        <v>6595400</v>
      </c>
      <c r="G3013" s="30">
        <v>1624045</v>
      </c>
      <c r="H3013" s="26" t="s">
        <v>84</v>
      </c>
      <c r="J3013" s="22" t="str">
        <f t="shared" si="384"/>
        <v xml:space="preserve">Fjäturen </v>
      </c>
      <c r="K3013" s="22" t="s">
        <v>785</v>
      </c>
      <c r="L3013" s="30">
        <v>8.8000000000000007</v>
      </c>
      <c r="M3013" s="30">
        <v>8.8000000000000007</v>
      </c>
      <c r="O3013" s="30">
        <v>10.3</v>
      </c>
      <c r="P3013" s="30">
        <v>6.3</v>
      </c>
      <c r="Q3013" s="30">
        <v>55</v>
      </c>
      <c r="BI3013" s="27"/>
    </row>
    <row r="3014" spans="1:84" s="22" customFormat="1" x14ac:dyDescent="0.2">
      <c r="A3014" s="30">
        <v>47795</v>
      </c>
      <c r="B3014" s="23">
        <f t="shared" si="382"/>
        <v>2015</v>
      </c>
      <c r="C3014" s="23">
        <f t="shared" si="383"/>
        <v>10</v>
      </c>
      <c r="D3014" s="24" t="s">
        <v>1228</v>
      </c>
      <c r="E3014" s="31">
        <v>42291</v>
      </c>
      <c r="F3014" s="30">
        <v>6593820</v>
      </c>
      <c r="G3014" s="30">
        <v>1624215</v>
      </c>
      <c r="H3014" s="26" t="s">
        <v>92</v>
      </c>
      <c r="J3014" s="22" t="str">
        <f t="shared" si="384"/>
        <v xml:space="preserve">Rösjön </v>
      </c>
      <c r="K3014" s="22" t="s">
        <v>739</v>
      </c>
      <c r="L3014" s="30">
        <v>0.5</v>
      </c>
      <c r="M3014" s="30">
        <v>0.5</v>
      </c>
      <c r="N3014" s="30">
        <v>3.5</v>
      </c>
      <c r="O3014" s="30">
        <v>10.5</v>
      </c>
      <c r="P3014" s="30">
        <v>9.1999999999999993</v>
      </c>
      <c r="Q3014" s="30">
        <v>81</v>
      </c>
      <c r="T3014" s="30">
        <v>1.5450708662000001</v>
      </c>
      <c r="U3014" s="30">
        <v>16.205200000000001</v>
      </c>
      <c r="V3014" s="22">
        <f t="shared" ref="V3014" si="385">U3014 * (1/((10^((0.0901821 + (2729.92 /(273.15 + O3014)))-AC3014)+1)))</f>
        <v>0.22345336402866403</v>
      </c>
      <c r="W3014" s="30">
        <v>4.2999999999999997E-2</v>
      </c>
      <c r="X3014" s="30">
        <v>2.42</v>
      </c>
      <c r="Y3014" s="30">
        <v>2.2000000000000002</v>
      </c>
      <c r="AB3014" s="30">
        <v>3.49</v>
      </c>
      <c r="AC3014" s="30">
        <v>7.86</v>
      </c>
      <c r="AI3014" s="30">
        <v>18.89</v>
      </c>
      <c r="AJ3014" s="30">
        <v>528.6</v>
      </c>
      <c r="AK3014" s="30">
        <v>29.1</v>
      </c>
      <c r="AL3014" s="30">
        <v>6.6100000000000006E-2</v>
      </c>
      <c r="AM3014" s="30">
        <v>1.96</v>
      </c>
      <c r="AN3014" s="30">
        <v>4.03</v>
      </c>
      <c r="AP3014" s="30">
        <v>14.8</v>
      </c>
      <c r="AR3014" s="30">
        <v>0.88700000000000001</v>
      </c>
      <c r="AS3014" s="30">
        <v>35.799999999999898</v>
      </c>
      <c r="AT3014" s="30">
        <v>0.80400000000000005</v>
      </c>
      <c r="AU3014" s="30">
        <v>14.2</v>
      </c>
      <c r="AV3014" s="30">
        <v>3.3400000000000001E-3</v>
      </c>
      <c r="AW3014" s="30">
        <v>3.1099999999999899E-2</v>
      </c>
      <c r="AX3014" s="30">
        <v>0.128</v>
      </c>
      <c r="AY3014" s="30">
        <v>3.12</v>
      </c>
      <c r="AZ3014" s="30">
        <v>7.62E-3</v>
      </c>
      <c r="BA3014" s="30">
        <v>21.3</v>
      </c>
      <c r="BB3014" s="30">
        <v>0.65400000000000003</v>
      </c>
      <c r="BC3014" s="30">
        <v>0.45600000000000002</v>
      </c>
      <c r="BD3014" s="30">
        <v>16.600000000000001</v>
      </c>
      <c r="BE3014" s="30">
        <v>0.217</v>
      </c>
      <c r="BF3014" s="30">
        <v>72.5</v>
      </c>
      <c r="BG3014" s="30">
        <v>0.36499999999999899</v>
      </c>
      <c r="BH3014" s="30">
        <v>4.5199999999999898</v>
      </c>
      <c r="BI3014" s="27"/>
      <c r="BJ3014" s="30">
        <v>2.57</v>
      </c>
      <c r="BK3014" s="30">
        <v>2.8900000000000002E-3</v>
      </c>
      <c r="BL3014" s="30">
        <v>2.8500000000000001E-2</v>
      </c>
      <c r="BM3014" s="30">
        <v>5.5899999999999901E-2</v>
      </c>
      <c r="BN3014" s="30">
        <v>3.14</v>
      </c>
      <c r="BO3014" s="30">
        <v>0.39300000000000002</v>
      </c>
      <c r="BP3014" s="30">
        <v>0.504</v>
      </c>
      <c r="BQ3014" s="30">
        <v>1.1900000000000001E-2</v>
      </c>
      <c r="BR3014" s="30">
        <v>5.67</v>
      </c>
      <c r="BS3014" s="30">
        <v>28.3</v>
      </c>
      <c r="BT3014" s="30">
        <v>4</v>
      </c>
      <c r="BV3014" s="30">
        <v>6.77999999999999E-3</v>
      </c>
      <c r="BW3014" s="30">
        <v>1.95</v>
      </c>
      <c r="BX3014" s="30">
        <v>14.7</v>
      </c>
      <c r="BY3014" s="30">
        <v>0.75</v>
      </c>
      <c r="BZ3014" s="30">
        <v>0.745</v>
      </c>
      <c r="CA3014" s="30">
        <v>11.9</v>
      </c>
      <c r="CB3014" s="30">
        <v>5.8599999999999902E-3</v>
      </c>
      <c r="CC3014" s="30">
        <v>0.58199999999999896</v>
      </c>
      <c r="CD3014" s="30">
        <v>12.4</v>
      </c>
      <c r="CE3014" s="30">
        <v>0.307</v>
      </c>
      <c r="CF3014" s="30">
        <v>71.900000000000006</v>
      </c>
    </row>
    <row r="3015" spans="1:84" s="22" customFormat="1" x14ac:dyDescent="0.2">
      <c r="A3015" s="30">
        <v>47796</v>
      </c>
      <c r="B3015" s="23">
        <f t="shared" si="382"/>
        <v>2015</v>
      </c>
      <c r="C3015" s="23">
        <f t="shared" si="383"/>
        <v>10</v>
      </c>
      <c r="D3015" s="24" t="s">
        <v>1228</v>
      </c>
      <c r="E3015" s="31">
        <v>42291</v>
      </c>
      <c r="F3015" s="30">
        <v>6593820</v>
      </c>
      <c r="G3015" s="30">
        <v>1624215</v>
      </c>
      <c r="H3015" s="26" t="s">
        <v>92</v>
      </c>
      <c r="J3015" s="22" t="str">
        <f t="shared" si="384"/>
        <v xml:space="preserve">Rösjön </v>
      </c>
      <c r="K3015" s="26" t="s">
        <v>781</v>
      </c>
      <c r="L3015" s="30">
        <v>1</v>
      </c>
      <c r="M3015" s="30">
        <v>1</v>
      </c>
      <c r="O3015" s="30">
        <v>10.5</v>
      </c>
      <c r="P3015" s="30">
        <v>9.1999999999999993</v>
      </c>
      <c r="Q3015" s="30">
        <v>81</v>
      </c>
      <c r="BI3015" s="27"/>
    </row>
    <row r="3016" spans="1:84" s="22" customFormat="1" x14ac:dyDescent="0.2">
      <c r="A3016" s="30">
        <v>47797</v>
      </c>
      <c r="B3016" s="23">
        <f t="shared" si="382"/>
        <v>2015</v>
      </c>
      <c r="C3016" s="23">
        <f t="shared" si="383"/>
        <v>10</v>
      </c>
      <c r="D3016" s="24" t="s">
        <v>1228</v>
      </c>
      <c r="E3016" s="31">
        <v>42291</v>
      </c>
      <c r="F3016" s="30">
        <v>6593820</v>
      </c>
      <c r="G3016" s="30">
        <v>1624215</v>
      </c>
      <c r="H3016" s="26" t="s">
        <v>92</v>
      </c>
      <c r="J3016" s="22" t="str">
        <f t="shared" si="384"/>
        <v xml:space="preserve">Rösjön </v>
      </c>
      <c r="K3016" s="26" t="s">
        <v>782</v>
      </c>
      <c r="L3016" s="30">
        <v>2</v>
      </c>
      <c r="M3016" s="30">
        <v>2</v>
      </c>
      <c r="O3016" s="30">
        <v>10.5</v>
      </c>
      <c r="P3016" s="30">
        <v>9.1999999999999993</v>
      </c>
      <c r="Q3016" s="30">
        <v>81</v>
      </c>
      <c r="BI3016" s="27"/>
    </row>
    <row r="3017" spans="1:84" s="22" customFormat="1" x14ac:dyDescent="0.2">
      <c r="A3017" s="30">
        <v>47798</v>
      </c>
      <c r="B3017" s="23">
        <f t="shared" si="382"/>
        <v>2015</v>
      </c>
      <c r="C3017" s="23">
        <f t="shared" si="383"/>
        <v>10</v>
      </c>
      <c r="D3017" s="24" t="s">
        <v>1228</v>
      </c>
      <c r="E3017" s="31">
        <v>42291</v>
      </c>
      <c r="F3017" s="30">
        <v>6593820</v>
      </c>
      <c r="G3017" s="30">
        <v>1624215</v>
      </c>
      <c r="H3017" s="26" t="s">
        <v>92</v>
      </c>
      <c r="J3017" s="22" t="str">
        <f t="shared" si="384"/>
        <v xml:space="preserve">Rösjön </v>
      </c>
      <c r="K3017" s="26" t="s">
        <v>783</v>
      </c>
      <c r="L3017" s="30">
        <v>3</v>
      </c>
      <c r="M3017" s="30">
        <v>3</v>
      </c>
      <c r="O3017" s="30">
        <v>10.5</v>
      </c>
      <c r="P3017" s="30">
        <v>9.1999999999999993</v>
      </c>
      <c r="Q3017" s="30">
        <v>81</v>
      </c>
      <c r="BI3017" s="27"/>
    </row>
    <row r="3018" spans="1:84" s="22" customFormat="1" x14ac:dyDescent="0.2">
      <c r="A3018" s="30">
        <v>47799</v>
      </c>
      <c r="B3018" s="23">
        <f t="shared" si="382"/>
        <v>2015</v>
      </c>
      <c r="C3018" s="23">
        <f t="shared" si="383"/>
        <v>10</v>
      </c>
      <c r="D3018" s="24" t="s">
        <v>1228</v>
      </c>
      <c r="E3018" s="31">
        <v>42291</v>
      </c>
      <c r="F3018" s="30">
        <v>6593820</v>
      </c>
      <c r="G3018" s="30">
        <v>1624215</v>
      </c>
      <c r="H3018" s="26" t="s">
        <v>92</v>
      </c>
      <c r="J3018" s="22" t="str">
        <f t="shared" si="384"/>
        <v xml:space="preserve">Rösjön </v>
      </c>
      <c r="K3018" s="26" t="s">
        <v>784</v>
      </c>
      <c r="L3018" s="30">
        <v>4</v>
      </c>
      <c r="M3018" s="30">
        <v>4</v>
      </c>
      <c r="O3018" s="30">
        <v>10.5</v>
      </c>
      <c r="P3018" s="30">
        <v>9.1999999999999993</v>
      </c>
      <c r="Q3018" s="30">
        <v>81</v>
      </c>
      <c r="BI3018" s="27"/>
    </row>
    <row r="3019" spans="1:84" s="22" customFormat="1" x14ac:dyDescent="0.2">
      <c r="A3019" s="30">
        <v>47800</v>
      </c>
      <c r="B3019" s="23">
        <f t="shared" si="382"/>
        <v>2015</v>
      </c>
      <c r="C3019" s="23">
        <f t="shared" si="383"/>
        <v>10</v>
      </c>
      <c r="D3019" s="24" t="s">
        <v>1228</v>
      </c>
      <c r="E3019" s="31">
        <v>42291</v>
      </c>
      <c r="F3019" s="30">
        <v>6593820</v>
      </c>
      <c r="G3019" s="30">
        <v>1624215</v>
      </c>
      <c r="H3019" s="26" t="s">
        <v>92</v>
      </c>
      <c r="J3019" s="22" t="str">
        <f t="shared" si="384"/>
        <v xml:space="preserve">Rösjön </v>
      </c>
      <c r="K3019" s="26" t="s">
        <v>841</v>
      </c>
      <c r="L3019" s="30">
        <v>5</v>
      </c>
      <c r="M3019" s="30">
        <v>5</v>
      </c>
      <c r="O3019" s="30">
        <v>10.5</v>
      </c>
      <c r="P3019" s="30">
        <v>9.1999999999999993</v>
      </c>
      <c r="Q3019" s="30">
        <v>81</v>
      </c>
      <c r="BI3019" s="27"/>
    </row>
    <row r="3020" spans="1:84" s="22" customFormat="1" x14ac:dyDescent="0.2">
      <c r="A3020" s="30">
        <v>47801</v>
      </c>
      <c r="B3020" s="23">
        <f t="shared" si="382"/>
        <v>2015</v>
      </c>
      <c r="C3020" s="23">
        <f t="shared" si="383"/>
        <v>10</v>
      </c>
      <c r="D3020" s="24" t="s">
        <v>1228</v>
      </c>
      <c r="E3020" s="31">
        <v>42291</v>
      </c>
      <c r="F3020" s="30">
        <v>6593820</v>
      </c>
      <c r="G3020" s="30">
        <v>1624215</v>
      </c>
      <c r="H3020" s="26" t="s">
        <v>92</v>
      </c>
      <c r="J3020" s="22" t="str">
        <f t="shared" si="384"/>
        <v xml:space="preserve">Rösjön </v>
      </c>
      <c r="K3020" s="26" t="s">
        <v>842</v>
      </c>
      <c r="L3020" s="30">
        <v>6</v>
      </c>
      <c r="M3020" s="30">
        <v>6</v>
      </c>
      <c r="O3020" s="30">
        <v>10.5</v>
      </c>
      <c r="P3020" s="30">
        <v>9.1999999999999993</v>
      </c>
      <c r="Q3020" s="30">
        <v>81</v>
      </c>
      <c r="BI3020" s="27"/>
    </row>
    <row r="3021" spans="1:84" s="22" customFormat="1" x14ac:dyDescent="0.2">
      <c r="A3021" s="30">
        <v>47802</v>
      </c>
      <c r="B3021" s="23">
        <f t="shared" si="382"/>
        <v>2015</v>
      </c>
      <c r="C3021" s="23">
        <f t="shared" si="383"/>
        <v>10</v>
      </c>
      <c r="D3021" s="24" t="s">
        <v>1228</v>
      </c>
      <c r="E3021" s="31">
        <v>42291</v>
      </c>
      <c r="F3021" s="30">
        <v>6593820</v>
      </c>
      <c r="G3021" s="30">
        <v>1624215</v>
      </c>
      <c r="H3021" s="26" t="s">
        <v>92</v>
      </c>
      <c r="J3021" s="22" t="str">
        <f t="shared" si="384"/>
        <v xml:space="preserve">Rösjön </v>
      </c>
      <c r="K3021" s="22" t="s">
        <v>785</v>
      </c>
      <c r="L3021" s="30">
        <v>6.7</v>
      </c>
      <c r="M3021" s="30">
        <v>6.7</v>
      </c>
      <c r="O3021" s="30">
        <v>10.5</v>
      </c>
      <c r="P3021" s="30">
        <v>9.1</v>
      </c>
      <c r="Q3021" s="30">
        <v>80</v>
      </c>
      <c r="BI3021" s="27"/>
    </row>
    <row r="3022" spans="1:84" s="22" customFormat="1" x14ac:dyDescent="0.2">
      <c r="A3022" s="30">
        <v>47803</v>
      </c>
      <c r="B3022" s="23">
        <f t="shared" si="382"/>
        <v>2015</v>
      </c>
      <c r="C3022" s="23">
        <f t="shared" si="383"/>
        <v>10</v>
      </c>
      <c r="D3022" s="24" t="s">
        <v>1228</v>
      </c>
      <c r="E3022" s="31">
        <v>42291</v>
      </c>
      <c r="F3022" s="30">
        <v>6594980</v>
      </c>
      <c r="G3022" s="30">
        <v>1622960</v>
      </c>
      <c r="H3022" s="26" t="s">
        <v>95</v>
      </c>
      <c r="J3022" s="22" t="str">
        <f t="shared" si="384"/>
        <v xml:space="preserve">Väsjön </v>
      </c>
      <c r="K3022" s="22" t="s">
        <v>739</v>
      </c>
      <c r="L3022" s="30">
        <v>0.5</v>
      </c>
      <c r="M3022" s="30">
        <v>0.5</v>
      </c>
      <c r="N3022" s="30">
        <v>2.6</v>
      </c>
      <c r="O3022" s="30">
        <v>8.9</v>
      </c>
      <c r="P3022" s="30">
        <v>8.4</v>
      </c>
      <c r="Q3022" s="30">
        <v>71</v>
      </c>
      <c r="T3022" s="30">
        <v>2.8583811024000001</v>
      </c>
      <c r="U3022" s="30">
        <v>2.395</v>
      </c>
      <c r="V3022" s="22">
        <f t="shared" ref="V3022" si="386">U3022 * (1/((10^((0.0901821 + (2729.92 /(273.15 + O3022)))-AC3022)+1)))</f>
        <v>2.6033084497272159E-2</v>
      </c>
      <c r="W3022" s="30">
        <v>8.6999999999999994E-2</v>
      </c>
      <c r="X3022" s="30">
        <v>0.37</v>
      </c>
      <c r="Y3022" s="30">
        <v>0.77</v>
      </c>
      <c r="AB3022" s="30">
        <v>0.08</v>
      </c>
      <c r="AC3022" s="30">
        <v>7.8100000000000005</v>
      </c>
      <c r="AI3022" s="30">
        <v>12.33</v>
      </c>
      <c r="AJ3022" s="30">
        <v>630.38</v>
      </c>
      <c r="AK3022" s="30">
        <v>51</v>
      </c>
      <c r="AL3022" s="30">
        <v>1.29E-2</v>
      </c>
      <c r="AM3022" s="30">
        <v>2.86</v>
      </c>
      <c r="AN3022" s="30">
        <v>6.71</v>
      </c>
      <c r="AP3022" s="30">
        <v>33.299999999999898</v>
      </c>
      <c r="AR3022" s="30">
        <v>0.85</v>
      </c>
      <c r="AS3022" s="30">
        <v>4.25</v>
      </c>
      <c r="AT3022" s="30">
        <v>0.41799999999999898</v>
      </c>
      <c r="AU3022" s="30">
        <v>21.8</v>
      </c>
      <c r="AV3022" s="30">
        <v>6.43E-3</v>
      </c>
      <c r="AW3022" s="30">
        <v>3.0800000000000001E-2</v>
      </c>
      <c r="AX3022" s="30">
        <v>0.113</v>
      </c>
      <c r="AY3022" s="30">
        <v>9.1999999999999904</v>
      </c>
      <c r="AZ3022" s="30">
        <v>4.96E-3</v>
      </c>
      <c r="BA3022" s="30">
        <v>10.6</v>
      </c>
      <c r="BB3022" s="30">
        <v>0.63800000000000001</v>
      </c>
      <c r="BC3022" s="30">
        <v>0.33100000000000002</v>
      </c>
      <c r="BD3022" s="30">
        <v>10.5</v>
      </c>
      <c r="BE3022" s="30">
        <v>4.9099999999999901E-2</v>
      </c>
      <c r="BF3022" s="30">
        <v>120</v>
      </c>
      <c r="BG3022" s="30">
        <v>0.23100000000000001</v>
      </c>
      <c r="BH3022" s="30">
        <v>7.06</v>
      </c>
      <c r="BI3022" s="27"/>
      <c r="BJ3022" s="30">
        <v>1.28</v>
      </c>
      <c r="BK3022" s="30">
        <v>6.3E-3</v>
      </c>
      <c r="BL3022" s="30">
        <v>3.54999999999999E-2</v>
      </c>
      <c r="BM3022" s="30">
        <v>9.7799999999999901E-2</v>
      </c>
      <c r="BN3022" s="30">
        <v>7.96</v>
      </c>
      <c r="BO3022" s="30">
        <v>0.46700000000000003</v>
      </c>
      <c r="BP3022" s="30">
        <v>0.39</v>
      </c>
      <c r="BQ3022" s="30">
        <v>5.0000000000000001E-3</v>
      </c>
      <c r="BR3022" s="30">
        <v>10.8</v>
      </c>
      <c r="BS3022" s="30">
        <v>49.7</v>
      </c>
      <c r="BT3022" s="30">
        <v>6.66</v>
      </c>
      <c r="BV3022" s="30">
        <v>7.1599999999999902E-3</v>
      </c>
      <c r="BW3022" s="30">
        <v>2.84</v>
      </c>
      <c r="BX3022" s="30">
        <v>32.5</v>
      </c>
      <c r="BY3022" s="30">
        <v>0.77700000000000002</v>
      </c>
      <c r="BZ3022" s="30">
        <v>0.53200000000000003</v>
      </c>
      <c r="CA3022" s="30">
        <v>25.7</v>
      </c>
      <c r="CB3022" s="30">
        <v>2.5799999999999899E-3</v>
      </c>
      <c r="CC3022" s="30">
        <v>0.70099999999999896</v>
      </c>
      <c r="CD3022" s="30">
        <v>9.2200000000000006</v>
      </c>
      <c r="CE3022" s="30">
        <v>0.247</v>
      </c>
      <c r="CF3022" s="30">
        <v>118</v>
      </c>
    </row>
    <row r="3023" spans="1:84" s="22" customFormat="1" x14ac:dyDescent="0.2">
      <c r="A3023" s="30">
        <v>47804</v>
      </c>
      <c r="B3023" s="23">
        <f t="shared" si="382"/>
        <v>2015</v>
      </c>
      <c r="C3023" s="23">
        <f t="shared" si="383"/>
        <v>10</v>
      </c>
      <c r="D3023" s="24" t="s">
        <v>1228</v>
      </c>
      <c r="E3023" s="31">
        <v>42291</v>
      </c>
      <c r="F3023" s="30">
        <v>6594980</v>
      </c>
      <c r="G3023" s="30">
        <v>1622960</v>
      </c>
      <c r="H3023" s="26" t="s">
        <v>95</v>
      </c>
      <c r="J3023" s="22" t="str">
        <f t="shared" si="384"/>
        <v xml:space="preserve">Väsjön </v>
      </c>
      <c r="K3023" s="26" t="s">
        <v>781</v>
      </c>
      <c r="L3023" s="30">
        <v>1</v>
      </c>
      <c r="M3023" s="30">
        <v>1</v>
      </c>
      <c r="O3023" s="30">
        <v>8.5</v>
      </c>
      <c r="P3023" s="30">
        <v>8.4</v>
      </c>
      <c r="Q3023" s="30">
        <v>70</v>
      </c>
      <c r="BI3023" s="27"/>
    </row>
    <row r="3024" spans="1:84" s="22" customFormat="1" x14ac:dyDescent="0.2">
      <c r="A3024" s="30">
        <v>47805</v>
      </c>
      <c r="B3024" s="23">
        <f t="shared" si="382"/>
        <v>2015</v>
      </c>
      <c r="C3024" s="23">
        <f t="shared" si="383"/>
        <v>10</v>
      </c>
      <c r="D3024" s="24" t="s">
        <v>1228</v>
      </c>
      <c r="E3024" s="31">
        <v>42291</v>
      </c>
      <c r="F3024" s="30">
        <v>6594980</v>
      </c>
      <c r="G3024" s="30">
        <v>1622960</v>
      </c>
      <c r="H3024" s="26" t="s">
        <v>95</v>
      </c>
      <c r="J3024" s="22" t="str">
        <f t="shared" si="384"/>
        <v xml:space="preserve">Väsjön </v>
      </c>
      <c r="K3024" s="26" t="s">
        <v>782</v>
      </c>
      <c r="L3024" s="30">
        <v>2</v>
      </c>
      <c r="M3024" s="30">
        <v>2</v>
      </c>
      <c r="O3024" s="30">
        <v>8.5</v>
      </c>
      <c r="P3024" s="30">
        <v>8.3000000000000007</v>
      </c>
      <c r="Q3024" s="30">
        <v>70</v>
      </c>
      <c r="BI3024" s="27"/>
    </row>
    <row r="3025" spans="1:61" s="22" customFormat="1" x14ac:dyDescent="0.2">
      <c r="A3025" s="30">
        <v>47806</v>
      </c>
      <c r="B3025" s="23">
        <f t="shared" si="382"/>
        <v>2015</v>
      </c>
      <c r="C3025" s="23">
        <f t="shared" si="383"/>
        <v>10</v>
      </c>
      <c r="D3025" s="24" t="s">
        <v>1228</v>
      </c>
      <c r="E3025" s="31">
        <v>42291</v>
      </c>
      <c r="F3025" s="30">
        <v>6594980</v>
      </c>
      <c r="G3025" s="30">
        <v>1622960</v>
      </c>
      <c r="H3025" s="26" t="s">
        <v>95</v>
      </c>
      <c r="J3025" s="22" t="str">
        <f t="shared" si="384"/>
        <v xml:space="preserve">Väsjön </v>
      </c>
      <c r="K3025" s="22" t="s">
        <v>785</v>
      </c>
      <c r="L3025" s="30">
        <v>2.6</v>
      </c>
      <c r="M3025" s="30">
        <v>2.6</v>
      </c>
      <c r="O3025" s="30">
        <v>8.4</v>
      </c>
      <c r="P3025" s="30">
        <v>8.3000000000000007</v>
      </c>
      <c r="Q3025" s="30">
        <v>69</v>
      </c>
      <c r="BI3025" s="27"/>
    </row>
    <row r="3026" spans="1:61" s="22" customFormat="1" x14ac:dyDescent="0.2">
      <c r="A3026" s="30">
        <v>47807</v>
      </c>
      <c r="B3026" s="23">
        <f t="shared" si="382"/>
        <v>2015</v>
      </c>
      <c r="C3026" s="23">
        <f t="shared" si="383"/>
        <v>10</v>
      </c>
      <c r="D3026" s="24" t="s">
        <v>1228</v>
      </c>
      <c r="E3026" s="31">
        <v>42291</v>
      </c>
      <c r="F3026" s="30">
        <v>6599695</v>
      </c>
      <c r="G3026" s="30">
        <v>1617290</v>
      </c>
      <c r="H3026" s="26" t="s">
        <v>83</v>
      </c>
      <c r="J3026" s="22" t="str">
        <f t="shared" si="384"/>
        <v xml:space="preserve">Edssjön </v>
      </c>
      <c r="K3026" s="22" t="s">
        <v>739</v>
      </c>
      <c r="L3026" s="30">
        <v>0.5</v>
      </c>
      <c r="M3026" s="30">
        <v>0.5</v>
      </c>
      <c r="N3026" s="30">
        <v>2.8</v>
      </c>
      <c r="O3026" s="30">
        <v>9.5</v>
      </c>
      <c r="P3026" s="30">
        <v>8.1</v>
      </c>
      <c r="Q3026" s="30">
        <v>70</v>
      </c>
      <c r="T3026" s="30">
        <v>2.6459338583000003</v>
      </c>
      <c r="U3026" s="30">
        <v>88.590100000000007</v>
      </c>
      <c r="V3026" s="22">
        <f t="shared" ref="V3026" si="387">U3026 * (1/((10^((0.0901821 + (2729.92 /(273.15 + O3026)))-AC3026)+1)))</f>
        <v>1.1306272032043392</v>
      </c>
      <c r="W3026" s="30">
        <v>7.0000000000000007E-2</v>
      </c>
      <c r="X3026" s="30">
        <v>61.28</v>
      </c>
      <c r="Y3026" s="30">
        <v>2.6</v>
      </c>
      <c r="AB3026" s="30">
        <v>105.89</v>
      </c>
      <c r="AC3026" s="30">
        <v>7.86</v>
      </c>
      <c r="AI3026" s="30">
        <v>88.94</v>
      </c>
      <c r="AJ3026" s="30">
        <v>1000.43</v>
      </c>
      <c r="BI3026" s="27"/>
    </row>
    <row r="3027" spans="1:61" s="22" customFormat="1" x14ac:dyDescent="0.2">
      <c r="A3027" s="30">
        <v>47808</v>
      </c>
      <c r="B3027" s="23">
        <f t="shared" si="382"/>
        <v>2015</v>
      </c>
      <c r="C3027" s="23">
        <f t="shared" si="383"/>
        <v>10</v>
      </c>
      <c r="D3027" s="24" t="s">
        <v>1228</v>
      </c>
      <c r="E3027" s="31">
        <v>42291</v>
      </c>
      <c r="F3027" s="30">
        <v>6599695</v>
      </c>
      <c r="G3027" s="30">
        <v>1617290</v>
      </c>
      <c r="H3027" s="26" t="s">
        <v>83</v>
      </c>
      <c r="J3027" s="22" t="str">
        <f t="shared" si="384"/>
        <v xml:space="preserve">Edssjön </v>
      </c>
      <c r="K3027" s="26" t="s">
        <v>781</v>
      </c>
      <c r="L3027" s="30">
        <v>1</v>
      </c>
      <c r="M3027" s="30">
        <v>1</v>
      </c>
      <c r="O3027" s="30">
        <v>9.5</v>
      </c>
      <c r="P3027" s="30">
        <v>8.1</v>
      </c>
      <c r="Q3027" s="30">
        <v>70</v>
      </c>
      <c r="BI3027" s="27"/>
    </row>
    <row r="3028" spans="1:61" s="22" customFormat="1" x14ac:dyDescent="0.2">
      <c r="A3028" s="30">
        <v>47809</v>
      </c>
      <c r="B3028" s="23">
        <f t="shared" si="382"/>
        <v>2015</v>
      </c>
      <c r="C3028" s="23">
        <f t="shared" si="383"/>
        <v>10</v>
      </c>
      <c r="D3028" s="24" t="s">
        <v>1228</v>
      </c>
      <c r="E3028" s="31">
        <v>42291</v>
      </c>
      <c r="F3028" s="30">
        <v>6599695</v>
      </c>
      <c r="G3028" s="30">
        <v>1617290</v>
      </c>
      <c r="H3028" s="26" t="s">
        <v>83</v>
      </c>
      <c r="J3028" s="22" t="str">
        <f t="shared" si="384"/>
        <v xml:space="preserve">Edssjön </v>
      </c>
      <c r="K3028" s="26" t="s">
        <v>782</v>
      </c>
      <c r="L3028" s="30">
        <v>2</v>
      </c>
      <c r="M3028" s="30">
        <v>2</v>
      </c>
      <c r="O3028" s="30">
        <v>9.5</v>
      </c>
      <c r="P3028" s="30">
        <v>8.1</v>
      </c>
      <c r="Q3028" s="30">
        <v>70</v>
      </c>
      <c r="BI3028" s="27"/>
    </row>
    <row r="3029" spans="1:61" s="22" customFormat="1" x14ac:dyDescent="0.2">
      <c r="A3029" s="30">
        <v>47810</v>
      </c>
      <c r="B3029" s="23">
        <f t="shared" si="382"/>
        <v>2015</v>
      </c>
      <c r="C3029" s="23">
        <f t="shared" si="383"/>
        <v>10</v>
      </c>
      <c r="D3029" s="24" t="s">
        <v>1228</v>
      </c>
      <c r="E3029" s="31">
        <v>42291</v>
      </c>
      <c r="F3029" s="30">
        <v>6599695</v>
      </c>
      <c r="G3029" s="30">
        <v>1617290</v>
      </c>
      <c r="H3029" s="26" t="s">
        <v>83</v>
      </c>
      <c r="J3029" s="22" t="str">
        <f t="shared" si="384"/>
        <v xml:space="preserve">Edssjön </v>
      </c>
      <c r="K3029" s="26" t="s">
        <v>783</v>
      </c>
      <c r="L3029" s="30">
        <v>3</v>
      </c>
      <c r="M3029" s="30">
        <v>3</v>
      </c>
      <c r="O3029" s="30">
        <v>9.5</v>
      </c>
      <c r="P3029" s="30">
        <v>8.1</v>
      </c>
      <c r="Q3029" s="30">
        <v>70</v>
      </c>
      <c r="BI3029" s="27"/>
    </row>
    <row r="3030" spans="1:61" s="22" customFormat="1" x14ac:dyDescent="0.2">
      <c r="A3030" s="30">
        <v>47811</v>
      </c>
      <c r="B3030" s="23">
        <f t="shared" si="382"/>
        <v>2015</v>
      </c>
      <c r="C3030" s="23">
        <f t="shared" si="383"/>
        <v>10</v>
      </c>
      <c r="D3030" s="24" t="s">
        <v>1228</v>
      </c>
      <c r="E3030" s="31">
        <v>42291</v>
      </c>
      <c r="F3030" s="30">
        <v>6599695</v>
      </c>
      <c r="G3030" s="30">
        <v>1617290</v>
      </c>
      <c r="H3030" s="26" t="s">
        <v>83</v>
      </c>
      <c r="J3030" s="22" t="str">
        <f t="shared" si="384"/>
        <v xml:space="preserve">Edssjön </v>
      </c>
      <c r="K3030" s="26" t="s">
        <v>784</v>
      </c>
      <c r="L3030" s="30">
        <v>4</v>
      </c>
      <c r="M3030" s="30">
        <v>4</v>
      </c>
      <c r="O3030" s="30">
        <v>9.5</v>
      </c>
      <c r="P3030" s="30">
        <v>7.6</v>
      </c>
      <c r="Q3030" s="30">
        <v>65</v>
      </c>
      <c r="BI3030" s="27"/>
    </row>
    <row r="3031" spans="1:61" s="22" customFormat="1" x14ac:dyDescent="0.2">
      <c r="A3031" s="30">
        <v>47812</v>
      </c>
      <c r="B3031" s="23">
        <f t="shared" si="382"/>
        <v>2015</v>
      </c>
      <c r="C3031" s="23">
        <f t="shared" si="383"/>
        <v>10</v>
      </c>
      <c r="D3031" s="24" t="s">
        <v>1228</v>
      </c>
      <c r="E3031" s="31">
        <v>42291</v>
      </c>
      <c r="F3031" s="30">
        <v>6599695</v>
      </c>
      <c r="G3031" s="30">
        <v>1617290</v>
      </c>
      <c r="H3031" s="26" t="s">
        <v>83</v>
      </c>
      <c r="J3031" s="22" t="str">
        <f t="shared" si="384"/>
        <v xml:space="preserve">Edssjön </v>
      </c>
      <c r="K3031" s="22" t="s">
        <v>785</v>
      </c>
      <c r="L3031" s="30">
        <v>5</v>
      </c>
      <c r="M3031" s="30">
        <v>5</v>
      </c>
      <c r="N3031" s="30"/>
      <c r="O3031" s="30">
        <v>7.6</v>
      </c>
      <c r="P3031" s="30">
        <v>6.6</v>
      </c>
      <c r="Q3031" s="30">
        <v>56</v>
      </c>
      <c r="BI3031" s="27"/>
    </row>
    <row r="3032" spans="1:61" s="22" customFormat="1" x14ac:dyDescent="0.2">
      <c r="A3032" s="30">
        <v>47813</v>
      </c>
      <c r="B3032" s="23">
        <f t="shared" si="382"/>
        <v>2015</v>
      </c>
      <c r="C3032" s="23">
        <f t="shared" si="383"/>
        <v>10</v>
      </c>
      <c r="D3032" s="24" t="s">
        <v>1228</v>
      </c>
      <c r="E3032" s="31">
        <v>42291</v>
      </c>
      <c r="F3032" s="30">
        <v>6593820</v>
      </c>
      <c r="G3032" s="30">
        <v>1619360</v>
      </c>
      <c r="H3032" s="26" t="s">
        <v>91</v>
      </c>
      <c r="J3032" s="22" t="str">
        <f t="shared" si="384"/>
        <v xml:space="preserve">Ravalen </v>
      </c>
      <c r="K3032" s="22" t="s">
        <v>739</v>
      </c>
      <c r="L3032" s="30">
        <v>0.5</v>
      </c>
      <c r="M3032" s="30">
        <v>0.5</v>
      </c>
      <c r="N3032" s="30">
        <v>1.5</v>
      </c>
      <c r="O3032" s="30">
        <v>7.6</v>
      </c>
      <c r="P3032" s="30">
        <v>11.9</v>
      </c>
      <c r="Q3032" s="30">
        <v>97</v>
      </c>
      <c r="T3032" s="30">
        <v>2.7038740157999999</v>
      </c>
      <c r="U3032" s="30">
        <v>2.8573</v>
      </c>
      <c r="V3032" s="22">
        <f t="shared" ref="V3032" si="388">U3032 * (1/((10^((0.0901821 + (2729.92 /(273.15 + O3032)))-AC3032)+1)))</f>
        <v>6.202596726794269E-2</v>
      </c>
      <c r="W3032" s="30">
        <v>0.09</v>
      </c>
      <c r="X3032" s="30">
        <v>2.61</v>
      </c>
      <c r="Y3032" s="30">
        <v>1.34</v>
      </c>
      <c r="AB3032" s="30">
        <v>0</v>
      </c>
      <c r="AC3032" s="30">
        <v>8.16</v>
      </c>
      <c r="AI3032" s="30">
        <v>51.1</v>
      </c>
      <c r="AJ3032" s="30">
        <v>1070.17</v>
      </c>
      <c r="BI3032" s="27"/>
    </row>
    <row r="3033" spans="1:61" s="22" customFormat="1" x14ac:dyDescent="0.2">
      <c r="A3033" s="30">
        <v>47814</v>
      </c>
      <c r="B3033" s="23">
        <f t="shared" si="382"/>
        <v>2015</v>
      </c>
      <c r="C3033" s="23">
        <f t="shared" si="383"/>
        <v>10</v>
      </c>
      <c r="D3033" s="24" t="s">
        <v>1228</v>
      </c>
      <c r="E3033" s="31">
        <v>42291</v>
      </c>
      <c r="F3033" s="30">
        <v>6593820</v>
      </c>
      <c r="G3033" s="30">
        <v>1619360</v>
      </c>
      <c r="H3033" s="26" t="s">
        <v>91</v>
      </c>
      <c r="J3033" s="22" t="str">
        <f t="shared" si="384"/>
        <v xml:space="preserve">Ravalen </v>
      </c>
      <c r="K3033" s="26" t="s">
        <v>781</v>
      </c>
      <c r="L3033" s="30">
        <v>1</v>
      </c>
      <c r="M3033" s="30">
        <v>1</v>
      </c>
      <c r="O3033" s="30">
        <v>7.6</v>
      </c>
      <c r="P3033" s="30">
        <v>11.8</v>
      </c>
      <c r="Q3033" s="30">
        <v>97</v>
      </c>
      <c r="BI3033" s="27"/>
    </row>
    <row r="3034" spans="1:61" s="22" customFormat="1" x14ac:dyDescent="0.2">
      <c r="A3034" s="30">
        <v>47815</v>
      </c>
      <c r="B3034" s="23">
        <f t="shared" si="382"/>
        <v>2015</v>
      </c>
      <c r="C3034" s="23">
        <f t="shared" si="383"/>
        <v>10</v>
      </c>
      <c r="D3034" s="24" t="s">
        <v>1228</v>
      </c>
      <c r="E3034" s="31">
        <v>42291</v>
      </c>
      <c r="F3034" s="30">
        <v>6593820</v>
      </c>
      <c r="G3034" s="30">
        <v>1619360</v>
      </c>
      <c r="H3034" s="26" t="s">
        <v>91</v>
      </c>
      <c r="J3034" s="22" t="str">
        <f t="shared" si="384"/>
        <v xml:space="preserve">Ravalen </v>
      </c>
      <c r="K3034" s="22" t="s">
        <v>785</v>
      </c>
      <c r="L3034" s="30">
        <v>1.5</v>
      </c>
      <c r="M3034" s="30">
        <v>1.5</v>
      </c>
      <c r="O3034" s="30">
        <v>9.3000000000000007</v>
      </c>
      <c r="P3034" s="30">
        <v>11.7</v>
      </c>
      <c r="Q3034" s="30">
        <v>96</v>
      </c>
      <c r="BI3034" s="27"/>
    </row>
    <row r="3035" spans="1:61" s="22" customFormat="1" x14ac:dyDescent="0.2">
      <c r="A3035" s="30">
        <v>47816</v>
      </c>
      <c r="B3035" s="23">
        <f t="shared" si="382"/>
        <v>2015</v>
      </c>
      <c r="C3035" s="23">
        <f t="shared" si="383"/>
        <v>10</v>
      </c>
      <c r="D3035" s="24" t="s">
        <v>1228</v>
      </c>
      <c r="E3035" s="31">
        <v>42291</v>
      </c>
      <c r="F3035" s="30">
        <v>6594420</v>
      </c>
      <c r="G3035" s="30">
        <v>1615795</v>
      </c>
      <c r="H3035" s="26" t="s">
        <v>96</v>
      </c>
      <c r="J3035" s="22" t="str">
        <f t="shared" si="384"/>
        <v xml:space="preserve">Översjön </v>
      </c>
      <c r="K3035" s="22" t="s">
        <v>739</v>
      </c>
      <c r="L3035" s="30">
        <v>0.5</v>
      </c>
      <c r="M3035" s="30">
        <v>0.5</v>
      </c>
      <c r="N3035" s="30">
        <v>3.4</v>
      </c>
      <c r="O3035" s="30">
        <v>9.3000000000000007</v>
      </c>
      <c r="P3035" s="30">
        <v>7.8</v>
      </c>
      <c r="Q3035" s="30">
        <v>67</v>
      </c>
      <c r="T3035" s="30">
        <v>1.8154582677</v>
      </c>
      <c r="U3035" s="30">
        <v>28.425999999999998</v>
      </c>
      <c r="V3035" s="22">
        <f t="shared" ref="V3035" si="389">U3035 * (1/((10^((0.0901821 + (2729.92 /(273.15 + O3035)))-AC3035)+1)))</f>
        <v>0.237002678927308</v>
      </c>
      <c r="W3035" s="30">
        <v>6.7000000000000004E-2</v>
      </c>
      <c r="X3035" s="30">
        <v>0.48</v>
      </c>
      <c r="Y3035" s="30">
        <v>1.6</v>
      </c>
      <c r="AB3035" s="30">
        <v>1.34</v>
      </c>
      <c r="AC3035" s="30">
        <v>7.68</v>
      </c>
      <c r="AI3035" s="30">
        <v>24.92</v>
      </c>
      <c r="AJ3035" s="30">
        <v>907.49</v>
      </c>
      <c r="BI3035" s="27"/>
    </row>
    <row r="3036" spans="1:61" s="22" customFormat="1" x14ac:dyDescent="0.2">
      <c r="A3036" s="30">
        <v>47817</v>
      </c>
      <c r="B3036" s="23">
        <f t="shared" si="382"/>
        <v>2015</v>
      </c>
      <c r="C3036" s="23">
        <f t="shared" si="383"/>
        <v>10</v>
      </c>
      <c r="D3036" s="24" t="s">
        <v>1228</v>
      </c>
      <c r="E3036" s="31">
        <v>42291</v>
      </c>
      <c r="F3036" s="30">
        <v>6594420</v>
      </c>
      <c r="G3036" s="30">
        <v>1615795</v>
      </c>
      <c r="H3036" s="26" t="s">
        <v>96</v>
      </c>
      <c r="J3036" s="22" t="str">
        <f t="shared" si="384"/>
        <v xml:space="preserve">Översjön </v>
      </c>
      <c r="K3036" s="26" t="s">
        <v>781</v>
      </c>
      <c r="L3036" s="30">
        <v>1</v>
      </c>
      <c r="M3036" s="30">
        <v>1</v>
      </c>
      <c r="O3036" s="30">
        <v>9.3000000000000007</v>
      </c>
      <c r="P3036" s="30">
        <v>7.8</v>
      </c>
      <c r="Q3036" s="30">
        <v>67</v>
      </c>
      <c r="BI3036" s="27"/>
    </row>
    <row r="3037" spans="1:61" s="22" customFormat="1" x14ac:dyDescent="0.2">
      <c r="A3037" s="30">
        <v>47818</v>
      </c>
      <c r="B3037" s="23">
        <f t="shared" si="382"/>
        <v>2015</v>
      </c>
      <c r="C3037" s="23">
        <f t="shared" si="383"/>
        <v>10</v>
      </c>
      <c r="D3037" s="24" t="s">
        <v>1228</v>
      </c>
      <c r="E3037" s="31">
        <v>42291</v>
      </c>
      <c r="F3037" s="30">
        <v>6594420</v>
      </c>
      <c r="G3037" s="30">
        <v>1615795</v>
      </c>
      <c r="H3037" s="26" t="s">
        <v>96</v>
      </c>
      <c r="J3037" s="22" t="str">
        <f t="shared" si="384"/>
        <v xml:space="preserve">Översjön </v>
      </c>
      <c r="K3037" s="26" t="s">
        <v>782</v>
      </c>
      <c r="L3037" s="30">
        <v>2</v>
      </c>
      <c r="M3037" s="30">
        <v>2</v>
      </c>
      <c r="O3037" s="30">
        <v>9.3000000000000007</v>
      </c>
      <c r="P3037" s="30">
        <v>7.8</v>
      </c>
      <c r="Q3037" s="30">
        <v>67</v>
      </c>
      <c r="BI3037" s="27"/>
    </row>
    <row r="3038" spans="1:61" s="22" customFormat="1" x14ac:dyDescent="0.2">
      <c r="A3038" s="30">
        <v>47819</v>
      </c>
      <c r="B3038" s="23">
        <f t="shared" si="382"/>
        <v>2015</v>
      </c>
      <c r="C3038" s="23">
        <f t="shared" si="383"/>
        <v>10</v>
      </c>
      <c r="D3038" s="24" t="s">
        <v>1228</v>
      </c>
      <c r="E3038" s="31">
        <v>42291</v>
      </c>
      <c r="F3038" s="30">
        <v>6594420</v>
      </c>
      <c r="G3038" s="30">
        <v>1615795</v>
      </c>
      <c r="H3038" s="26" t="s">
        <v>96</v>
      </c>
      <c r="J3038" s="22" t="str">
        <f t="shared" si="384"/>
        <v xml:space="preserve">Översjön </v>
      </c>
      <c r="K3038" s="26" t="s">
        <v>783</v>
      </c>
      <c r="L3038" s="30">
        <v>3</v>
      </c>
      <c r="M3038" s="30">
        <v>3</v>
      </c>
      <c r="O3038" s="30">
        <v>9.3000000000000007</v>
      </c>
      <c r="P3038" s="30">
        <v>7.8</v>
      </c>
      <c r="Q3038" s="30">
        <v>67</v>
      </c>
      <c r="BI3038" s="27"/>
    </row>
    <row r="3039" spans="1:61" s="22" customFormat="1" x14ac:dyDescent="0.2">
      <c r="A3039" s="30">
        <v>47820</v>
      </c>
      <c r="B3039" s="23">
        <f t="shared" si="382"/>
        <v>2015</v>
      </c>
      <c r="C3039" s="23">
        <f t="shared" si="383"/>
        <v>10</v>
      </c>
      <c r="D3039" s="24" t="s">
        <v>1228</v>
      </c>
      <c r="E3039" s="31">
        <v>42291</v>
      </c>
      <c r="F3039" s="30">
        <v>6594420</v>
      </c>
      <c r="G3039" s="30">
        <v>1615795</v>
      </c>
      <c r="H3039" s="26" t="s">
        <v>96</v>
      </c>
      <c r="J3039" s="22" t="str">
        <f t="shared" si="384"/>
        <v xml:space="preserve">Översjön </v>
      </c>
      <c r="K3039" s="22" t="s">
        <v>785</v>
      </c>
      <c r="L3039" s="30">
        <v>3.8</v>
      </c>
      <c r="M3039" s="30">
        <v>3.8</v>
      </c>
      <c r="O3039" s="30">
        <v>9.3000000000000007</v>
      </c>
      <c r="P3039" s="30">
        <v>7.8</v>
      </c>
      <c r="Q3039" s="30">
        <v>67</v>
      </c>
      <c r="BI3039" s="27"/>
    </row>
    <row r="3040" spans="1:61" s="22" customFormat="1" x14ac:dyDescent="0.2">
      <c r="A3040" s="30">
        <v>47821</v>
      </c>
      <c r="B3040" s="23">
        <f t="shared" si="382"/>
        <v>2015</v>
      </c>
      <c r="C3040" s="23">
        <f t="shared" si="383"/>
        <v>10</v>
      </c>
      <c r="D3040" s="24" t="s">
        <v>1228</v>
      </c>
      <c r="E3040" s="31">
        <v>42291</v>
      </c>
      <c r="F3040" s="30">
        <v>6606035</v>
      </c>
      <c r="G3040" s="30">
        <v>1615620</v>
      </c>
      <c r="H3040" s="26" t="s">
        <v>90</v>
      </c>
      <c r="J3040" s="22" t="str">
        <f t="shared" si="384"/>
        <v xml:space="preserve">Oxundasjön </v>
      </c>
      <c r="K3040" s="22" t="s">
        <v>739</v>
      </c>
      <c r="L3040" s="30">
        <v>0.5</v>
      </c>
      <c r="M3040" s="30">
        <v>0.5</v>
      </c>
      <c r="N3040" s="30">
        <v>3.5</v>
      </c>
      <c r="O3040" s="30">
        <v>9.9</v>
      </c>
      <c r="P3040" s="30">
        <v>8.6</v>
      </c>
      <c r="Q3040" s="30">
        <v>75</v>
      </c>
      <c r="T3040" s="30">
        <v>2.4141732284000001</v>
      </c>
      <c r="U3040" s="30">
        <v>37.583599999999997</v>
      </c>
      <c r="V3040" s="22">
        <f t="shared" ref="V3040" si="390">U3040 * (1/((10^((0.0901821 + (2729.92 /(273.15 + O3040)))-AC3040)+1)))</f>
        <v>0.48365396972282454</v>
      </c>
      <c r="W3040" s="30">
        <v>7.0999999999999994E-2</v>
      </c>
      <c r="X3040" s="30">
        <v>22.07</v>
      </c>
      <c r="Y3040" s="30">
        <v>2</v>
      </c>
      <c r="AB3040" s="30">
        <v>37.200000000000003</v>
      </c>
      <c r="AC3040" s="30">
        <v>7.85</v>
      </c>
      <c r="AI3040" s="30">
        <v>49.45</v>
      </c>
      <c r="AJ3040" s="30">
        <v>779.6</v>
      </c>
      <c r="BI3040" s="27"/>
    </row>
    <row r="3041" spans="1:61" s="22" customFormat="1" x14ac:dyDescent="0.2">
      <c r="A3041" s="30">
        <v>47822</v>
      </c>
      <c r="B3041" s="23">
        <f t="shared" si="382"/>
        <v>2015</v>
      </c>
      <c r="C3041" s="23">
        <f t="shared" si="383"/>
        <v>10</v>
      </c>
      <c r="D3041" s="24" t="s">
        <v>1228</v>
      </c>
      <c r="E3041" s="31">
        <v>42291</v>
      </c>
      <c r="F3041" s="30">
        <v>6606035</v>
      </c>
      <c r="G3041" s="30">
        <v>1615620</v>
      </c>
      <c r="H3041" s="26" t="s">
        <v>90</v>
      </c>
      <c r="J3041" s="22" t="str">
        <f t="shared" si="384"/>
        <v xml:space="preserve">Oxundasjön </v>
      </c>
      <c r="K3041" s="26" t="s">
        <v>781</v>
      </c>
      <c r="L3041" s="30">
        <v>1</v>
      </c>
      <c r="M3041" s="30">
        <v>1</v>
      </c>
      <c r="O3041" s="30">
        <v>9.9</v>
      </c>
      <c r="P3041" s="30">
        <v>8.6</v>
      </c>
      <c r="Q3041" s="30">
        <v>75</v>
      </c>
      <c r="BI3041" s="27"/>
    </row>
    <row r="3042" spans="1:61" s="22" customFormat="1" x14ac:dyDescent="0.2">
      <c r="A3042" s="30">
        <v>47823</v>
      </c>
      <c r="B3042" s="23">
        <f t="shared" si="382"/>
        <v>2015</v>
      </c>
      <c r="C3042" s="23">
        <f t="shared" si="383"/>
        <v>10</v>
      </c>
      <c r="D3042" s="24" t="s">
        <v>1228</v>
      </c>
      <c r="E3042" s="31">
        <v>42291</v>
      </c>
      <c r="F3042" s="30">
        <v>6606035</v>
      </c>
      <c r="G3042" s="30">
        <v>1615620</v>
      </c>
      <c r="H3042" s="26" t="s">
        <v>90</v>
      </c>
      <c r="J3042" s="22" t="str">
        <f t="shared" si="384"/>
        <v xml:space="preserve">Oxundasjön </v>
      </c>
      <c r="K3042" s="26" t="s">
        <v>782</v>
      </c>
      <c r="L3042" s="30">
        <v>2</v>
      </c>
      <c r="M3042" s="30">
        <v>2</v>
      </c>
      <c r="O3042" s="30">
        <v>9.9</v>
      </c>
      <c r="P3042" s="30">
        <v>8.6</v>
      </c>
      <c r="Q3042" s="30">
        <v>75</v>
      </c>
      <c r="BI3042" s="27"/>
    </row>
    <row r="3043" spans="1:61" s="22" customFormat="1" x14ac:dyDescent="0.2">
      <c r="A3043" s="30">
        <v>47824</v>
      </c>
      <c r="B3043" s="23">
        <f t="shared" si="382"/>
        <v>2015</v>
      </c>
      <c r="C3043" s="23">
        <f t="shared" si="383"/>
        <v>10</v>
      </c>
      <c r="D3043" s="24" t="s">
        <v>1228</v>
      </c>
      <c r="E3043" s="31">
        <v>42291</v>
      </c>
      <c r="F3043" s="30">
        <v>6606035</v>
      </c>
      <c r="G3043" s="30">
        <v>1615620</v>
      </c>
      <c r="H3043" s="26" t="s">
        <v>90</v>
      </c>
      <c r="J3043" s="22" t="str">
        <f t="shared" si="384"/>
        <v xml:space="preserve">Oxundasjön </v>
      </c>
      <c r="K3043" s="26" t="s">
        <v>783</v>
      </c>
      <c r="L3043" s="30">
        <v>3</v>
      </c>
      <c r="M3043" s="30">
        <v>3</v>
      </c>
      <c r="O3043" s="30">
        <v>9.9</v>
      </c>
      <c r="P3043" s="30">
        <v>8.6</v>
      </c>
      <c r="Q3043" s="30">
        <v>75</v>
      </c>
      <c r="BI3043" s="27"/>
    </row>
    <row r="3044" spans="1:61" s="22" customFormat="1" x14ac:dyDescent="0.2">
      <c r="A3044" s="30">
        <v>47825</v>
      </c>
      <c r="B3044" s="23">
        <f t="shared" si="382"/>
        <v>2015</v>
      </c>
      <c r="C3044" s="23">
        <f t="shared" si="383"/>
        <v>10</v>
      </c>
      <c r="D3044" s="24" t="s">
        <v>1228</v>
      </c>
      <c r="E3044" s="31">
        <v>42291</v>
      </c>
      <c r="F3044" s="30">
        <v>6606035</v>
      </c>
      <c r="G3044" s="30">
        <v>1615620</v>
      </c>
      <c r="H3044" s="26" t="s">
        <v>90</v>
      </c>
      <c r="J3044" s="22" t="str">
        <f t="shared" si="384"/>
        <v xml:space="preserve">Oxundasjön </v>
      </c>
      <c r="K3044" s="26" t="s">
        <v>784</v>
      </c>
      <c r="L3044" s="30">
        <v>4</v>
      </c>
      <c r="M3044" s="30">
        <v>4</v>
      </c>
      <c r="O3044" s="30">
        <v>9.8000000000000007</v>
      </c>
      <c r="P3044" s="30">
        <v>8.6</v>
      </c>
      <c r="Q3044" s="30">
        <v>75</v>
      </c>
      <c r="BI3044" s="27"/>
    </row>
    <row r="3045" spans="1:61" s="22" customFormat="1" x14ac:dyDescent="0.2">
      <c r="A3045" s="30">
        <v>47826</v>
      </c>
      <c r="B3045" s="23">
        <f t="shared" si="382"/>
        <v>2015</v>
      </c>
      <c r="C3045" s="23">
        <f t="shared" si="383"/>
        <v>10</v>
      </c>
      <c r="D3045" s="24" t="s">
        <v>1228</v>
      </c>
      <c r="E3045" s="31">
        <v>42291</v>
      </c>
      <c r="F3045" s="30">
        <v>6606035</v>
      </c>
      <c r="G3045" s="30">
        <v>1615620</v>
      </c>
      <c r="H3045" s="26" t="s">
        <v>90</v>
      </c>
      <c r="J3045" s="22" t="str">
        <f t="shared" si="384"/>
        <v xml:space="preserve">Oxundasjön </v>
      </c>
      <c r="K3045" s="26" t="s">
        <v>841</v>
      </c>
      <c r="L3045" s="30">
        <v>5</v>
      </c>
      <c r="M3045" s="30">
        <v>5</v>
      </c>
      <c r="O3045" s="30">
        <v>9.3000000000000007</v>
      </c>
      <c r="P3045" s="30">
        <v>6.2</v>
      </c>
      <c r="Q3045" s="30">
        <v>53</v>
      </c>
      <c r="BI3045" s="27"/>
    </row>
    <row r="3046" spans="1:61" s="22" customFormat="1" x14ac:dyDescent="0.2">
      <c r="A3046" s="30">
        <v>47827</v>
      </c>
      <c r="B3046" s="23">
        <f t="shared" si="382"/>
        <v>2015</v>
      </c>
      <c r="C3046" s="23">
        <f t="shared" si="383"/>
        <v>10</v>
      </c>
      <c r="D3046" s="24" t="s">
        <v>1228</v>
      </c>
      <c r="E3046" s="31">
        <v>42291</v>
      </c>
      <c r="F3046" s="30">
        <v>6606035</v>
      </c>
      <c r="G3046" s="30">
        <v>1615620</v>
      </c>
      <c r="H3046" s="26" t="s">
        <v>90</v>
      </c>
      <c r="J3046" s="22" t="str">
        <f t="shared" si="384"/>
        <v xml:space="preserve">Oxundasjön </v>
      </c>
      <c r="K3046" s="22" t="s">
        <v>785</v>
      </c>
      <c r="L3046" s="30">
        <v>5.8</v>
      </c>
      <c r="M3046" s="30">
        <v>5.8</v>
      </c>
      <c r="O3046" s="30">
        <v>9</v>
      </c>
      <c r="P3046" s="30">
        <v>6.2</v>
      </c>
      <c r="Q3046" s="30">
        <v>53</v>
      </c>
      <c r="BI3046" s="27"/>
    </row>
    <row r="3047" spans="1:61" s="22" customFormat="1" x14ac:dyDescent="0.2">
      <c r="A3047" s="30">
        <v>47828</v>
      </c>
      <c r="B3047" s="23">
        <f t="shared" si="382"/>
        <v>2015</v>
      </c>
      <c r="C3047" s="23">
        <f t="shared" si="383"/>
        <v>10</v>
      </c>
      <c r="D3047" s="24" t="s">
        <v>1228</v>
      </c>
      <c r="E3047" s="31">
        <v>42291</v>
      </c>
      <c r="F3047" s="30">
        <v>6597555</v>
      </c>
      <c r="G3047" s="30">
        <v>1629125</v>
      </c>
      <c r="H3047" s="26" t="s">
        <v>85</v>
      </c>
      <c r="J3047" s="22" t="str">
        <f t="shared" si="384"/>
        <v xml:space="preserve">Gullsjön </v>
      </c>
      <c r="K3047" s="22" t="s">
        <v>739</v>
      </c>
      <c r="L3047" s="30">
        <v>0.5</v>
      </c>
      <c r="M3047" s="30">
        <v>0.5</v>
      </c>
      <c r="N3047" s="30">
        <v>2</v>
      </c>
      <c r="O3047" s="30">
        <v>7.9</v>
      </c>
      <c r="P3047" s="30">
        <v>6.5</v>
      </c>
      <c r="Q3047" s="30">
        <v>54</v>
      </c>
      <c r="T3047" s="30">
        <v>1.5257574803</v>
      </c>
      <c r="U3047" s="30">
        <v>6.7389999999999999</v>
      </c>
      <c r="V3047" s="22">
        <f t="shared" ref="V3047" si="391">U3047 * (1/((10^((0.0901821 + (2729.92 /(273.15 + O3047)))-AC3047)+1)))</f>
        <v>2.3101096785204351E-2</v>
      </c>
      <c r="W3047" s="30">
        <v>0.13900000000000001</v>
      </c>
      <c r="X3047" s="30">
        <v>0.15</v>
      </c>
      <c r="Y3047" s="30">
        <v>1.02</v>
      </c>
      <c r="AB3047" s="30">
        <v>0.69</v>
      </c>
      <c r="AC3047" s="30">
        <v>7.34</v>
      </c>
      <c r="AI3047" s="30">
        <v>25.92</v>
      </c>
      <c r="AJ3047" s="30">
        <v>775.75</v>
      </c>
      <c r="BI3047" s="27"/>
    </row>
    <row r="3048" spans="1:61" s="22" customFormat="1" x14ac:dyDescent="0.2">
      <c r="A3048" s="30">
        <v>47829</v>
      </c>
      <c r="B3048" s="23">
        <f t="shared" si="382"/>
        <v>2015</v>
      </c>
      <c r="C3048" s="23">
        <f t="shared" si="383"/>
        <v>10</v>
      </c>
      <c r="D3048" s="24" t="s">
        <v>1228</v>
      </c>
      <c r="E3048" s="31">
        <v>42291</v>
      </c>
      <c r="F3048" s="30">
        <v>6597555</v>
      </c>
      <c r="G3048" s="30">
        <v>1629125</v>
      </c>
      <c r="H3048" s="26" t="s">
        <v>85</v>
      </c>
      <c r="J3048" s="22" t="str">
        <f t="shared" si="384"/>
        <v xml:space="preserve">Gullsjön </v>
      </c>
      <c r="K3048" s="26" t="s">
        <v>781</v>
      </c>
      <c r="L3048" s="30">
        <v>1</v>
      </c>
      <c r="M3048" s="30">
        <v>1</v>
      </c>
      <c r="O3048" s="30">
        <v>7.6</v>
      </c>
      <c r="P3048" s="30">
        <v>6.6</v>
      </c>
      <c r="Q3048" s="30">
        <v>53</v>
      </c>
      <c r="BI3048" s="27"/>
    </row>
    <row r="3049" spans="1:61" s="22" customFormat="1" x14ac:dyDescent="0.2">
      <c r="A3049" s="30">
        <v>47830</v>
      </c>
      <c r="B3049" s="23">
        <f t="shared" si="382"/>
        <v>2015</v>
      </c>
      <c r="C3049" s="23">
        <f t="shared" si="383"/>
        <v>10</v>
      </c>
      <c r="D3049" s="24" t="s">
        <v>1228</v>
      </c>
      <c r="E3049" s="31">
        <v>42291</v>
      </c>
      <c r="F3049" s="30">
        <v>6597555</v>
      </c>
      <c r="G3049" s="30">
        <v>1629125</v>
      </c>
      <c r="H3049" s="26" t="s">
        <v>85</v>
      </c>
      <c r="J3049" s="22" t="str">
        <f t="shared" si="384"/>
        <v xml:space="preserve">Gullsjön </v>
      </c>
      <c r="K3049" s="22" t="s">
        <v>785</v>
      </c>
      <c r="L3049" s="30">
        <v>2</v>
      </c>
      <c r="M3049" s="30">
        <v>2</v>
      </c>
      <c r="O3049" s="30">
        <v>7.4</v>
      </c>
      <c r="P3049" s="30">
        <v>6.5</v>
      </c>
      <c r="Q3049" s="30">
        <v>53</v>
      </c>
      <c r="BI3049" s="27"/>
    </row>
    <row r="3050" spans="1:61" s="22" customFormat="1" x14ac:dyDescent="0.2">
      <c r="A3050" s="30">
        <v>47921</v>
      </c>
      <c r="B3050" s="23">
        <f t="shared" si="382"/>
        <v>2015</v>
      </c>
      <c r="C3050" s="23">
        <f t="shared" si="383"/>
        <v>10</v>
      </c>
      <c r="D3050" s="24" t="s">
        <v>1228</v>
      </c>
      <c r="E3050" s="31">
        <v>42291</v>
      </c>
      <c r="F3050" s="30">
        <v>6594899</v>
      </c>
      <c r="G3050" s="30">
        <v>1622837</v>
      </c>
      <c r="H3050" s="26" t="s">
        <v>95</v>
      </c>
      <c r="I3050" s="26" t="s">
        <v>781</v>
      </c>
      <c r="J3050" s="22" t="str">
        <f t="shared" si="384"/>
        <v>Väsjön 1</v>
      </c>
      <c r="K3050" s="22" t="s">
        <v>739</v>
      </c>
      <c r="Y3050" s="30">
        <v>0.59</v>
      </c>
      <c r="BI3050" s="27"/>
    </row>
    <row r="3051" spans="1:61" s="22" customFormat="1" x14ac:dyDescent="0.2">
      <c r="A3051" s="30">
        <v>47922</v>
      </c>
      <c r="B3051" s="23">
        <f t="shared" si="382"/>
        <v>2015</v>
      </c>
      <c r="C3051" s="23">
        <f t="shared" si="383"/>
        <v>10</v>
      </c>
      <c r="D3051" s="24" t="s">
        <v>1228</v>
      </c>
      <c r="E3051" s="31">
        <v>42291</v>
      </c>
      <c r="F3051" s="30">
        <v>6594981</v>
      </c>
      <c r="G3051" s="30">
        <v>1622940</v>
      </c>
      <c r="H3051" s="26" t="s">
        <v>95</v>
      </c>
      <c r="I3051" s="26" t="s">
        <v>782</v>
      </c>
      <c r="J3051" s="22" t="str">
        <f t="shared" si="384"/>
        <v>Väsjön 2</v>
      </c>
      <c r="K3051" s="22" t="s">
        <v>739</v>
      </c>
      <c r="Y3051" s="30">
        <v>0.77</v>
      </c>
      <c r="BI3051" s="27"/>
    </row>
    <row r="3052" spans="1:61" s="22" customFormat="1" x14ac:dyDescent="0.2">
      <c r="A3052" s="30">
        <v>47923</v>
      </c>
      <c r="B3052" s="23">
        <f t="shared" si="382"/>
        <v>2015</v>
      </c>
      <c r="C3052" s="23">
        <f t="shared" si="383"/>
        <v>10</v>
      </c>
      <c r="D3052" s="24" t="s">
        <v>1228</v>
      </c>
      <c r="E3052" s="31">
        <v>42291</v>
      </c>
      <c r="F3052" s="30">
        <v>6594875</v>
      </c>
      <c r="G3052" s="30">
        <v>1623052</v>
      </c>
      <c r="H3052" s="26" t="s">
        <v>95</v>
      </c>
      <c r="I3052" s="26" t="s">
        <v>783</v>
      </c>
      <c r="J3052" s="22" t="str">
        <f t="shared" si="384"/>
        <v>Väsjön 3</v>
      </c>
      <c r="K3052" s="22" t="s">
        <v>739</v>
      </c>
      <c r="Y3052" s="30">
        <v>0.57999999999999996</v>
      </c>
      <c r="BI3052" s="27"/>
    </row>
    <row r="3053" spans="1:61" s="22" customFormat="1" x14ac:dyDescent="0.2">
      <c r="B3053" s="23">
        <f t="shared" si="382"/>
        <v>2015</v>
      </c>
      <c r="C3053" s="23">
        <f t="shared" si="383"/>
        <v>10</v>
      </c>
      <c r="D3053" s="24" t="s">
        <v>1228</v>
      </c>
      <c r="E3053" s="25" t="s">
        <v>1277</v>
      </c>
      <c r="H3053" s="22" t="s">
        <v>826</v>
      </c>
      <c r="J3053" s="22" t="str">
        <f t="shared" si="384"/>
        <v xml:space="preserve">Fysingen </v>
      </c>
      <c r="K3053" s="22" t="s">
        <v>739</v>
      </c>
      <c r="L3053" s="22">
        <v>0.5</v>
      </c>
      <c r="M3053" s="22">
        <v>0.5</v>
      </c>
      <c r="N3053" s="22">
        <v>3.1</v>
      </c>
      <c r="O3053" s="22">
        <v>9.3000000000000007</v>
      </c>
      <c r="T3053" s="22">
        <v>2.1040000000000001</v>
      </c>
      <c r="U3053" s="22">
        <v>28</v>
      </c>
      <c r="V3053" s="22">
        <f t="shared" ref="V3053:V3055" si="392">U3053 * (1/((10^((0.0901821 + (2729.92 /(273.15 + O3053)))-AC3053)+1)))</f>
        <v>0.24435707525059994</v>
      </c>
      <c r="W3053" s="22">
        <v>6.0999999999999999E-2</v>
      </c>
      <c r="X3053" s="22">
        <v>2</v>
      </c>
      <c r="Y3053" s="22">
        <v>1.4</v>
      </c>
      <c r="Z3053" s="22">
        <v>4.3</v>
      </c>
      <c r="AA3053" s="22">
        <v>46.2</v>
      </c>
      <c r="AB3053" s="22">
        <v>233</v>
      </c>
      <c r="AC3053" s="22">
        <v>7.7</v>
      </c>
      <c r="AG3053" s="22">
        <v>12.8</v>
      </c>
      <c r="AI3053" s="22">
        <v>15.3</v>
      </c>
      <c r="AJ3053" s="22">
        <v>946</v>
      </c>
      <c r="AK3053" s="22">
        <v>51.2</v>
      </c>
      <c r="AL3053" s="22">
        <v>0.08</v>
      </c>
      <c r="AM3053" s="22">
        <v>6.0213999999999999</v>
      </c>
      <c r="AN3053" s="22">
        <v>10.526999999999999</v>
      </c>
      <c r="AO3053" s="22">
        <v>31.656850000000002</v>
      </c>
      <c r="AP3053" s="22">
        <v>23.857600000000001</v>
      </c>
      <c r="AQ3053" s="22">
        <v>73.27624999999999</v>
      </c>
      <c r="AR3053" s="22">
        <v>3</v>
      </c>
      <c r="AS3053" s="22">
        <v>71</v>
      </c>
      <c r="AT3053" s="22">
        <v>0.6</v>
      </c>
      <c r="AV3053" s="22">
        <v>8.9999999999999993E-3</v>
      </c>
      <c r="AW3053" s="22">
        <v>0.31</v>
      </c>
      <c r="AX3053" s="22">
        <v>0.17</v>
      </c>
      <c r="AY3053" s="22">
        <v>2</v>
      </c>
      <c r="BC3053" s="22">
        <v>7.1</v>
      </c>
      <c r="BE3053" s="22">
        <v>0.06</v>
      </c>
      <c r="BG3053" s="22">
        <v>0.36</v>
      </c>
      <c r="BH3053" s="22">
        <v>1.7</v>
      </c>
      <c r="BI3053" s="27">
        <v>10</v>
      </c>
    </row>
    <row r="3054" spans="1:61" s="22" customFormat="1" x14ac:dyDescent="0.2">
      <c r="B3054" s="23">
        <f t="shared" si="382"/>
        <v>2015</v>
      </c>
      <c r="C3054" s="23">
        <f t="shared" si="383"/>
        <v>10</v>
      </c>
      <c r="D3054" s="24" t="s">
        <v>1228</v>
      </c>
      <c r="E3054" s="25" t="s">
        <v>1278</v>
      </c>
      <c r="F3054" s="22">
        <v>6606238</v>
      </c>
      <c r="G3054" s="22">
        <v>661152</v>
      </c>
      <c r="H3054" s="26" t="s">
        <v>738</v>
      </c>
      <c r="J3054" s="22" t="str">
        <f t="shared" si="384"/>
        <v xml:space="preserve">Oxundaån </v>
      </c>
      <c r="K3054" s="22" t="s">
        <v>739</v>
      </c>
      <c r="L3054" s="22">
        <v>0.2</v>
      </c>
      <c r="M3054" s="22">
        <v>0.2</v>
      </c>
      <c r="O3054" s="22">
        <v>8.5</v>
      </c>
      <c r="R3054" s="22">
        <v>44.3</v>
      </c>
      <c r="T3054" s="22">
        <v>2.407</v>
      </c>
      <c r="U3054" s="22">
        <v>46</v>
      </c>
      <c r="V3054" s="22">
        <f t="shared" si="392"/>
        <v>0.38576348369251284</v>
      </c>
      <c r="W3054" s="22">
        <v>5.1999999999999998E-2</v>
      </c>
      <c r="X3054" s="22">
        <v>20</v>
      </c>
      <c r="Y3054" s="22">
        <v>1.5</v>
      </c>
      <c r="AB3054" s="22">
        <v>30</v>
      </c>
      <c r="AC3054" s="22">
        <v>7.71</v>
      </c>
      <c r="AG3054" s="22">
        <v>10.4</v>
      </c>
      <c r="AI3054" s="22">
        <v>43.2</v>
      </c>
      <c r="AJ3054" s="22">
        <v>681</v>
      </c>
      <c r="AK3054" s="22">
        <v>49.400000000000006</v>
      </c>
      <c r="AM3054" s="22">
        <v>5.5522</v>
      </c>
      <c r="AN3054" s="22">
        <v>8.6151999999999997</v>
      </c>
      <c r="AO3054" s="22">
        <v>34.032000000000004</v>
      </c>
      <c r="AP3054" s="22">
        <v>24.545800000000003</v>
      </c>
      <c r="AQ3054" s="22">
        <v>47.905849999999994</v>
      </c>
      <c r="AR3054" s="22">
        <v>2.2000000000000002</v>
      </c>
      <c r="BI3054" s="27"/>
    </row>
    <row r="3055" spans="1:61" s="22" customFormat="1" x14ac:dyDescent="0.2">
      <c r="A3055" s="30">
        <v>47961</v>
      </c>
      <c r="B3055" s="23">
        <f t="shared" si="382"/>
        <v>2015</v>
      </c>
      <c r="C3055" s="23">
        <f t="shared" si="383"/>
        <v>10</v>
      </c>
      <c r="D3055" s="24" t="s">
        <v>1228</v>
      </c>
      <c r="E3055" s="31">
        <v>42298</v>
      </c>
      <c r="F3055" s="30">
        <v>6595515</v>
      </c>
      <c r="G3055" s="30">
        <v>1624630</v>
      </c>
      <c r="H3055" s="26" t="s">
        <v>86</v>
      </c>
      <c r="J3055" s="22" t="str">
        <f t="shared" si="384"/>
        <v xml:space="preserve">Käringsjön </v>
      </c>
      <c r="K3055" s="22" t="s">
        <v>739</v>
      </c>
      <c r="L3055" s="30">
        <v>0.5</v>
      </c>
      <c r="M3055" s="30">
        <v>1</v>
      </c>
      <c r="N3055" s="30">
        <v>0.9</v>
      </c>
      <c r="O3055" s="30">
        <v>8.1</v>
      </c>
      <c r="P3055" s="30">
        <v>6.2</v>
      </c>
      <c r="Q3055" s="30">
        <v>53</v>
      </c>
      <c r="T3055" s="30">
        <v>0.59172607003</v>
      </c>
      <c r="U3055" s="30">
        <v>97.693100000000001</v>
      </c>
      <c r="V3055" s="22">
        <f t="shared" si="392"/>
        <v>0.11035923709191199</v>
      </c>
      <c r="W3055" s="30">
        <v>0.53</v>
      </c>
      <c r="X3055" s="30">
        <v>18.18</v>
      </c>
      <c r="Y3055" s="30">
        <v>4.2</v>
      </c>
      <c r="AB3055" s="30">
        <v>31.61</v>
      </c>
      <c r="AC3055" s="30">
        <v>6.85</v>
      </c>
      <c r="AI3055" s="30">
        <v>37.15</v>
      </c>
      <c r="AJ3055" s="30">
        <v>1116.46</v>
      </c>
      <c r="BI3055" s="27"/>
    </row>
    <row r="3056" spans="1:61" s="22" customFormat="1" x14ac:dyDescent="0.2">
      <c r="A3056" s="30">
        <v>47962</v>
      </c>
      <c r="B3056" s="23">
        <f t="shared" si="382"/>
        <v>2015</v>
      </c>
      <c r="C3056" s="23">
        <f t="shared" si="383"/>
        <v>10</v>
      </c>
      <c r="D3056" s="24" t="s">
        <v>1228</v>
      </c>
      <c r="E3056" s="31">
        <v>42298</v>
      </c>
      <c r="F3056" s="30">
        <v>6595515</v>
      </c>
      <c r="G3056" s="30">
        <v>1624630</v>
      </c>
      <c r="H3056" s="26" t="s">
        <v>86</v>
      </c>
      <c r="J3056" s="22" t="str">
        <f t="shared" si="384"/>
        <v xml:space="preserve">Käringsjön </v>
      </c>
      <c r="K3056" s="26" t="s">
        <v>781</v>
      </c>
      <c r="L3056" s="30">
        <v>1</v>
      </c>
      <c r="M3056" s="30">
        <v>1</v>
      </c>
      <c r="O3056" s="30">
        <v>7.9</v>
      </c>
      <c r="P3056" s="30">
        <v>5.9</v>
      </c>
      <c r="Q3056" s="30">
        <v>50</v>
      </c>
      <c r="BI3056" s="27"/>
    </row>
    <row r="3057" spans="1:61" s="22" customFormat="1" x14ac:dyDescent="0.2">
      <c r="A3057" s="30">
        <v>47963</v>
      </c>
      <c r="B3057" s="23">
        <f t="shared" si="382"/>
        <v>2015</v>
      </c>
      <c r="C3057" s="23">
        <f t="shared" si="383"/>
        <v>10</v>
      </c>
      <c r="D3057" s="24" t="s">
        <v>1228</v>
      </c>
      <c r="E3057" s="31">
        <v>42298</v>
      </c>
      <c r="F3057" s="30">
        <v>6595515</v>
      </c>
      <c r="G3057" s="30">
        <v>1624630</v>
      </c>
      <c r="H3057" s="26" t="s">
        <v>86</v>
      </c>
      <c r="J3057" s="22" t="str">
        <f t="shared" si="384"/>
        <v xml:space="preserve">Käringsjön </v>
      </c>
      <c r="K3057" s="26" t="s">
        <v>782</v>
      </c>
      <c r="L3057" s="30">
        <v>2</v>
      </c>
      <c r="M3057" s="30">
        <v>2</v>
      </c>
      <c r="O3057" s="30">
        <v>7.4</v>
      </c>
      <c r="P3057" s="30">
        <v>4.5</v>
      </c>
      <c r="Q3057" s="30">
        <v>37</v>
      </c>
      <c r="BI3057" s="27"/>
    </row>
    <row r="3058" spans="1:61" s="22" customFormat="1" x14ac:dyDescent="0.2">
      <c r="A3058" s="30">
        <v>47964</v>
      </c>
      <c r="B3058" s="23">
        <f t="shared" si="382"/>
        <v>2015</v>
      </c>
      <c r="C3058" s="23">
        <f t="shared" si="383"/>
        <v>10</v>
      </c>
      <c r="D3058" s="24" t="s">
        <v>1228</v>
      </c>
      <c r="E3058" s="31">
        <v>42298</v>
      </c>
      <c r="F3058" s="30">
        <v>6595515</v>
      </c>
      <c r="G3058" s="30">
        <v>1624630</v>
      </c>
      <c r="H3058" s="26" t="s">
        <v>86</v>
      </c>
      <c r="J3058" s="22" t="str">
        <f t="shared" si="384"/>
        <v xml:space="preserve">Käringsjön </v>
      </c>
      <c r="K3058" s="26" t="s">
        <v>783</v>
      </c>
      <c r="L3058" s="30">
        <v>3</v>
      </c>
      <c r="M3058" s="30">
        <v>3</v>
      </c>
      <c r="O3058" s="30">
        <v>7.3</v>
      </c>
      <c r="P3058" s="30">
        <v>4.5999999999999996</v>
      </c>
      <c r="Q3058" s="30">
        <v>38</v>
      </c>
      <c r="BI3058" s="27"/>
    </row>
    <row r="3059" spans="1:61" s="22" customFormat="1" x14ac:dyDescent="0.2">
      <c r="A3059" s="30">
        <v>47965</v>
      </c>
      <c r="B3059" s="23">
        <f t="shared" si="382"/>
        <v>2015</v>
      </c>
      <c r="C3059" s="23">
        <f t="shared" si="383"/>
        <v>10</v>
      </c>
      <c r="D3059" s="24" t="s">
        <v>1228</v>
      </c>
      <c r="E3059" s="31">
        <v>42298</v>
      </c>
      <c r="F3059" s="30">
        <v>6595515</v>
      </c>
      <c r="G3059" s="30">
        <v>1624630</v>
      </c>
      <c r="H3059" s="26" t="s">
        <v>86</v>
      </c>
      <c r="J3059" s="22" t="str">
        <f t="shared" si="384"/>
        <v xml:space="preserve">Käringsjön </v>
      </c>
      <c r="K3059" s="22" t="s">
        <v>785</v>
      </c>
      <c r="L3059" s="30">
        <v>3.8</v>
      </c>
      <c r="M3059" s="30">
        <v>3.8</v>
      </c>
      <c r="O3059" s="30">
        <v>7.3</v>
      </c>
      <c r="P3059" s="30">
        <v>4.5</v>
      </c>
      <c r="Q3059" s="30">
        <v>37</v>
      </c>
      <c r="BI3059" s="27"/>
    </row>
    <row r="3060" spans="1:61" s="22" customFormat="1" x14ac:dyDescent="0.2">
      <c r="A3060" s="30">
        <v>47966</v>
      </c>
      <c r="B3060" s="23">
        <f t="shared" si="382"/>
        <v>2015</v>
      </c>
      <c r="C3060" s="23">
        <f t="shared" si="383"/>
        <v>10</v>
      </c>
      <c r="D3060" s="24" t="s">
        <v>1228</v>
      </c>
      <c r="E3060" s="31">
        <v>42298</v>
      </c>
      <c r="F3060" s="30">
        <v>6595470</v>
      </c>
      <c r="G3060" s="30">
        <v>1622370</v>
      </c>
      <c r="H3060" s="26" t="s">
        <v>834</v>
      </c>
      <c r="J3060" s="22" t="str">
        <f t="shared" si="384"/>
        <v xml:space="preserve">Snuggan </v>
      </c>
      <c r="K3060" s="22" t="s">
        <v>739</v>
      </c>
      <c r="L3060" s="30">
        <v>0.5</v>
      </c>
      <c r="M3060" s="30">
        <v>0.5</v>
      </c>
      <c r="N3060" s="30">
        <v>0.7</v>
      </c>
      <c r="O3060" s="30">
        <v>8.1</v>
      </c>
      <c r="P3060" s="30">
        <v>6.2</v>
      </c>
      <c r="Q3060" s="30">
        <v>53</v>
      </c>
      <c r="T3060" s="30">
        <v>5.3446225680000001E-2</v>
      </c>
      <c r="U3060" s="30">
        <v>95.482900000000001</v>
      </c>
      <c r="V3060" s="22">
        <f t="shared" ref="V3060" si="393">U3060 * (1/((10^((0.0901821 + (2729.92 /(273.15 + O3060)))-AC3060)+1)))</f>
        <v>1.239666570679597E-2</v>
      </c>
      <c r="W3060" s="30">
        <v>0.65800000000000003</v>
      </c>
      <c r="X3060" s="30">
        <v>2.57</v>
      </c>
      <c r="Y3060" s="30">
        <v>2.2000000000000002</v>
      </c>
      <c r="AB3060" s="30">
        <v>4.0199999999999996</v>
      </c>
      <c r="AC3060" s="30">
        <v>5.91</v>
      </c>
      <c r="AG3060" s="30">
        <v>28.58</v>
      </c>
      <c r="AI3060" s="30">
        <v>26</v>
      </c>
      <c r="AJ3060" s="30">
        <v>1040.97</v>
      </c>
      <c r="BI3060" s="27"/>
    </row>
    <row r="3061" spans="1:61" s="22" customFormat="1" x14ac:dyDescent="0.2">
      <c r="A3061" s="30">
        <v>47967</v>
      </c>
      <c r="B3061" s="23">
        <f t="shared" si="382"/>
        <v>2015</v>
      </c>
      <c r="C3061" s="23">
        <f t="shared" si="383"/>
        <v>10</v>
      </c>
      <c r="D3061" s="24" t="s">
        <v>1228</v>
      </c>
      <c r="E3061" s="31">
        <v>42298</v>
      </c>
      <c r="F3061" s="30">
        <v>6595470</v>
      </c>
      <c r="G3061" s="30">
        <v>1622370</v>
      </c>
      <c r="H3061" s="26" t="s">
        <v>834</v>
      </c>
      <c r="J3061" s="22" t="str">
        <f t="shared" si="384"/>
        <v xml:space="preserve">Snuggan </v>
      </c>
      <c r="K3061" s="26" t="s">
        <v>781</v>
      </c>
      <c r="L3061" s="30">
        <v>1</v>
      </c>
      <c r="M3061" s="30">
        <v>1</v>
      </c>
      <c r="O3061" s="30">
        <v>7.7</v>
      </c>
      <c r="P3061" s="30">
        <v>5.7</v>
      </c>
      <c r="Q3061" s="30">
        <v>48</v>
      </c>
      <c r="BI3061" s="27"/>
    </row>
    <row r="3062" spans="1:61" s="22" customFormat="1" x14ac:dyDescent="0.2">
      <c r="A3062" s="30">
        <v>47968</v>
      </c>
      <c r="B3062" s="23">
        <f t="shared" si="382"/>
        <v>2015</v>
      </c>
      <c r="C3062" s="23">
        <f t="shared" si="383"/>
        <v>10</v>
      </c>
      <c r="D3062" s="24" t="s">
        <v>1228</v>
      </c>
      <c r="E3062" s="31">
        <v>42298</v>
      </c>
      <c r="F3062" s="30">
        <v>6595470</v>
      </c>
      <c r="G3062" s="30">
        <v>1622370</v>
      </c>
      <c r="H3062" s="26" t="s">
        <v>834</v>
      </c>
      <c r="J3062" s="22" t="str">
        <f t="shared" si="384"/>
        <v xml:space="preserve">Snuggan </v>
      </c>
      <c r="K3062" s="26" t="s">
        <v>782</v>
      </c>
      <c r="L3062" s="30">
        <v>2</v>
      </c>
      <c r="M3062" s="30">
        <v>2</v>
      </c>
      <c r="O3062" s="30">
        <v>7.4</v>
      </c>
      <c r="P3062" s="30">
        <v>4.9000000000000004</v>
      </c>
      <c r="Q3062" s="30">
        <v>41</v>
      </c>
      <c r="BI3062" s="27"/>
    </row>
    <row r="3063" spans="1:61" s="22" customFormat="1" x14ac:dyDescent="0.2">
      <c r="A3063" s="30">
        <v>47969</v>
      </c>
      <c r="B3063" s="23">
        <f t="shared" si="382"/>
        <v>2015</v>
      </c>
      <c r="C3063" s="23">
        <f t="shared" si="383"/>
        <v>10</v>
      </c>
      <c r="D3063" s="24" t="s">
        <v>1228</v>
      </c>
      <c r="E3063" s="31">
        <v>42298</v>
      </c>
      <c r="F3063" s="30">
        <v>6595470</v>
      </c>
      <c r="G3063" s="30">
        <v>1622370</v>
      </c>
      <c r="H3063" s="26" t="s">
        <v>834</v>
      </c>
      <c r="J3063" s="22" t="str">
        <f t="shared" si="384"/>
        <v xml:space="preserve">Snuggan </v>
      </c>
      <c r="K3063" s="22" t="s">
        <v>785</v>
      </c>
      <c r="L3063" s="30">
        <v>2.7</v>
      </c>
      <c r="M3063" s="30">
        <v>2.7</v>
      </c>
      <c r="O3063" s="30">
        <v>7.3</v>
      </c>
      <c r="P3063" s="30">
        <v>4.5</v>
      </c>
      <c r="Q3063" s="30">
        <v>38</v>
      </c>
      <c r="BI3063" s="27"/>
    </row>
    <row r="3064" spans="1:61" s="22" customFormat="1" x14ac:dyDescent="0.2">
      <c r="A3064" s="30">
        <v>47970</v>
      </c>
      <c r="B3064" s="23">
        <f t="shared" si="382"/>
        <v>2015</v>
      </c>
      <c r="C3064" s="23">
        <f t="shared" si="383"/>
        <v>10</v>
      </c>
      <c r="D3064" s="24" t="s">
        <v>1228</v>
      </c>
      <c r="E3064" s="31">
        <v>42298</v>
      </c>
      <c r="F3064" s="30">
        <v>6594430</v>
      </c>
      <c r="G3064" s="30">
        <v>1625370</v>
      </c>
      <c r="H3064" s="26" t="s">
        <v>87</v>
      </c>
      <c r="J3064" s="22" t="str">
        <f t="shared" si="384"/>
        <v xml:space="preserve">Mörtsjön </v>
      </c>
      <c r="K3064" s="22" t="s">
        <v>739</v>
      </c>
      <c r="L3064" s="30">
        <v>0.5</v>
      </c>
      <c r="M3064" s="30">
        <v>0.5</v>
      </c>
      <c r="N3064" s="30">
        <v>2.5</v>
      </c>
      <c r="O3064" s="30">
        <v>8.4</v>
      </c>
      <c r="P3064" s="30">
        <v>8.5</v>
      </c>
      <c r="Q3064" s="30">
        <v>72</v>
      </c>
      <c r="T3064" s="30">
        <v>1.927881712</v>
      </c>
      <c r="U3064" s="30">
        <v>54.448799999999999</v>
      </c>
      <c r="V3064" s="22">
        <f t="shared" ref="V3064" si="394">U3064 * (1/((10^((0.0901821 + (2729.92 /(273.15 + O3064)))-AC3064)+1)))</f>
        <v>0.31423371644360992</v>
      </c>
      <c r="W3064" s="30">
        <v>0.13800000000000001</v>
      </c>
      <c r="X3064" s="30">
        <v>2.02</v>
      </c>
      <c r="Y3064" s="30">
        <v>2.2000000000000002</v>
      </c>
      <c r="AB3064" s="30">
        <v>27.81</v>
      </c>
      <c r="AC3064" s="30">
        <v>7.55</v>
      </c>
      <c r="AI3064" s="30">
        <v>23.46</v>
      </c>
      <c r="AJ3064" s="30">
        <v>764.56</v>
      </c>
      <c r="BI3064" s="27"/>
    </row>
    <row r="3065" spans="1:61" s="22" customFormat="1" x14ac:dyDescent="0.2">
      <c r="A3065" s="30">
        <v>47971</v>
      </c>
      <c r="B3065" s="23">
        <f t="shared" si="382"/>
        <v>2015</v>
      </c>
      <c r="C3065" s="23">
        <f t="shared" si="383"/>
        <v>10</v>
      </c>
      <c r="D3065" s="24" t="s">
        <v>1228</v>
      </c>
      <c r="E3065" s="31">
        <v>42298</v>
      </c>
      <c r="F3065" s="30">
        <v>6594430</v>
      </c>
      <c r="G3065" s="30">
        <v>1625370</v>
      </c>
      <c r="H3065" s="26" t="s">
        <v>87</v>
      </c>
      <c r="J3065" s="22" t="str">
        <f t="shared" si="384"/>
        <v xml:space="preserve">Mörtsjön </v>
      </c>
      <c r="K3065" s="26" t="s">
        <v>781</v>
      </c>
      <c r="L3065" s="30">
        <v>1</v>
      </c>
      <c r="M3065" s="30">
        <v>1</v>
      </c>
      <c r="O3065" s="30">
        <v>8.3000000000000007</v>
      </c>
      <c r="P3065" s="30">
        <v>8.1999999999999993</v>
      </c>
      <c r="Q3065" s="30">
        <v>70</v>
      </c>
      <c r="BI3065" s="27"/>
    </row>
    <row r="3066" spans="1:61" s="22" customFormat="1" x14ac:dyDescent="0.2">
      <c r="A3066" s="30">
        <v>47972</v>
      </c>
      <c r="B3066" s="23">
        <f t="shared" si="382"/>
        <v>2015</v>
      </c>
      <c r="C3066" s="23">
        <f t="shared" si="383"/>
        <v>10</v>
      </c>
      <c r="D3066" s="24" t="s">
        <v>1228</v>
      </c>
      <c r="E3066" s="31">
        <v>42298</v>
      </c>
      <c r="F3066" s="30">
        <v>6594430</v>
      </c>
      <c r="G3066" s="30">
        <v>1625370</v>
      </c>
      <c r="H3066" s="26" t="s">
        <v>87</v>
      </c>
      <c r="J3066" s="22" t="str">
        <f t="shared" si="384"/>
        <v xml:space="preserve">Mörtsjön </v>
      </c>
      <c r="K3066" s="26" t="s">
        <v>782</v>
      </c>
      <c r="L3066" s="30">
        <v>2</v>
      </c>
      <c r="M3066" s="30">
        <v>2</v>
      </c>
      <c r="O3066" s="30">
        <v>8.1999999999999993</v>
      </c>
      <c r="P3066" s="30">
        <v>8.1</v>
      </c>
      <c r="Q3066" s="30">
        <v>69</v>
      </c>
      <c r="BI3066" s="27"/>
    </row>
    <row r="3067" spans="1:61" s="22" customFormat="1" x14ac:dyDescent="0.2">
      <c r="A3067" s="30">
        <v>47973</v>
      </c>
      <c r="B3067" s="23">
        <f t="shared" si="382"/>
        <v>2015</v>
      </c>
      <c r="C3067" s="23">
        <f t="shared" si="383"/>
        <v>10</v>
      </c>
      <c r="D3067" s="24" t="s">
        <v>1228</v>
      </c>
      <c r="E3067" s="31">
        <v>42298</v>
      </c>
      <c r="F3067" s="30">
        <v>6594430</v>
      </c>
      <c r="G3067" s="30">
        <v>1625370</v>
      </c>
      <c r="H3067" s="26" t="s">
        <v>87</v>
      </c>
      <c r="J3067" s="22" t="str">
        <f t="shared" si="384"/>
        <v xml:space="preserve">Mörtsjön </v>
      </c>
      <c r="K3067" s="26" t="s">
        <v>783</v>
      </c>
      <c r="L3067" s="30">
        <v>3</v>
      </c>
      <c r="M3067" s="30">
        <v>3</v>
      </c>
      <c r="O3067" s="30">
        <v>7.9</v>
      </c>
      <c r="P3067" s="30">
        <v>7.1</v>
      </c>
      <c r="Q3067" s="30">
        <v>60</v>
      </c>
      <c r="BI3067" s="27"/>
    </row>
    <row r="3068" spans="1:61" s="22" customFormat="1" x14ac:dyDescent="0.2">
      <c r="A3068" s="30">
        <v>47974</v>
      </c>
      <c r="B3068" s="23">
        <f t="shared" si="382"/>
        <v>2015</v>
      </c>
      <c r="C3068" s="23">
        <f t="shared" si="383"/>
        <v>10</v>
      </c>
      <c r="D3068" s="24" t="s">
        <v>1228</v>
      </c>
      <c r="E3068" s="31">
        <v>42298</v>
      </c>
      <c r="F3068" s="30">
        <v>6594430</v>
      </c>
      <c r="G3068" s="30">
        <v>1625370</v>
      </c>
      <c r="H3068" s="26" t="s">
        <v>87</v>
      </c>
      <c r="J3068" s="22" t="str">
        <f t="shared" si="384"/>
        <v xml:space="preserve">Mörtsjön </v>
      </c>
      <c r="K3068" s="26" t="s">
        <v>784</v>
      </c>
      <c r="L3068" s="30">
        <v>4</v>
      </c>
      <c r="M3068" s="30">
        <v>4</v>
      </c>
      <c r="O3068" s="30">
        <v>7.8</v>
      </c>
      <c r="P3068" s="30">
        <v>6.4</v>
      </c>
      <c r="Q3068" s="30">
        <v>54</v>
      </c>
      <c r="BI3068" s="27"/>
    </row>
    <row r="3069" spans="1:61" s="22" customFormat="1" x14ac:dyDescent="0.2">
      <c r="A3069" s="30">
        <v>47975</v>
      </c>
      <c r="B3069" s="23">
        <f t="shared" si="382"/>
        <v>2015</v>
      </c>
      <c r="C3069" s="23">
        <f t="shared" si="383"/>
        <v>10</v>
      </c>
      <c r="D3069" s="24" t="s">
        <v>1228</v>
      </c>
      <c r="E3069" s="31">
        <v>42298</v>
      </c>
      <c r="F3069" s="30">
        <v>6594430</v>
      </c>
      <c r="G3069" s="30">
        <v>1625370</v>
      </c>
      <c r="H3069" s="26" t="s">
        <v>87</v>
      </c>
      <c r="J3069" s="22" t="str">
        <f t="shared" si="384"/>
        <v xml:space="preserve">Mörtsjön </v>
      </c>
      <c r="K3069" s="22" t="s">
        <v>785</v>
      </c>
      <c r="L3069" s="30">
        <v>4.4000000000000004</v>
      </c>
      <c r="M3069" s="30">
        <v>4.4000000000000004</v>
      </c>
      <c r="O3069" s="30">
        <v>7.8</v>
      </c>
      <c r="P3069" s="30">
        <v>6.2</v>
      </c>
      <c r="Q3069" s="30">
        <v>53</v>
      </c>
      <c r="BI3069" s="27"/>
    </row>
    <row r="3070" spans="1:61" s="22" customFormat="1" x14ac:dyDescent="0.2">
      <c r="A3070" s="22">
        <v>48302</v>
      </c>
      <c r="B3070" s="23">
        <f t="shared" si="382"/>
        <v>2015</v>
      </c>
      <c r="C3070" s="23">
        <f t="shared" si="383"/>
        <v>10</v>
      </c>
      <c r="D3070" s="24" t="s">
        <v>1228</v>
      </c>
      <c r="E3070" s="25">
        <v>42304</v>
      </c>
      <c r="F3070" s="22">
        <v>6600935</v>
      </c>
      <c r="G3070" s="22">
        <v>1626764</v>
      </c>
      <c r="H3070" s="22" t="s">
        <v>94</v>
      </c>
      <c r="I3070" s="22" t="s">
        <v>780</v>
      </c>
      <c r="J3070" s="22" t="str">
        <f t="shared" si="384"/>
        <v>Vallentunasjön Va2</v>
      </c>
      <c r="K3070" s="22" t="s">
        <v>739</v>
      </c>
      <c r="L3070" s="22">
        <v>0.5</v>
      </c>
      <c r="M3070" s="22">
        <v>0.5</v>
      </c>
      <c r="N3070" s="22">
        <v>1</v>
      </c>
      <c r="O3070" s="22">
        <v>7.7</v>
      </c>
      <c r="P3070" s="22">
        <v>10.199999999999999</v>
      </c>
      <c r="Q3070" s="22">
        <v>86</v>
      </c>
      <c r="BI3070" s="27"/>
    </row>
    <row r="3071" spans="1:61" s="22" customFormat="1" x14ac:dyDescent="0.2">
      <c r="A3071" s="22">
        <v>48303</v>
      </c>
      <c r="B3071" s="23">
        <f t="shared" si="382"/>
        <v>2015</v>
      </c>
      <c r="C3071" s="23">
        <f t="shared" si="383"/>
        <v>10</v>
      </c>
      <c r="D3071" s="24" t="s">
        <v>1228</v>
      </c>
      <c r="E3071" s="25">
        <v>42304</v>
      </c>
      <c r="F3071" s="22">
        <v>6600935</v>
      </c>
      <c r="G3071" s="22">
        <v>1626764</v>
      </c>
      <c r="H3071" s="22" t="s">
        <v>94</v>
      </c>
      <c r="I3071" s="22" t="s">
        <v>780</v>
      </c>
      <c r="J3071" s="22" t="str">
        <f t="shared" si="384"/>
        <v>Vallentunasjön Va2</v>
      </c>
      <c r="K3071" s="22" t="s">
        <v>781</v>
      </c>
      <c r="L3071" s="22">
        <v>1</v>
      </c>
      <c r="M3071" s="22">
        <v>1</v>
      </c>
      <c r="O3071" s="22">
        <v>7.7</v>
      </c>
      <c r="P3071" s="22">
        <v>10.1</v>
      </c>
      <c r="Q3071" s="22">
        <v>85</v>
      </c>
      <c r="BI3071" s="27"/>
    </row>
    <row r="3072" spans="1:61" s="22" customFormat="1" x14ac:dyDescent="0.2">
      <c r="A3072" s="22">
        <v>48304</v>
      </c>
      <c r="B3072" s="23">
        <f t="shared" si="382"/>
        <v>2015</v>
      </c>
      <c r="C3072" s="23">
        <f t="shared" si="383"/>
        <v>10</v>
      </c>
      <c r="D3072" s="24" t="s">
        <v>1228</v>
      </c>
      <c r="E3072" s="25">
        <v>42304</v>
      </c>
      <c r="F3072" s="22">
        <v>6600935</v>
      </c>
      <c r="G3072" s="22">
        <v>1626764</v>
      </c>
      <c r="H3072" s="22" t="s">
        <v>94</v>
      </c>
      <c r="I3072" s="22" t="s">
        <v>780</v>
      </c>
      <c r="J3072" s="22" t="str">
        <f t="shared" si="384"/>
        <v>Vallentunasjön Va2</v>
      </c>
      <c r="K3072" s="22" t="s">
        <v>782</v>
      </c>
      <c r="L3072" s="22">
        <v>2</v>
      </c>
      <c r="M3072" s="22">
        <v>2</v>
      </c>
      <c r="O3072" s="22">
        <v>7.7</v>
      </c>
      <c r="P3072" s="22">
        <v>10.1</v>
      </c>
      <c r="Q3072" s="22">
        <v>85</v>
      </c>
      <c r="BI3072" s="27"/>
    </row>
    <row r="3073" spans="1:85" s="22" customFormat="1" x14ac:dyDescent="0.2">
      <c r="A3073" s="22">
        <v>48305</v>
      </c>
      <c r="B3073" s="23">
        <f t="shared" si="382"/>
        <v>2015</v>
      </c>
      <c r="C3073" s="23">
        <f t="shared" si="383"/>
        <v>10</v>
      </c>
      <c r="D3073" s="24" t="s">
        <v>1228</v>
      </c>
      <c r="E3073" s="25">
        <v>42304</v>
      </c>
      <c r="F3073" s="22">
        <v>6600935</v>
      </c>
      <c r="G3073" s="22">
        <v>1626764</v>
      </c>
      <c r="H3073" s="22" t="s">
        <v>94</v>
      </c>
      <c r="I3073" s="22" t="s">
        <v>780</v>
      </c>
      <c r="J3073" s="22" t="str">
        <f t="shared" si="384"/>
        <v>Vallentunasjön Va2</v>
      </c>
      <c r="K3073" s="22" t="s">
        <v>783</v>
      </c>
      <c r="L3073" s="22">
        <v>3</v>
      </c>
      <c r="M3073" s="22">
        <v>3</v>
      </c>
      <c r="O3073" s="22">
        <v>7.7</v>
      </c>
      <c r="P3073" s="22">
        <v>10.1</v>
      </c>
      <c r="Q3073" s="22">
        <v>85</v>
      </c>
      <c r="BI3073" s="27"/>
    </row>
    <row r="3074" spans="1:85" s="22" customFormat="1" x14ac:dyDescent="0.2">
      <c r="A3074" s="22">
        <v>48306</v>
      </c>
      <c r="B3074" s="23">
        <f t="shared" ref="B3074:B3137" si="395">YEAR(E3074)</f>
        <v>2015</v>
      </c>
      <c r="C3074" s="23">
        <f t="shared" ref="C3074:C3137" si="396">MONTH(E3074)</f>
        <v>10</v>
      </c>
      <c r="D3074" s="24" t="s">
        <v>1228</v>
      </c>
      <c r="E3074" s="25">
        <v>42304</v>
      </c>
      <c r="F3074" s="22">
        <v>6600935</v>
      </c>
      <c r="G3074" s="22">
        <v>1626764</v>
      </c>
      <c r="H3074" s="22" t="s">
        <v>94</v>
      </c>
      <c r="I3074" s="22" t="s">
        <v>780</v>
      </c>
      <c r="J3074" s="22" t="str">
        <f t="shared" si="384"/>
        <v>Vallentunasjön Va2</v>
      </c>
      <c r="K3074" s="22" t="s">
        <v>784</v>
      </c>
      <c r="L3074" s="22">
        <v>4</v>
      </c>
      <c r="M3074" s="22">
        <v>4</v>
      </c>
      <c r="O3074" s="22">
        <v>7.7</v>
      </c>
      <c r="P3074" s="22">
        <v>10.1</v>
      </c>
      <c r="Q3074" s="22">
        <v>84</v>
      </c>
      <c r="BI3074" s="27"/>
    </row>
    <row r="3075" spans="1:85" s="22" customFormat="1" x14ac:dyDescent="0.2">
      <c r="A3075" s="22">
        <v>48307</v>
      </c>
      <c r="B3075" s="23">
        <f t="shared" si="395"/>
        <v>2015</v>
      </c>
      <c r="C3075" s="23">
        <f t="shared" si="396"/>
        <v>10</v>
      </c>
      <c r="D3075" s="24" t="s">
        <v>1228</v>
      </c>
      <c r="E3075" s="25">
        <v>42304</v>
      </c>
      <c r="F3075" s="22">
        <v>6600935</v>
      </c>
      <c r="G3075" s="22">
        <v>1626764</v>
      </c>
      <c r="H3075" s="22" t="s">
        <v>94</v>
      </c>
      <c r="I3075" s="22" t="s">
        <v>780</v>
      </c>
      <c r="J3075" s="22" t="str">
        <f t="shared" ref="J3075:J3138" si="397">CONCATENATE(H3075," ",I3075)</f>
        <v>Vallentunasjön Va2</v>
      </c>
      <c r="K3075" s="22" t="s">
        <v>785</v>
      </c>
      <c r="O3075" s="22">
        <v>7.7</v>
      </c>
      <c r="P3075" s="22">
        <v>10.1</v>
      </c>
      <c r="Q3075" s="22">
        <v>84</v>
      </c>
      <c r="BI3075" s="27"/>
    </row>
    <row r="3076" spans="1:85" s="22" customFormat="1" x14ac:dyDescent="0.2">
      <c r="A3076" s="22">
        <v>48308</v>
      </c>
      <c r="B3076" s="23">
        <f t="shared" si="395"/>
        <v>2015</v>
      </c>
      <c r="C3076" s="23">
        <f t="shared" si="396"/>
        <v>10</v>
      </c>
      <c r="D3076" s="24" t="s">
        <v>1228</v>
      </c>
      <c r="E3076" s="25">
        <v>42304</v>
      </c>
      <c r="H3076" s="22" t="s">
        <v>94</v>
      </c>
      <c r="I3076" s="22" t="s">
        <v>786</v>
      </c>
      <c r="J3076" s="22" t="str">
        <f t="shared" si="397"/>
        <v>Vallentunasjön Blandprov</v>
      </c>
      <c r="K3076" s="22" t="s">
        <v>739</v>
      </c>
      <c r="L3076" s="22">
        <v>4</v>
      </c>
      <c r="M3076" s="22">
        <v>0</v>
      </c>
      <c r="U3076" s="22">
        <v>56.939399999999999</v>
      </c>
      <c r="X3076" s="22">
        <v>3.54</v>
      </c>
      <c r="Z3076" s="22">
        <v>25.5276</v>
      </c>
      <c r="AB3076" s="22">
        <v>2.83</v>
      </c>
      <c r="AE3076" s="22">
        <v>8.75</v>
      </c>
      <c r="AI3076" s="22">
        <v>35.33</v>
      </c>
      <c r="AJ3076" s="22">
        <v>1042.02</v>
      </c>
      <c r="BI3076" s="27"/>
    </row>
    <row r="3077" spans="1:85" s="22" customFormat="1" x14ac:dyDescent="0.2">
      <c r="A3077" s="30">
        <v>54235</v>
      </c>
      <c r="B3077" s="23">
        <f t="shared" si="395"/>
        <v>2016</v>
      </c>
      <c r="C3077" s="23">
        <f t="shared" si="396"/>
        <v>10</v>
      </c>
      <c r="D3077" s="24" t="s">
        <v>1228</v>
      </c>
      <c r="E3077" s="31">
        <v>42655</v>
      </c>
      <c r="F3077" s="30">
        <v>6593788</v>
      </c>
      <c r="G3077" s="30">
        <v>1624229</v>
      </c>
      <c r="H3077" s="26" t="s">
        <v>92</v>
      </c>
      <c r="J3077" s="22" t="str">
        <f t="shared" si="397"/>
        <v xml:space="preserve">Rösjön </v>
      </c>
      <c r="K3077" s="22" t="s">
        <v>739</v>
      </c>
      <c r="L3077" s="30">
        <v>0.5</v>
      </c>
      <c r="M3077" s="30">
        <v>0.5</v>
      </c>
      <c r="N3077" s="30">
        <v>3.2</v>
      </c>
      <c r="O3077" s="30">
        <v>10.1</v>
      </c>
      <c r="P3077" s="30">
        <v>10.199999999999999</v>
      </c>
      <c r="Q3077" s="30">
        <v>88</v>
      </c>
      <c r="U3077" s="30">
        <v>24.114599999999999</v>
      </c>
      <c r="V3077" s="22">
        <f t="shared" ref="V3077" si="398">U3077 * (1/((10^((0.0901821 + (2729.92 /(273.15 + O3077)))-AC3077)+1)))</f>
        <v>0.31516510010235893</v>
      </c>
      <c r="W3077" s="30">
        <v>3.1E-2</v>
      </c>
      <c r="X3077" s="30">
        <v>7.23</v>
      </c>
      <c r="Y3077" s="30">
        <v>2.4</v>
      </c>
      <c r="AB3077" s="30">
        <v>4.2</v>
      </c>
      <c r="AC3077" s="30">
        <v>7.85</v>
      </c>
      <c r="AG3077" s="30">
        <v>8.2520000000000007</v>
      </c>
      <c r="AH3077" s="30">
        <v>8.0719999999999992</v>
      </c>
      <c r="AI3077" s="30">
        <v>24.06</v>
      </c>
      <c r="AJ3077" s="30">
        <v>581.73</v>
      </c>
      <c r="AK3077" s="30">
        <v>27.9</v>
      </c>
      <c r="AL3077" s="30">
        <v>8.48E-2</v>
      </c>
      <c r="AM3077" s="30">
        <v>1.89</v>
      </c>
      <c r="AN3077" s="30">
        <v>4.03</v>
      </c>
      <c r="AP3077" s="30">
        <v>14.5</v>
      </c>
      <c r="AR3077" s="30">
        <v>0.245</v>
      </c>
      <c r="AS3077" s="30">
        <v>48.1</v>
      </c>
      <c r="AT3077" s="30">
        <v>0.94899999999999896</v>
      </c>
      <c r="AU3077" s="30">
        <v>16.8</v>
      </c>
      <c r="AV3077" s="30">
        <v>1E-3</v>
      </c>
      <c r="AW3077" s="30">
        <v>3.5000000000000003E-2</v>
      </c>
      <c r="AX3077" s="30">
        <v>7.7299999999999897E-2</v>
      </c>
      <c r="AY3077" s="30">
        <v>0.626</v>
      </c>
      <c r="AZ3077" s="30">
        <v>1E-3</v>
      </c>
      <c r="BA3077" s="30">
        <v>16.5</v>
      </c>
      <c r="BB3077" s="30">
        <v>0.60399999999999898</v>
      </c>
      <c r="BC3077" s="30">
        <v>0.22500000000000001</v>
      </c>
      <c r="BD3077" s="30">
        <v>16.899999999999899</v>
      </c>
      <c r="BE3077" s="30">
        <v>0.17799999999999899</v>
      </c>
      <c r="BF3077" s="30">
        <v>69.599999999999895</v>
      </c>
      <c r="BG3077" s="30">
        <v>0.371</v>
      </c>
      <c r="BH3077" s="30">
        <v>1.57</v>
      </c>
      <c r="BI3077" s="27"/>
      <c r="BJ3077" s="30">
        <v>6.66</v>
      </c>
      <c r="BK3077" s="30">
        <v>1E-3</v>
      </c>
      <c r="BL3077" s="30">
        <v>2.0299999999999901E-2</v>
      </c>
      <c r="BM3077" s="30">
        <v>1.04E-2</v>
      </c>
      <c r="BN3077" s="30">
        <v>0.56799999999999895</v>
      </c>
      <c r="BO3077" s="30">
        <v>0.41699999999999898</v>
      </c>
      <c r="BP3077" s="30">
        <v>0.36</v>
      </c>
      <c r="BQ3077" s="30">
        <v>3.2899999999999902E-2</v>
      </c>
      <c r="BR3077" s="30">
        <v>1.76</v>
      </c>
      <c r="BS3077" s="30">
        <v>28.9</v>
      </c>
      <c r="BT3077" s="30">
        <v>4.12</v>
      </c>
      <c r="BV3077" s="30">
        <v>1.38999999999999E-2</v>
      </c>
      <c r="BW3077" s="30">
        <v>1.94</v>
      </c>
      <c r="BX3077" s="30">
        <v>14.8</v>
      </c>
      <c r="BY3077" s="30">
        <v>6.2199999999999901E-2</v>
      </c>
      <c r="BZ3077" s="30">
        <v>0.89700000000000002</v>
      </c>
      <c r="CA3077" s="30">
        <v>17.3</v>
      </c>
      <c r="CB3077" s="30">
        <v>1E-3</v>
      </c>
      <c r="CC3077" s="30">
        <v>0.63600000000000001</v>
      </c>
      <c r="CD3077" s="30">
        <v>13.8</v>
      </c>
      <c r="CE3077" s="30">
        <v>0.35599999999999898</v>
      </c>
      <c r="CF3077" s="30">
        <v>71</v>
      </c>
      <c r="CG3077" s="30">
        <v>3.8</v>
      </c>
    </row>
    <row r="3078" spans="1:85" s="22" customFormat="1" x14ac:dyDescent="0.2">
      <c r="A3078" s="30">
        <v>54236</v>
      </c>
      <c r="B3078" s="23">
        <f t="shared" si="395"/>
        <v>2016</v>
      </c>
      <c r="C3078" s="23">
        <f t="shared" si="396"/>
        <v>10</v>
      </c>
      <c r="D3078" s="24" t="s">
        <v>1228</v>
      </c>
      <c r="E3078" s="31">
        <v>42655</v>
      </c>
      <c r="F3078" s="30">
        <v>6593788</v>
      </c>
      <c r="G3078" s="30">
        <v>1624229</v>
      </c>
      <c r="H3078" s="26" t="s">
        <v>92</v>
      </c>
      <c r="J3078" s="22" t="str">
        <f t="shared" si="397"/>
        <v xml:space="preserve">Rösjön </v>
      </c>
      <c r="K3078" s="26" t="s">
        <v>781</v>
      </c>
      <c r="L3078" s="30">
        <v>1</v>
      </c>
      <c r="M3078" s="30">
        <v>1</v>
      </c>
      <c r="O3078" s="30">
        <v>10.1</v>
      </c>
      <c r="P3078" s="30">
        <v>10.1</v>
      </c>
      <c r="Q3078" s="30">
        <v>88</v>
      </c>
      <c r="BI3078" s="27"/>
    </row>
    <row r="3079" spans="1:85" s="22" customFormat="1" x14ac:dyDescent="0.2">
      <c r="A3079" s="30">
        <v>54237</v>
      </c>
      <c r="B3079" s="23">
        <f t="shared" si="395"/>
        <v>2016</v>
      </c>
      <c r="C3079" s="23">
        <f t="shared" si="396"/>
        <v>10</v>
      </c>
      <c r="D3079" s="24" t="s">
        <v>1228</v>
      </c>
      <c r="E3079" s="31">
        <v>42655</v>
      </c>
      <c r="F3079" s="30">
        <v>6593788</v>
      </c>
      <c r="G3079" s="30">
        <v>1624229</v>
      </c>
      <c r="H3079" s="26" t="s">
        <v>92</v>
      </c>
      <c r="J3079" s="22" t="str">
        <f t="shared" si="397"/>
        <v xml:space="preserve">Rösjön </v>
      </c>
      <c r="K3079" s="26" t="s">
        <v>782</v>
      </c>
      <c r="L3079" s="30">
        <v>2</v>
      </c>
      <c r="M3079" s="30">
        <v>2</v>
      </c>
      <c r="O3079" s="30">
        <v>10.1</v>
      </c>
      <c r="P3079" s="30">
        <v>10.1</v>
      </c>
      <c r="Q3079" s="30">
        <v>88</v>
      </c>
      <c r="BI3079" s="27"/>
    </row>
    <row r="3080" spans="1:85" s="22" customFormat="1" x14ac:dyDescent="0.2">
      <c r="A3080" s="30">
        <v>54238</v>
      </c>
      <c r="B3080" s="23">
        <f t="shared" si="395"/>
        <v>2016</v>
      </c>
      <c r="C3080" s="23">
        <f t="shared" si="396"/>
        <v>10</v>
      </c>
      <c r="D3080" s="24" t="s">
        <v>1228</v>
      </c>
      <c r="E3080" s="31">
        <v>42655</v>
      </c>
      <c r="F3080" s="30">
        <v>6593788</v>
      </c>
      <c r="G3080" s="30">
        <v>1624229</v>
      </c>
      <c r="H3080" s="26" t="s">
        <v>92</v>
      </c>
      <c r="J3080" s="22" t="str">
        <f t="shared" si="397"/>
        <v xml:space="preserve">Rösjön </v>
      </c>
      <c r="K3080" s="26" t="s">
        <v>783</v>
      </c>
      <c r="L3080" s="30">
        <v>3</v>
      </c>
      <c r="M3080" s="30">
        <v>3</v>
      </c>
      <c r="O3080" s="30">
        <v>10.1</v>
      </c>
      <c r="P3080" s="30">
        <v>10.1</v>
      </c>
      <c r="Q3080" s="30">
        <v>87</v>
      </c>
      <c r="BI3080" s="27"/>
    </row>
    <row r="3081" spans="1:85" s="22" customFormat="1" x14ac:dyDescent="0.2">
      <c r="A3081" s="30">
        <v>54239</v>
      </c>
      <c r="B3081" s="23">
        <f t="shared" si="395"/>
        <v>2016</v>
      </c>
      <c r="C3081" s="23">
        <f t="shared" si="396"/>
        <v>10</v>
      </c>
      <c r="D3081" s="24" t="s">
        <v>1228</v>
      </c>
      <c r="E3081" s="31">
        <v>42655</v>
      </c>
      <c r="F3081" s="30">
        <v>6593788</v>
      </c>
      <c r="G3081" s="30">
        <v>1624229</v>
      </c>
      <c r="H3081" s="26" t="s">
        <v>92</v>
      </c>
      <c r="J3081" s="22" t="str">
        <f t="shared" si="397"/>
        <v xml:space="preserve">Rösjön </v>
      </c>
      <c r="K3081" s="26" t="s">
        <v>784</v>
      </c>
      <c r="L3081" s="30">
        <v>4</v>
      </c>
      <c r="M3081" s="30">
        <v>4</v>
      </c>
      <c r="O3081" s="30">
        <v>10.1</v>
      </c>
      <c r="P3081" s="30">
        <v>10.1</v>
      </c>
      <c r="Q3081" s="30">
        <v>87</v>
      </c>
      <c r="BI3081" s="27"/>
    </row>
    <row r="3082" spans="1:85" s="22" customFormat="1" x14ac:dyDescent="0.2">
      <c r="A3082" s="30">
        <v>54240</v>
      </c>
      <c r="B3082" s="23">
        <f t="shared" si="395"/>
        <v>2016</v>
      </c>
      <c r="C3082" s="23">
        <f t="shared" si="396"/>
        <v>10</v>
      </c>
      <c r="D3082" s="24" t="s">
        <v>1228</v>
      </c>
      <c r="E3082" s="31">
        <v>42655</v>
      </c>
      <c r="F3082" s="30">
        <v>6593788</v>
      </c>
      <c r="G3082" s="30">
        <v>1624229</v>
      </c>
      <c r="H3082" s="26" t="s">
        <v>92</v>
      </c>
      <c r="J3082" s="22" t="str">
        <f t="shared" si="397"/>
        <v xml:space="preserve">Rösjön </v>
      </c>
      <c r="K3082" s="26" t="s">
        <v>841</v>
      </c>
      <c r="L3082" s="30">
        <v>5</v>
      </c>
      <c r="M3082" s="30">
        <v>5</v>
      </c>
      <c r="O3082" s="30">
        <v>10.1</v>
      </c>
      <c r="P3082" s="30">
        <v>10.1</v>
      </c>
      <c r="Q3082" s="30">
        <v>87</v>
      </c>
      <c r="BI3082" s="27"/>
    </row>
    <row r="3083" spans="1:85" s="22" customFormat="1" x14ac:dyDescent="0.2">
      <c r="A3083" s="30">
        <v>54241</v>
      </c>
      <c r="B3083" s="23">
        <f t="shared" si="395"/>
        <v>2016</v>
      </c>
      <c r="C3083" s="23">
        <f t="shared" si="396"/>
        <v>10</v>
      </c>
      <c r="D3083" s="24" t="s">
        <v>1228</v>
      </c>
      <c r="E3083" s="31">
        <v>42655</v>
      </c>
      <c r="F3083" s="30">
        <v>6593788</v>
      </c>
      <c r="G3083" s="30">
        <v>1624229</v>
      </c>
      <c r="H3083" s="26" t="s">
        <v>92</v>
      </c>
      <c r="J3083" s="22" t="str">
        <f t="shared" si="397"/>
        <v xml:space="preserve">Rösjön </v>
      </c>
      <c r="K3083" s="26" t="s">
        <v>842</v>
      </c>
      <c r="L3083" s="30">
        <v>6</v>
      </c>
      <c r="M3083" s="30">
        <v>6</v>
      </c>
      <c r="O3083" s="30">
        <v>10.1</v>
      </c>
      <c r="P3083" s="30">
        <v>10</v>
      </c>
      <c r="Q3083" s="30">
        <v>87</v>
      </c>
      <c r="BI3083" s="27"/>
    </row>
    <row r="3084" spans="1:85" s="22" customFormat="1" x14ac:dyDescent="0.2">
      <c r="A3084" s="30">
        <v>54242</v>
      </c>
      <c r="B3084" s="23">
        <f t="shared" si="395"/>
        <v>2016</v>
      </c>
      <c r="C3084" s="23">
        <f t="shared" si="396"/>
        <v>10</v>
      </c>
      <c r="D3084" s="24" t="s">
        <v>1228</v>
      </c>
      <c r="E3084" s="31">
        <v>42655</v>
      </c>
      <c r="F3084" s="30">
        <v>6593788</v>
      </c>
      <c r="G3084" s="30">
        <v>1624229</v>
      </c>
      <c r="H3084" s="26" t="s">
        <v>92</v>
      </c>
      <c r="J3084" s="22" t="str">
        <f t="shared" si="397"/>
        <v xml:space="preserve">Rösjön </v>
      </c>
      <c r="K3084" s="22" t="s">
        <v>785</v>
      </c>
      <c r="O3084" s="30">
        <v>10.1</v>
      </c>
      <c r="P3084" s="30">
        <v>10</v>
      </c>
      <c r="Q3084" s="30">
        <v>87</v>
      </c>
      <c r="BI3084" s="27"/>
    </row>
    <row r="3085" spans="1:85" s="22" customFormat="1" x14ac:dyDescent="0.2">
      <c r="A3085" s="30">
        <v>54243</v>
      </c>
      <c r="B3085" s="23">
        <f t="shared" si="395"/>
        <v>2016</v>
      </c>
      <c r="C3085" s="23">
        <f t="shared" si="396"/>
        <v>10</v>
      </c>
      <c r="D3085" s="24" t="s">
        <v>1228</v>
      </c>
      <c r="E3085" s="31">
        <v>42655</v>
      </c>
      <c r="F3085" s="30">
        <v>6595016</v>
      </c>
      <c r="G3085" s="30">
        <v>1622944</v>
      </c>
      <c r="H3085" s="26" t="s">
        <v>95</v>
      </c>
      <c r="J3085" s="22" t="str">
        <f t="shared" si="397"/>
        <v xml:space="preserve">Väsjön </v>
      </c>
      <c r="K3085" s="22" t="s">
        <v>739</v>
      </c>
      <c r="L3085" s="30">
        <v>0.5</v>
      </c>
      <c r="M3085" s="30">
        <v>0.5</v>
      </c>
      <c r="N3085" s="30">
        <v>2.2999999999999998</v>
      </c>
      <c r="O3085" s="30">
        <v>8.6</v>
      </c>
      <c r="P3085" s="30">
        <v>8.1999999999999993</v>
      </c>
      <c r="Q3085" s="30">
        <v>69</v>
      </c>
      <c r="U3085" s="30">
        <v>9.0152999999999999</v>
      </c>
      <c r="V3085" s="22">
        <f t="shared" ref="V3085" si="399">U3085 * (1/((10^((0.0901821 + (2729.92 /(273.15 + O3085)))-AC3085)+1)))</f>
        <v>7.1154066033172106E-2</v>
      </c>
      <c r="W3085" s="30">
        <v>6.4000000000000001E-2</v>
      </c>
      <c r="X3085" s="30">
        <v>1.18</v>
      </c>
      <c r="Y3085" s="30">
        <v>0.57999999999999996</v>
      </c>
      <c r="AB3085" s="30">
        <v>0.28999999999999998</v>
      </c>
      <c r="AC3085" s="30">
        <v>7.68</v>
      </c>
      <c r="AG3085" s="30">
        <v>12.65</v>
      </c>
      <c r="AH3085" s="30">
        <v>12.21</v>
      </c>
      <c r="AI3085" s="30">
        <v>15.38</v>
      </c>
      <c r="AJ3085" s="30">
        <v>681.51</v>
      </c>
      <c r="AK3085" s="30">
        <v>54.1</v>
      </c>
      <c r="AL3085" s="30">
        <v>1.18E-2</v>
      </c>
      <c r="AM3085" s="30">
        <v>3.46</v>
      </c>
      <c r="AN3085" s="30">
        <v>7.68</v>
      </c>
      <c r="AP3085" s="30">
        <v>36.6</v>
      </c>
      <c r="AR3085" s="30">
        <v>0.67200000000000004</v>
      </c>
      <c r="AS3085" s="30">
        <v>3.25</v>
      </c>
      <c r="AT3085" s="30">
        <v>0.628</v>
      </c>
      <c r="AU3085" s="30">
        <v>28.4</v>
      </c>
      <c r="AV3085" s="30">
        <v>1E-3</v>
      </c>
      <c r="AW3085" s="30">
        <v>2.0899999999999901E-2</v>
      </c>
      <c r="AX3085" s="30">
        <v>3.4200000000000001E-2</v>
      </c>
      <c r="AY3085" s="30">
        <v>0.111</v>
      </c>
      <c r="AZ3085" s="30">
        <v>1E-3</v>
      </c>
      <c r="BA3085" s="30">
        <v>17.899999999999899</v>
      </c>
      <c r="BB3085" s="30">
        <v>0.57299999999999895</v>
      </c>
      <c r="BC3085" s="30">
        <v>6.0400000000000002E-2</v>
      </c>
      <c r="BD3085" s="30">
        <v>13.4</v>
      </c>
      <c r="BE3085" s="30">
        <v>3.30999999999999E-2</v>
      </c>
      <c r="BF3085" s="30">
        <v>128</v>
      </c>
      <c r="BG3085" s="30">
        <v>0.20100000000000001</v>
      </c>
      <c r="BH3085" s="30">
        <v>0.54</v>
      </c>
      <c r="BI3085" s="27"/>
      <c r="BJ3085" s="30">
        <v>0.71</v>
      </c>
      <c r="BK3085" s="30">
        <v>1E-3</v>
      </c>
      <c r="BL3085" s="30">
        <v>1.9400000000000001E-2</v>
      </c>
      <c r="BM3085" s="30">
        <v>2.3099999999999898E-2</v>
      </c>
      <c r="BN3085" s="30">
        <v>0.05</v>
      </c>
      <c r="BO3085" s="30">
        <v>0.88</v>
      </c>
      <c r="BP3085" s="30">
        <v>0.14699999999999899</v>
      </c>
      <c r="BQ3085" s="30">
        <v>5.0000000000000001E-3</v>
      </c>
      <c r="BR3085" s="30">
        <v>0.46200000000000002</v>
      </c>
      <c r="BS3085" s="30">
        <v>52.5</v>
      </c>
      <c r="BT3085" s="30">
        <v>7.48</v>
      </c>
      <c r="BV3085" s="30">
        <v>5.2900000000000004E-3</v>
      </c>
      <c r="BW3085" s="30">
        <v>3.43</v>
      </c>
      <c r="BX3085" s="30">
        <v>36.299999999999898</v>
      </c>
      <c r="BY3085" s="30">
        <v>0.64700000000000002</v>
      </c>
      <c r="BZ3085" s="30">
        <v>0.48799999999999899</v>
      </c>
      <c r="CA3085" s="30">
        <v>28.6</v>
      </c>
      <c r="CB3085" s="30">
        <v>1E-3</v>
      </c>
      <c r="CC3085" s="30">
        <v>0.55400000000000005</v>
      </c>
      <c r="CD3085" s="30">
        <v>10.1999999999999</v>
      </c>
      <c r="CE3085" s="30">
        <v>0.20300000000000001</v>
      </c>
      <c r="CF3085" s="30">
        <v>126</v>
      </c>
      <c r="CG3085" s="30">
        <v>3.63</v>
      </c>
    </row>
    <row r="3086" spans="1:85" s="22" customFormat="1" x14ac:dyDescent="0.2">
      <c r="A3086" s="30">
        <v>54244</v>
      </c>
      <c r="B3086" s="23">
        <f t="shared" si="395"/>
        <v>2016</v>
      </c>
      <c r="C3086" s="23">
        <f t="shared" si="396"/>
        <v>10</v>
      </c>
      <c r="D3086" s="24" t="s">
        <v>1228</v>
      </c>
      <c r="E3086" s="31">
        <v>42655</v>
      </c>
      <c r="F3086" s="30">
        <v>6595016</v>
      </c>
      <c r="G3086" s="30">
        <v>1622944</v>
      </c>
      <c r="H3086" s="26" t="s">
        <v>95</v>
      </c>
      <c r="J3086" s="22" t="str">
        <f t="shared" si="397"/>
        <v xml:space="preserve">Väsjön </v>
      </c>
      <c r="K3086" s="26" t="s">
        <v>781</v>
      </c>
      <c r="L3086" s="30">
        <v>1</v>
      </c>
      <c r="M3086" s="30">
        <v>1</v>
      </c>
      <c r="O3086" s="30">
        <v>8.6</v>
      </c>
      <c r="P3086" s="30">
        <v>8.1999999999999993</v>
      </c>
      <c r="Q3086" s="30">
        <v>69</v>
      </c>
      <c r="BI3086" s="27"/>
    </row>
    <row r="3087" spans="1:85" s="22" customFormat="1" x14ac:dyDescent="0.2">
      <c r="A3087" s="30">
        <v>54245</v>
      </c>
      <c r="B3087" s="23">
        <f t="shared" si="395"/>
        <v>2016</v>
      </c>
      <c r="C3087" s="23">
        <f t="shared" si="396"/>
        <v>10</v>
      </c>
      <c r="D3087" s="24" t="s">
        <v>1228</v>
      </c>
      <c r="E3087" s="31">
        <v>42655</v>
      </c>
      <c r="F3087" s="30">
        <v>6595016</v>
      </c>
      <c r="G3087" s="30">
        <v>1622944</v>
      </c>
      <c r="H3087" s="26" t="s">
        <v>95</v>
      </c>
      <c r="J3087" s="22" t="str">
        <f t="shared" si="397"/>
        <v xml:space="preserve">Väsjön </v>
      </c>
      <c r="K3087" s="26" t="s">
        <v>782</v>
      </c>
      <c r="L3087" s="30">
        <v>2</v>
      </c>
      <c r="M3087" s="30">
        <v>2</v>
      </c>
      <c r="O3087" s="30">
        <v>8.6</v>
      </c>
      <c r="P3087" s="30">
        <v>8.1</v>
      </c>
      <c r="Q3087" s="30">
        <v>68</v>
      </c>
      <c r="BI3087" s="27"/>
    </row>
    <row r="3088" spans="1:85" s="22" customFormat="1" x14ac:dyDescent="0.2">
      <c r="A3088" s="30">
        <v>54246</v>
      </c>
      <c r="B3088" s="23">
        <f t="shared" si="395"/>
        <v>2016</v>
      </c>
      <c r="C3088" s="23">
        <f t="shared" si="396"/>
        <v>10</v>
      </c>
      <c r="D3088" s="24" t="s">
        <v>1228</v>
      </c>
      <c r="E3088" s="31">
        <v>42655</v>
      </c>
      <c r="F3088" s="30">
        <v>6595016</v>
      </c>
      <c r="G3088" s="30">
        <v>1622944</v>
      </c>
      <c r="H3088" s="26" t="s">
        <v>95</v>
      </c>
      <c r="J3088" s="22" t="str">
        <f t="shared" si="397"/>
        <v xml:space="preserve">Väsjön </v>
      </c>
      <c r="K3088" s="22" t="s">
        <v>785</v>
      </c>
      <c r="O3088" s="30">
        <v>8.6</v>
      </c>
      <c r="P3088" s="30">
        <v>8.1</v>
      </c>
      <c r="Q3088" s="30">
        <v>68</v>
      </c>
      <c r="BI3088" s="27"/>
    </row>
    <row r="3089" spans="1:61" s="22" customFormat="1" x14ac:dyDescent="0.2">
      <c r="A3089" s="22">
        <v>54113</v>
      </c>
      <c r="B3089" s="23">
        <f t="shared" si="395"/>
        <v>2016</v>
      </c>
      <c r="C3089" s="23">
        <f t="shared" si="396"/>
        <v>10</v>
      </c>
      <c r="D3089" s="24" t="s">
        <v>1228</v>
      </c>
      <c r="E3089" s="25">
        <v>42656</v>
      </c>
      <c r="F3089" s="22">
        <v>6600935</v>
      </c>
      <c r="G3089" s="22">
        <v>1626764</v>
      </c>
      <c r="H3089" s="22" t="s">
        <v>94</v>
      </c>
      <c r="I3089" s="22" t="s">
        <v>780</v>
      </c>
      <c r="J3089" s="22" t="str">
        <f t="shared" si="397"/>
        <v>Vallentunasjön Va2</v>
      </c>
      <c r="K3089" s="22" t="s">
        <v>739</v>
      </c>
      <c r="L3089" s="22">
        <v>0.5</v>
      </c>
      <c r="M3089" s="22">
        <v>0.5</v>
      </c>
      <c r="N3089" s="22">
        <v>1</v>
      </c>
      <c r="O3089" s="22">
        <v>8.1999999999999993</v>
      </c>
      <c r="P3089" s="22">
        <v>11.1</v>
      </c>
      <c r="Q3089" s="22">
        <v>92</v>
      </c>
      <c r="BI3089" s="27"/>
    </row>
    <row r="3090" spans="1:61" s="22" customFormat="1" x14ac:dyDescent="0.2">
      <c r="A3090" s="22">
        <v>54114</v>
      </c>
      <c r="B3090" s="23">
        <f t="shared" si="395"/>
        <v>2016</v>
      </c>
      <c r="C3090" s="23">
        <f t="shared" si="396"/>
        <v>10</v>
      </c>
      <c r="D3090" s="24" t="s">
        <v>1228</v>
      </c>
      <c r="E3090" s="25">
        <v>42656</v>
      </c>
      <c r="F3090" s="22">
        <v>6600935</v>
      </c>
      <c r="G3090" s="22">
        <v>1626764</v>
      </c>
      <c r="H3090" s="22" t="s">
        <v>94</v>
      </c>
      <c r="I3090" s="22" t="s">
        <v>780</v>
      </c>
      <c r="J3090" s="22" t="str">
        <f t="shared" si="397"/>
        <v>Vallentunasjön Va2</v>
      </c>
      <c r="K3090" s="22" t="s">
        <v>781</v>
      </c>
      <c r="L3090" s="22">
        <v>1</v>
      </c>
      <c r="M3090" s="22">
        <v>1</v>
      </c>
      <c r="O3090" s="22">
        <v>8.1999999999999993</v>
      </c>
      <c r="P3090" s="22">
        <v>11</v>
      </c>
      <c r="Q3090" s="22">
        <v>91</v>
      </c>
      <c r="BI3090" s="27"/>
    </row>
    <row r="3091" spans="1:61" s="22" customFormat="1" x14ac:dyDescent="0.2">
      <c r="A3091" s="22">
        <v>54115</v>
      </c>
      <c r="B3091" s="23">
        <f t="shared" si="395"/>
        <v>2016</v>
      </c>
      <c r="C3091" s="23">
        <f t="shared" si="396"/>
        <v>10</v>
      </c>
      <c r="D3091" s="24" t="s">
        <v>1228</v>
      </c>
      <c r="E3091" s="25">
        <v>42656</v>
      </c>
      <c r="F3091" s="22">
        <v>6600935</v>
      </c>
      <c r="G3091" s="22">
        <v>1626764</v>
      </c>
      <c r="H3091" s="22" t="s">
        <v>94</v>
      </c>
      <c r="I3091" s="22" t="s">
        <v>780</v>
      </c>
      <c r="J3091" s="22" t="str">
        <f t="shared" si="397"/>
        <v>Vallentunasjön Va2</v>
      </c>
      <c r="K3091" s="22" t="s">
        <v>782</v>
      </c>
      <c r="L3091" s="22">
        <v>2</v>
      </c>
      <c r="M3091" s="22">
        <v>2</v>
      </c>
      <c r="O3091" s="22">
        <v>8.1999999999999993</v>
      </c>
      <c r="P3091" s="22">
        <v>11</v>
      </c>
      <c r="Q3091" s="22">
        <v>91</v>
      </c>
      <c r="BI3091" s="27"/>
    </row>
    <row r="3092" spans="1:61" s="22" customFormat="1" x14ac:dyDescent="0.2">
      <c r="A3092" s="22">
        <v>54116</v>
      </c>
      <c r="B3092" s="23">
        <f t="shared" si="395"/>
        <v>2016</v>
      </c>
      <c r="C3092" s="23">
        <f t="shared" si="396"/>
        <v>10</v>
      </c>
      <c r="D3092" s="24" t="s">
        <v>1228</v>
      </c>
      <c r="E3092" s="25">
        <v>42656</v>
      </c>
      <c r="F3092" s="22">
        <v>6600935</v>
      </c>
      <c r="G3092" s="22">
        <v>1626764</v>
      </c>
      <c r="H3092" s="22" t="s">
        <v>94</v>
      </c>
      <c r="I3092" s="22" t="s">
        <v>780</v>
      </c>
      <c r="J3092" s="22" t="str">
        <f t="shared" si="397"/>
        <v>Vallentunasjön Va2</v>
      </c>
      <c r="K3092" s="22" t="s">
        <v>783</v>
      </c>
      <c r="L3092" s="22">
        <v>3</v>
      </c>
      <c r="M3092" s="22">
        <v>3</v>
      </c>
      <c r="O3092" s="22">
        <v>8.1999999999999993</v>
      </c>
      <c r="P3092" s="22">
        <v>11</v>
      </c>
      <c r="Q3092" s="22">
        <v>91</v>
      </c>
      <c r="BI3092" s="27"/>
    </row>
    <row r="3093" spans="1:61" s="22" customFormat="1" x14ac:dyDescent="0.2">
      <c r="A3093" s="22">
        <v>54117</v>
      </c>
      <c r="B3093" s="23">
        <f t="shared" si="395"/>
        <v>2016</v>
      </c>
      <c r="C3093" s="23">
        <f t="shared" si="396"/>
        <v>10</v>
      </c>
      <c r="D3093" s="24" t="s">
        <v>1228</v>
      </c>
      <c r="E3093" s="25">
        <v>42656</v>
      </c>
      <c r="F3093" s="22">
        <v>6600935</v>
      </c>
      <c r="G3093" s="22">
        <v>1626764</v>
      </c>
      <c r="H3093" s="22" t="s">
        <v>94</v>
      </c>
      <c r="I3093" s="22" t="s">
        <v>780</v>
      </c>
      <c r="J3093" s="22" t="str">
        <f t="shared" si="397"/>
        <v>Vallentunasjön Va2</v>
      </c>
      <c r="K3093" s="22" t="s">
        <v>784</v>
      </c>
      <c r="L3093" s="22">
        <v>4</v>
      </c>
      <c r="M3093" s="22">
        <v>4</v>
      </c>
      <c r="O3093" s="22">
        <v>8.1999999999999993</v>
      </c>
      <c r="P3093" s="22">
        <v>11</v>
      </c>
      <c r="Q3093" s="22">
        <v>91</v>
      </c>
      <c r="BI3093" s="27"/>
    </row>
    <row r="3094" spans="1:61" s="22" customFormat="1" x14ac:dyDescent="0.2">
      <c r="A3094" s="22">
        <v>54118</v>
      </c>
      <c r="B3094" s="23">
        <f t="shared" si="395"/>
        <v>2016</v>
      </c>
      <c r="C3094" s="23">
        <f t="shared" si="396"/>
        <v>10</v>
      </c>
      <c r="D3094" s="24" t="s">
        <v>1228</v>
      </c>
      <c r="E3094" s="25">
        <v>42656</v>
      </c>
      <c r="F3094" s="22">
        <v>6600935</v>
      </c>
      <c r="G3094" s="22">
        <v>1626764</v>
      </c>
      <c r="H3094" s="22" t="s">
        <v>94</v>
      </c>
      <c r="I3094" s="22" t="s">
        <v>780</v>
      </c>
      <c r="J3094" s="22" t="str">
        <f t="shared" si="397"/>
        <v>Vallentunasjön Va2</v>
      </c>
      <c r="K3094" s="22" t="s">
        <v>785</v>
      </c>
      <c r="BI3094" s="27"/>
    </row>
    <row r="3095" spans="1:61" s="22" customFormat="1" x14ac:dyDescent="0.2">
      <c r="A3095" s="22">
        <v>54119</v>
      </c>
      <c r="B3095" s="23">
        <f t="shared" si="395"/>
        <v>2016</v>
      </c>
      <c r="C3095" s="23">
        <f t="shared" si="396"/>
        <v>10</v>
      </c>
      <c r="D3095" s="24" t="s">
        <v>1228</v>
      </c>
      <c r="E3095" s="25">
        <v>42656</v>
      </c>
      <c r="H3095" s="22" t="s">
        <v>94</v>
      </c>
      <c r="I3095" s="22" t="s">
        <v>786</v>
      </c>
      <c r="J3095" s="22" t="str">
        <f t="shared" si="397"/>
        <v>Vallentunasjön Blandprov</v>
      </c>
      <c r="K3095" s="22" t="s">
        <v>739</v>
      </c>
      <c r="L3095" s="22">
        <v>4</v>
      </c>
      <c r="M3095" s="22">
        <v>0</v>
      </c>
      <c r="U3095" s="22">
        <v>16.555099999999999</v>
      </c>
      <c r="X3095" s="22">
        <v>0.9</v>
      </c>
      <c r="Z3095" s="22">
        <v>44.437237353999997</v>
      </c>
      <c r="AB3095" s="22">
        <v>0</v>
      </c>
      <c r="AE3095" s="22">
        <v>15</v>
      </c>
      <c r="AI3095" s="22">
        <v>54.21</v>
      </c>
      <c r="AJ3095" s="22">
        <v>1323.17</v>
      </c>
      <c r="BI3095" s="27"/>
    </row>
    <row r="3096" spans="1:61" s="22" customFormat="1" x14ac:dyDescent="0.2">
      <c r="B3096" s="23">
        <f t="shared" si="395"/>
        <v>2016</v>
      </c>
      <c r="C3096" s="23">
        <f t="shared" si="396"/>
        <v>10</v>
      </c>
      <c r="D3096" s="24" t="s">
        <v>1228</v>
      </c>
      <c r="E3096" s="25" t="s">
        <v>1279</v>
      </c>
      <c r="H3096" s="22" t="s">
        <v>826</v>
      </c>
      <c r="J3096" s="22" t="str">
        <f t="shared" si="397"/>
        <v xml:space="preserve">Fysingen </v>
      </c>
      <c r="K3096" s="22" t="s">
        <v>739</v>
      </c>
      <c r="L3096" s="22">
        <v>0.5</v>
      </c>
      <c r="M3096" s="22">
        <v>0.5</v>
      </c>
      <c r="N3096" s="22">
        <v>3.3</v>
      </c>
      <c r="O3096" s="22">
        <v>7.5</v>
      </c>
      <c r="P3096" s="22">
        <v>10.82</v>
      </c>
      <c r="T3096" s="22">
        <v>2.5499999999999998</v>
      </c>
      <c r="U3096" s="22">
        <v>32</v>
      </c>
      <c r="V3096" s="22">
        <f t="shared" ref="V3096:V3097" si="400">U3096 * (1/((10^((0.0901821 + (2729.92 /(273.15 + O3096)))-AC3096)+1)))</f>
        <v>0.48003204170411645</v>
      </c>
      <c r="W3096" s="22">
        <v>3.1E-2</v>
      </c>
      <c r="X3096" s="22">
        <v>2</v>
      </c>
      <c r="Y3096" s="22">
        <v>1.4</v>
      </c>
      <c r="Z3096" s="22">
        <v>3.5</v>
      </c>
      <c r="AA3096" s="22">
        <v>53.6</v>
      </c>
      <c r="AB3096" s="22">
        <v>17</v>
      </c>
      <c r="AC3096" s="22">
        <v>8</v>
      </c>
      <c r="AG3096" s="22">
        <v>9.3000000000000007</v>
      </c>
      <c r="AI3096" s="22">
        <v>28</v>
      </c>
      <c r="AJ3096" s="22">
        <v>621</v>
      </c>
      <c r="AK3096" s="22">
        <v>56</v>
      </c>
      <c r="AL3096" s="22">
        <v>4.8000000000000001E-2</v>
      </c>
      <c r="AM3096" s="22">
        <v>6.2560000000000002</v>
      </c>
      <c r="AN3096" s="22">
        <v>11.978999999999999</v>
      </c>
      <c r="AO3096" s="22">
        <v>46.085000000000008</v>
      </c>
      <c r="AP3096" s="22">
        <v>29.822000000000003</v>
      </c>
      <c r="AQ3096" s="22">
        <v>72.074999999999989</v>
      </c>
      <c r="AR3096" s="22">
        <v>0.71</v>
      </c>
      <c r="AS3096" s="22">
        <v>68</v>
      </c>
      <c r="AT3096" s="22">
        <v>0.67</v>
      </c>
      <c r="AV3096" s="22">
        <v>3.0000000000000001E-3</v>
      </c>
      <c r="AW3096" s="22">
        <v>0.43</v>
      </c>
      <c r="AX3096" s="22">
        <v>0.11</v>
      </c>
      <c r="AY3096" s="22">
        <v>0.92</v>
      </c>
      <c r="BC3096" s="22">
        <v>5.5</v>
      </c>
      <c r="BE3096" s="22">
        <v>0.06</v>
      </c>
      <c r="BG3096" s="22">
        <v>0.45</v>
      </c>
      <c r="BH3096" s="22">
        <v>0.8</v>
      </c>
      <c r="BI3096" s="27">
        <v>18</v>
      </c>
    </row>
    <row r="3097" spans="1:61" s="22" customFormat="1" x14ac:dyDescent="0.2">
      <c r="B3097" s="23">
        <f t="shared" si="395"/>
        <v>2016</v>
      </c>
      <c r="C3097" s="23">
        <f t="shared" si="396"/>
        <v>10</v>
      </c>
      <c r="D3097" s="24" t="s">
        <v>1228</v>
      </c>
      <c r="E3097" s="25" t="s">
        <v>1280</v>
      </c>
      <c r="F3097" s="22">
        <v>6606238</v>
      </c>
      <c r="G3097" s="22">
        <v>661152</v>
      </c>
      <c r="H3097" s="26" t="s">
        <v>738</v>
      </c>
      <c r="J3097" s="22" t="str">
        <f t="shared" si="397"/>
        <v xml:space="preserve">Oxundaån </v>
      </c>
      <c r="K3097" s="22" t="s">
        <v>739</v>
      </c>
      <c r="L3097" s="22">
        <v>0.5</v>
      </c>
      <c r="M3097" s="22">
        <v>0.5</v>
      </c>
      <c r="O3097" s="22">
        <v>7.2</v>
      </c>
      <c r="R3097" s="22">
        <v>48</v>
      </c>
      <c r="T3097" s="22">
        <v>2.68</v>
      </c>
      <c r="U3097" s="22">
        <v>90</v>
      </c>
      <c r="V3097" s="22">
        <f t="shared" si="400"/>
        <v>0.71295805067223661</v>
      </c>
      <c r="W3097" s="22">
        <v>3.4000000000000002E-2</v>
      </c>
      <c r="X3097" s="22">
        <v>66</v>
      </c>
      <c r="Y3097" s="22">
        <v>1.4</v>
      </c>
      <c r="AB3097" s="22">
        <v>47</v>
      </c>
      <c r="AC3097" s="22">
        <v>7.73</v>
      </c>
      <c r="AG3097" s="22">
        <v>10.199999999999999</v>
      </c>
      <c r="AI3097" s="22">
        <v>82</v>
      </c>
      <c r="AJ3097" s="22">
        <v>752</v>
      </c>
      <c r="AK3097" s="22">
        <v>52</v>
      </c>
      <c r="AM3097" s="22">
        <v>5.4740000000000011</v>
      </c>
      <c r="AN3097" s="22">
        <v>8.9539999999999988</v>
      </c>
      <c r="AO3097" s="22">
        <v>38.995000000000005</v>
      </c>
      <c r="AP3097" s="22">
        <v>27.528000000000002</v>
      </c>
      <c r="AQ3097" s="22">
        <v>47.088999999999999</v>
      </c>
      <c r="AR3097" s="22">
        <v>0.48</v>
      </c>
      <c r="BI3097" s="27"/>
    </row>
    <row r="3098" spans="1:61" s="22" customFormat="1" x14ac:dyDescent="0.2">
      <c r="A3098" s="22">
        <v>54783</v>
      </c>
      <c r="B3098" s="23">
        <f t="shared" si="395"/>
        <v>2016</v>
      </c>
      <c r="C3098" s="23">
        <f t="shared" si="396"/>
        <v>10</v>
      </c>
      <c r="D3098" s="24" t="s">
        <v>1228</v>
      </c>
      <c r="E3098" s="25">
        <v>42668</v>
      </c>
      <c r="F3098" s="22">
        <v>6600935</v>
      </c>
      <c r="G3098" s="22">
        <v>1626764</v>
      </c>
      <c r="H3098" s="22" t="s">
        <v>94</v>
      </c>
      <c r="I3098" s="22" t="s">
        <v>780</v>
      </c>
      <c r="J3098" s="22" t="str">
        <f t="shared" si="397"/>
        <v>Vallentunasjön Va2</v>
      </c>
      <c r="K3098" s="22" t="s">
        <v>739</v>
      </c>
      <c r="L3098" s="22">
        <v>0.5</v>
      </c>
      <c r="M3098" s="22">
        <v>0.5</v>
      </c>
      <c r="N3098" s="22">
        <v>1.1000000000000001</v>
      </c>
      <c r="O3098" s="22">
        <v>6.4</v>
      </c>
      <c r="P3098" s="22">
        <v>11.2</v>
      </c>
      <c r="Q3098" s="22">
        <v>90</v>
      </c>
      <c r="BI3098" s="27"/>
    </row>
    <row r="3099" spans="1:61" s="22" customFormat="1" x14ac:dyDescent="0.2">
      <c r="A3099" s="22">
        <v>54784</v>
      </c>
      <c r="B3099" s="23">
        <f t="shared" si="395"/>
        <v>2016</v>
      </c>
      <c r="C3099" s="23">
        <f t="shared" si="396"/>
        <v>10</v>
      </c>
      <c r="D3099" s="24" t="s">
        <v>1228</v>
      </c>
      <c r="E3099" s="25">
        <v>42668</v>
      </c>
      <c r="F3099" s="22">
        <v>6600935</v>
      </c>
      <c r="G3099" s="22">
        <v>1626764</v>
      </c>
      <c r="H3099" s="22" t="s">
        <v>94</v>
      </c>
      <c r="I3099" s="22" t="s">
        <v>780</v>
      </c>
      <c r="J3099" s="22" t="str">
        <f t="shared" si="397"/>
        <v>Vallentunasjön Va2</v>
      </c>
      <c r="K3099" s="22" t="s">
        <v>781</v>
      </c>
      <c r="L3099" s="22">
        <v>1</v>
      </c>
      <c r="M3099" s="22">
        <v>1</v>
      </c>
      <c r="O3099" s="22">
        <v>6.3</v>
      </c>
      <c r="P3099" s="22">
        <v>11.2</v>
      </c>
      <c r="Q3099" s="22">
        <v>90</v>
      </c>
      <c r="BI3099" s="27"/>
    </row>
    <row r="3100" spans="1:61" s="22" customFormat="1" x14ac:dyDescent="0.2">
      <c r="A3100" s="22">
        <v>54785</v>
      </c>
      <c r="B3100" s="23">
        <f t="shared" si="395"/>
        <v>2016</v>
      </c>
      <c r="C3100" s="23">
        <f t="shared" si="396"/>
        <v>10</v>
      </c>
      <c r="D3100" s="24" t="s">
        <v>1228</v>
      </c>
      <c r="E3100" s="25">
        <v>42668</v>
      </c>
      <c r="F3100" s="22">
        <v>6600935</v>
      </c>
      <c r="G3100" s="22">
        <v>1626764</v>
      </c>
      <c r="H3100" s="22" t="s">
        <v>94</v>
      </c>
      <c r="I3100" s="22" t="s">
        <v>780</v>
      </c>
      <c r="J3100" s="22" t="str">
        <f t="shared" si="397"/>
        <v>Vallentunasjön Va2</v>
      </c>
      <c r="K3100" s="22" t="s">
        <v>782</v>
      </c>
      <c r="L3100" s="22">
        <v>2</v>
      </c>
      <c r="M3100" s="22">
        <v>2</v>
      </c>
      <c r="O3100" s="22">
        <v>6.3</v>
      </c>
      <c r="P3100" s="22">
        <v>11.2</v>
      </c>
      <c r="Q3100" s="22">
        <v>90</v>
      </c>
      <c r="BI3100" s="27"/>
    </row>
    <row r="3101" spans="1:61" s="22" customFormat="1" x14ac:dyDescent="0.2">
      <c r="A3101" s="22">
        <v>54786</v>
      </c>
      <c r="B3101" s="23">
        <f t="shared" si="395"/>
        <v>2016</v>
      </c>
      <c r="C3101" s="23">
        <f t="shared" si="396"/>
        <v>10</v>
      </c>
      <c r="D3101" s="24" t="s">
        <v>1228</v>
      </c>
      <c r="E3101" s="25">
        <v>42668</v>
      </c>
      <c r="F3101" s="22">
        <v>6600935</v>
      </c>
      <c r="G3101" s="22">
        <v>1626764</v>
      </c>
      <c r="H3101" s="22" t="s">
        <v>94</v>
      </c>
      <c r="I3101" s="22" t="s">
        <v>780</v>
      </c>
      <c r="J3101" s="22" t="str">
        <f t="shared" si="397"/>
        <v>Vallentunasjön Va2</v>
      </c>
      <c r="K3101" s="22" t="s">
        <v>783</v>
      </c>
      <c r="L3101" s="22">
        <v>3</v>
      </c>
      <c r="M3101" s="22">
        <v>3</v>
      </c>
      <c r="O3101" s="22">
        <v>6.3</v>
      </c>
      <c r="P3101" s="22">
        <v>11.2</v>
      </c>
      <c r="Q3101" s="22">
        <v>90</v>
      </c>
      <c r="BI3101" s="27"/>
    </row>
    <row r="3102" spans="1:61" s="22" customFormat="1" x14ac:dyDescent="0.2">
      <c r="A3102" s="22">
        <v>54787</v>
      </c>
      <c r="B3102" s="23">
        <f t="shared" si="395"/>
        <v>2016</v>
      </c>
      <c r="C3102" s="23">
        <f t="shared" si="396"/>
        <v>10</v>
      </c>
      <c r="D3102" s="24" t="s">
        <v>1228</v>
      </c>
      <c r="E3102" s="25">
        <v>42668</v>
      </c>
      <c r="F3102" s="22">
        <v>6600935</v>
      </c>
      <c r="G3102" s="22">
        <v>1626764</v>
      </c>
      <c r="H3102" s="22" t="s">
        <v>94</v>
      </c>
      <c r="I3102" s="22" t="s">
        <v>780</v>
      </c>
      <c r="J3102" s="22" t="str">
        <f t="shared" si="397"/>
        <v>Vallentunasjön Va2</v>
      </c>
      <c r="K3102" s="22" t="s">
        <v>784</v>
      </c>
      <c r="L3102" s="22">
        <v>4</v>
      </c>
      <c r="M3102" s="22">
        <v>4</v>
      </c>
      <c r="O3102" s="22">
        <v>6.3</v>
      </c>
      <c r="P3102" s="22">
        <v>11.2</v>
      </c>
      <c r="Q3102" s="22">
        <v>90</v>
      </c>
      <c r="BI3102" s="27"/>
    </row>
    <row r="3103" spans="1:61" s="22" customFormat="1" x14ac:dyDescent="0.2">
      <c r="A3103" s="22">
        <v>54788</v>
      </c>
      <c r="B3103" s="23">
        <f t="shared" si="395"/>
        <v>2016</v>
      </c>
      <c r="C3103" s="23">
        <f t="shared" si="396"/>
        <v>10</v>
      </c>
      <c r="D3103" s="24" t="s">
        <v>1228</v>
      </c>
      <c r="E3103" s="25">
        <v>42668</v>
      </c>
      <c r="F3103" s="22">
        <v>6600935</v>
      </c>
      <c r="G3103" s="22">
        <v>1626764</v>
      </c>
      <c r="H3103" s="22" t="s">
        <v>94</v>
      </c>
      <c r="I3103" s="22" t="s">
        <v>780</v>
      </c>
      <c r="J3103" s="22" t="str">
        <f t="shared" si="397"/>
        <v>Vallentunasjön Va2</v>
      </c>
      <c r="K3103" s="22" t="s">
        <v>785</v>
      </c>
      <c r="BI3103" s="27"/>
    </row>
    <row r="3104" spans="1:61" s="22" customFormat="1" x14ac:dyDescent="0.2">
      <c r="A3104" s="22">
        <v>54789</v>
      </c>
      <c r="B3104" s="23">
        <f t="shared" si="395"/>
        <v>2016</v>
      </c>
      <c r="C3104" s="23">
        <f t="shared" si="396"/>
        <v>10</v>
      </c>
      <c r="D3104" s="24" t="s">
        <v>1228</v>
      </c>
      <c r="E3104" s="25">
        <v>42668</v>
      </c>
      <c r="H3104" s="22" t="s">
        <v>94</v>
      </c>
      <c r="I3104" s="22" t="s">
        <v>786</v>
      </c>
      <c r="J3104" s="22" t="str">
        <f t="shared" si="397"/>
        <v>Vallentunasjön Blandprov</v>
      </c>
      <c r="K3104" s="22" t="s">
        <v>739</v>
      </c>
      <c r="L3104" s="22">
        <v>4</v>
      </c>
      <c r="M3104" s="22">
        <v>0</v>
      </c>
      <c r="U3104" s="22">
        <v>43.423099999999998</v>
      </c>
      <c r="X3104" s="22">
        <v>0</v>
      </c>
      <c r="Z3104" s="22">
        <v>28.853400000000001</v>
      </c>
      <c r="AB3104" s="22">
        <v>4.13</v>
      </c>
      <c r="AE3104" s="22">
        <v>11.5</v>
      </c>
      <c r="AI3104" s="22">
        <v>40.909999999999997</v>
      </c>
      <c r="AJ3104" s="22">
        <v>1140.4100000000001</v>
      </c>
      <c r="BI3104" s="27"/>
    </row>
    <row r="3105" spans="2:61" s="22" customFormat="1" x14ac:dyDescent="0.2">
      <c r="B3105" s="23">
        <f t="shared" si="395"/>
        <v>1968</v>
      </c>
      <c r="C3105" s="23">
        <f t="shared" si="396"/>
        <v>11</v>
      </c>
      <c r="D3105" s="24" t="s">
        <v>1228</v>
      </c>
      <c r="E3105" s="25" t="s">
        <v>1281</v>
      </c>
      <c r="F3105" s="22">
        <v>6606238</v>
      </c>
      <c r="G3105" s="22">
        <v>661152</v>
      </c>
      <c r="H3105" s="26" t="s">
        <v>738</v>
      </c>
      <c r="J3105" s="22" t="str">
        <f t="shared" si="397"/>
        <v xml:space="preserve">Oxundaån </v>
      </c>
      <c r="K3105" s="22" t="s">
        <v>739</v>
      </c>
      <c r="L3105" s="22">
        <v>0.5</v>
      </c>
      <c r="M3105" s="22">
        <v>0.5</v>
      </c>
      <c r="O3105" s="22">
        <v>0.7</v>
      </c>
      <c r="P3105" s="22">
        <v>9.3000000000000007</v>
      </c>
      <c r="T3105" s="22">
        <v>2.0489999999999999</v>
      </c>
      <c r="U3105" s="22">
        <v>1047</v>
      </c>
      <c r="V3105" s="22">
        <f t="shared" ref="V3105:V3146" si="401">U3105 * (1/((10^((0.0901821 + (2729.92 /(273.15 + O3105)))-AC3105)+1)))</f>
        <v>1.3506256789924471</v>
      </c>
      <c r="W3105" s="22">
        <v>0.09</v>
      </c>
      <c r="X3105" s="22">
        <v>505</v>
      </c>
      <c r="AB3105" s="22">
        <v>724</v>
      </c>
      <c r="AC3105" s="22">
        <v>7.17</v>
      </c>
      <c r="AE3105" s="22">
        <v>27.1</v>
      </c>
      <c r="AI3105" s="22">
        <v>583</v>
      </c>
      <c r="AK3105" s="22">
        <v>48.4</v>
      </c>
      <c r="AM3105" s="22">
        <v>9.5794999999999995</v>
      </c>
      <c r="AN3105" s="22">
        <v>8.9177</v>
      </c>
      <c r="AO3105" s="22">
        <v>30.593350000000001</v>
      </c>
      <c r="AP3105" s="22">
        <v>25.991020000000002</v>
      </c>
      <c r="AQ3105" s="22">
        <v>82.069399999999987</v>
      </c>
      <c r="AR3105" s="22">
        <v>1.7</v>
      </c>
      <c r="BI3105" s="27"/>
    </row>
    <row r="3106" spans="2:61" s="22" customFormat="1" x14ac:dyDescent="0.2">
      <c r="B3106" s="23">
        <f t="shared" si="395"/>
        <v>1969</v>
      </c>
      <c r="C3106" s="23">
        <f t="shared" si="396"/>
        <v>11</v>
      </c>
      <c r="D3106" s="24" t="s">
        <v>1228</v>
      </c>
      <c r="E3106" s="25" t="s">
        <v>1282</v>
      </c>
      <c r="F3106" s="22">
        <v>6606238</v>
      </c>
      <c r="G3106" s="22">
        <v>661152</v>
      </c>
      <c r="H3106" s="26" t="s">
        <v>738</v>
      </c>
      <c r="J3106" s="22" t="str">
        <f t="shared" si="397"/>
        <v xml:space="preserve">Oxundaån </v>
      </c>
      <c r="K3106" s="22" t="s">
        <v>739</v>
      </c>
      <c r="L3106" s="22">
        <v>0.5</v>
      </c>
      <c r="M3106" s="22">
        <v>0.5</v>
      </c>
      <c r="O3106" s="22">
        <v>4.2</v>
      </c>
      <c r="P3106" s="22">
        <v>8.1999999999999993</v>
      </c>
      <c r="T3106" s="22">
        <v>2.4079999999999999</v>
      </c>
      <c r="U3106" s="22">
        <v>1729</v>
      </c>
      <c r="V3106" s="22">
        <f t="shared" si="401"/>
        <v>9.6011776417439894</v>
      </c>
      <c r="W3106" s="22">
        <v>5.8000000000000003E-2</v>
      </c>
      <c r="X3106" s="22">
        <v>770</v>
      </c>
      <c r="AB3106" s="22">
        <v>712</v>
      </c>
      <c r="AC3106" s="22">
        <v>7.68</v>
      </c>
      <c r="AE3106" s="22">
        <v>7.5</v>
      </c>
      <c r="AI3106" s="22">
        <v>775</v>
      </c>
      <c r="AK3106" s="22">
        <v>52.58</v>
      </c>
      <c r="AM3106" s="22">
        <v>12.316500000000001</v>
      </c>
      <c r="AN3106" s="22">
        <v>8.3006000000000011</v>
      </c>
      <c r="AO3106" s="22">
        <v>41.441050000000004</v>
      </c>
      <c r="AP3106" s="22">
        <v>35.648760000000003</v>
      </c>
      <c r="AQ3106" s="22">
        <v>85.04849999999999</v>
      </c>
      <c r="AR3106" s="22">
        <v>0.8</v>
      </c>
      <c r="BI3106" s="27"/>
    </row>
    <row r="3107" spans="2:61" s="22" customFormat="1" x14ac:dyDescent="0.2">
      <c r="B3107" s="23">
        <f t="shared" si="395"/>
        <v>1970</v>
      </c>
      <c r="C3107" s="23">
        <f t="shared" si="396"/>
        <v>11</v>
      </c>
      <c r="D3107" s="24" t="s">
        <v>1228</v>
      </c>
      <c r="E3107" s="25" t="s">
        <v>1283</v>
      </c>
      <c r="F3107" s="22">
        <v>6606238</v>
      </c>
      <c r="G3107" s="22">
        <v>661152</v>
      </c>
      <c r="H3107" s="26" t="s">
        <v>738</v>
      </c>
      <c r="J3107" s="22" t="str">
        <f t="shared" si="397"/>
        <v xml:space="preserve">Oxundaån </v>
      </c>
      <c r="K3107" s="22" t="s">
        <v>739</v>
      </c>
      <c r="L3107" s="22">
        <v>0.5</v>
      </c>
      <c r="M3107" s="22">
        <v>0.5</v>
      </c>
      <c r="O3107" s="22">
        <v>1.7</v>
      </c>
      <c r="P3107" s="22">
        <v>9.6</v>
      </c>
      <c r="T3107" s="22">
        <v>1.887</v>
      </c>
      <c r="U3107" s="22">
        <v>672</v>
      </c>
      <c r="V3107" s="22">
        <f t="shared" si="401"/>
        <v>3.4876096475075018</v>
      </c>
      <c r="W3107" s="22">
        <v>6.4000000000000001E-2</v>
      </c>
      <c r="X3107" s="22">
        <v>132</v>
      </c>
      <c r="AB3107" s="22">
        <v>259</v>
      </c>
      <c r="AC3107" s="22">
        <v>7.74</v>
      </c>
      <c r="AE3107" s="22">
        <v>5.6</v>
      </c>
      <c r="AI3107" s="22">
        <v>175</v>
      </c>
      <c r="AK3107" s="22">
        <v>54.900000000000006</v>
      </c>
      <c r="AM3107" s="22">
        <v>8.1719000000000008</v>
      </c>
      <c r="AN3107" s="22">
        <v>9.6678999999999995</v>
      </c>
      <c r="AO3107" s="22">
        <v>28.856300000000001</v>
      </c>
      <c r="AP3107" s="22">
        <v>22.38944</v>
      </c>
      <c r="AQ3107" s="22">
        <v>99.847899999999981</v>
      </c>
      <c r="AR3107" s="22">
        <v>0.79</v>
      </c>
      <c r="BI3107" s="27"/>
    </row>
    <row r="3108" spans="2:61" s="22" customFormat="1" x14ac:dyDescent="0.2">
      <c r="B3108" s="23">
        <f t="shared" si="395"/>
        <v>1971</v>
      </c>
      <c r="C3108" s="23">
        <f t="shared" si="396"/>
        <v>11</v>
      </c>
      <c r="D3108" s="24" t="s">
        <v>1228</v>
      </c>
      <c r="E3108" s="25" t="s">
        <v>1284</v>
      </c>
      <c r="F3108" s="22">
        <v>6606238</v>
      </c>
      <c r="G3108" s="22">
        <v>661152</v>
      </c>
      <c r="H3108" s="26" t="s">
        <v>738</v>
      </c>
      <c r="J3108" s="22" t="str">
        <f t="shared" si="397"/>
        <v xml:space="preserve">Oxundaån </v>
      </c>
      <c r="K3108" s="22" t="s">
        <v>739</v>
      </c>
      <c r="L3108" s="22">
        <v>0.5</v>
      </c>
      <c r="M3108" s="22">
        <v>0.5</v>
      </c>
      <c r="O3108" s="22">
        <v>0.8</v>
      </c>
      <c r="P3108" s="22">
        <v>9.69</v>
      </c>
      <c r="T3108" s="22">
        <v>1.8879999999999999</v>
      </c>
      <c r="U3108" s="22">
        <v>389</v>
      </c>
      <c r="V3108" s="22">
        <f t="shared" si="401"/>
        <v>2.1008043684875863</v>
      </c>
      <c r="W3108" s="22">
        <v>2.9000000000000001E-2</v>
      </c>
      <c r="X3108" s="22">
        <v>154</v>
      </c>
      <c r="AB3108" s="22">
        <v>250</v>
      </c>
      <c r="AC3108" s="22">
        <v>7.79</v>
      </c>
      <c r="AE3108" s="22">
        <v>6.7</v>
      </c>
      <c r="AI3108" s="22">
        <v>204</v>
      </c>
      <c r="AK3108" s="22">
        <v>63.26</v>
      </c>
      <c r="AM3108" s="22">
        <v>7.2726000000000006</v>
      </c>
      <c r="AN3108" s="22">
        <v>12.584</v>
      </c>
      <c r="AO3108" s="22">
        <v>32.224050000000005</v>
      </c>
      <c r="AP3108" s="22">
        <v>23.444680000000002</v>
      </c>
      <c r="AQ3108" s="22">
        <v>124.88195</v>
      </c>
      <c r="AR3108" s="22">
        <v>1.27</v>
      </c>
      <c r="BI3108" s="27"/>
    </row>
    <row r="3109" spans="2:61" s="22" customFormat="1" x14ac:dyDescent="0.2">
      <c r="B3109" s="23">
        <f t="shared" si="395"/>
        <v>1972</v>
      </c>
      <c r="C3109" s="23">
        <f t="shared" si="396"/>
        <v>11</v>
      </c>
      <c r="D3109" s="24" t="s">
        <v>1228</v>
      </c>
      <c r="E3109" s="25" t="s">
        <v>1285</v>
      </c>
      <c r="F3109" s="22">
        <v>6606238</v>
      </c>
      <c r="G3109" s="22">
        <v>661152</v>
      </c>
      <c r="H3109" s="26" t="s">
        <v>738</v>
      </c>
      <c r="J3109" s="22" t="str">
        <f t="shared" si="397"/>
        <v xml:space="preserve">Oxundaån </v>
      </c>
      <c r="K3109" s="22" t="s">
        <v>739</v>
      </c>
      <c r="L3109" s="22">
        <v>0.5</v>
      </c>
      <c r="M3109" s="22">
        <v>0.5</v>
      </c>
      <c r="O3109" s="22">
        <v>4.5</v>
      </c>
      <c r="P3109" s="22">
        <v>7.49</v>
      </c>
      <c r="T3109" s="22">
        <v>1.962</v>
      </c>
      <c r="U3109" s="22">
        <v>276</v>
      </c>
      <c r="V3109" s="22">
        <f t="shared" si="401"/>
        <v>1.5704134396390104</v>
      </c>
      <c r="W3109" s="22">
        <v>2.7E-2</v>
      </c>
      <c r="X3109" s="22">
        <v>130</v>
      </c>
      <c r="AB3109" s="22">
        <v>160</v>
      </c>
      <c r="AC3109" s="22">
        <v>7.68</v>
      </c>
      <c r="AE3109" s="22">
        <v>5</v>
      </c>
      <c r="AI3109" s="22">
        <v>178</v>
      </c>
      <c r="AK3109" s="22">
        <v>60.8</v>
      </c>
      <c r="AM3109" s="22">
        <v>7.3508000000000004</v>
      </c>
      <c r="AN3109" s="22">
        <v>12.922800000000001</v>
      </c>
      <c r="AO3109" s="22">
        <v>31.018750000000004</v>
      </c>
      <c r="AP3109" s="22">
        <v>24.545800000000003</v>
      </c>
      <c r="AQ3109" s="22">
        <v>121.90284999999999</v>
      </c>
      <c r="AR3109" s="22">
        <v>0.72</v>
      </c>
      <c r="BI3109" s="27"/>
    </row>
    <row r="3110" spans="2:61" s="22" customFormat="1" x14ac:dyDescent="0.2">
      <c r="B3110" s="23">
        <f t="shared" si="395"/>
        <v>1973</v>
      </c>
      <c r="C3110" s="23">
        <f t="shared" si="396"/>
        <v>11</v>
      </c>
      <c r="D3110" s="24" t="s">
        <v>1228</v>
      </c>
      <c r="E3110" s="25" t="s">
        <v>1286</v>
      </c>
      <c r="F3110" s="22">
        <v>6606238</v>
      </c>
      <c r="G3110" s="22">
        <v>661152</v>
      </c>
      <c r="H3110" s="26" t="s">
        <v>738</v>
      </c>
      <c r="J3110" s="22" t="str">
        <f t="shared" si="397"/>
        <v xml:space="preserve">Oxundaån </v>
      </c>
      <c r="K3110" s="22" t="s">
        <v>739</v>
      </c>
      <c r="L3110" s="22">
        <v>0.5</v>
      </c>
      <c r="M3110" s="22">
        <v>0.5</v>
      </c>
      <c r="O3110" s="22">
        <v>0.9</v>
      </c>
      <c r="P3110" s="22">
        <v>12.35</v>
      </c>
      <c r="T3110" s="22">
        <v>1.9319999999999999</v>
      </c>
      <c r="U3110" s="22">
        <v>99</v>
      </c>
      <c r="V3110" s="22">
        <f t="shared" si="401"/>
        <v>0.91209370489098296</v>
      </c>
      <c r="W3110" s="22">
        <v>2.1999999999999999E-2</v>
      </c>
      <c r="X3110" s="22">
        <v>64</v>
      </c>
      <c r="AB3110" s="22">
        <v>80</v>
      </c>
      <c r="AC3110" s="22">
        <v>8.02</v>
      </c>
      <c r="AE3110" s="22">
        <v>13.4</v>
      </c>
      <c r="AI3110" s="22">
        <v>110</v>
      </c>
      <c r="AK3110" s="22">
        <v>69.800000000000011</v>
      </c>
      <c r="AM3110" s="22">
        <v>8.2500999999999998</v>
      </c>
      <c r="AN3110" s="22">
        <v>16.093</v>
      </c>
      <c r="AO3110" s="22">
        <v>39.136800000000008</v>
      </c>
      <c r="AP3110" s="22">
        <v>29.546720000000004</v>
      </c>
      <c r="AQ3110" s="22">
        <v>152.75094999999999</v>
      </c>
      <c r="AR3110" s="22">
        <v>0.52</v>
      </c>
      <c r="BI3110" s="27"/>
    </row>
    <row r="3111" spans="2:61" s="22" customFormat="1" x14ac:dyDescent="0.2">
      <c r="B3111" s="23">
        <f t="shared" si="395"/>
        <v>1974</v>
      </c>
      <c r="C3111" s="23">
        <f t="shared" si="396"/>
        <v>11</v>
      </c>
      <c r="D3111" s="24" t="s">
        <v>1228</v>
      </c>
      <c r="E3111" s="25" t="s">
        <v>1287</v>
      </c>
      <c r="F3111" s="22">
        <v>6606238</v>
      </c>
      <c r="G3111" s="22">
        <v>661152</v>
      </c>
      <c r="H3111" s="26" t="s">
        <v>738</v>
      </c>
      <c r="J3111" s="22" t="str">
        <f t="shared" si="397"/>
        <v xml:space="preserve">Oxundaån </v>
      </c>
      <c r="K3111" s="22" t="s">
        <v>739</v>
      </c>
      <c r="L3111" s="22">
        <v>0.5</v>
      </c>
      <c r="M3111" s="22">
        <v>0.5</v>
      </c>
      <c r="O3111" s="22">
        <v>3.9</v>
      </c>
      <c r="P3111" s="22">
        <v>8.7100000000000009</v>
      </c>
      <c r="T3111" s="22">
        <v>1.8180000000000001</v>
      </c>
      <c r="U3111" s="22">
        <v>258</v>
      </c>
      <c r="V3111" s="22">
        <f t="shared" si="401"/>
        <v>1.5322247054052742</v>
      </c>
      <c r="W3111" s="22">
        <v>2.5000000000000001E-2</v>
      </c>
      <c r="X3111" s="22">
        <v>50</v>
      </c>
      <c r="AB3111" s="22">
        <v>720</v>
      </c>
      <c r="AC3111" s="22">
        <v>7.72</v>
      </c>
      <c r="AE3111" s="22">
        <v>2.2999999999999998</v>
      </c>
      <c r="AI3111" s="22">
        <v>86</v>
      </c>
      <c r="AK3111" s="22">
        <v>67.12</v>
      </c>
      <c r="AM3111" s="22">
        <v>7.1943999999999999</v>
      </c>
      <c r="AN3111" s="22">
        <v>14.544199999999998</v>
      </c>
      <c r="AO3111" s="22">
        <v>33.003950000000003</v>
      </c>
      <c r="AP3111" s="22">
        <v>24.431100000000001</v>
      </c>
      <c r="AQ3111" s="22">
        <v>139.63329999999999</v>
      </c>
      <c r="AR3111" s="22">
        <v>3.4</v>
      </c>
      <c r="BI3111" s="27"/>
    </row>
    <row r="3112" spans="2:61" s="22" customFormat="1" x14ac:dyDescent="0.2">
      <c r="B3112" s="23">
        <f t="shared" si="395"/>
        <v>1975</v>
      </c>
      <c r="C3112" s="23">
        <f t="shared" si="396"/>
        <v>11</v>
      </c>
      <c r="D3112" s="24" t="s">
        <v>1228</v>
      </c>
      <c r="E3112" s="25" t="s">
        <v>1288</v>
      </c>
      <c r="F3112" s="22">
        <v>6606238</v>
      </c>
      <c r="G3112" s="22">
        <v>661152</v>
      </c>
      <c r="H3112" s="26" t="s">
        <v>738</v>
      </c>
      <c r="J3112" s="22" t="str">
        <f t="shared" si="397"/>
        <v xml:space="preserve">Oxundaån </v>
      </c>
      <c r="K3112" s="22" t="s">
        <v>739</v>
      </c>
      <c r="L3112" s="22">
        <v>0.5</v>
      </c>
      <c r="M3112" s="22">
        <v>0.5</v>
      </c>
      <c r="O3112" s="22">
        <v>5.0999999999999996</v>
      </c>
      <c r="P3112" s="22">
        <v>9.2799999999999994</v>
      </c>
      <c r="T3112" s="22">
        <v>2.2549999999999999</v>
      </c>
      <c r="U3112" s="22">
        <v>103</v>
      </c>
      <c r="V3112" s="22">
        <f t="shared" si="401"/>
        <v>1.1140354675559005</v>
      </c>
      <c r="W3112" s="22">
        <v>2.8000000000000001E-2</v>
      </c>
      <c r="X3112" s="22">
        <v>26</v>
      </c>
      <c r="AB3112" s="22">
        <v>210</v>
      </c>
      <c r="AC3112" s="22">
        <v>7.94</v>
      </c>
      <c r="AE3112" s="22">
        <v>6.3</v>
      </c>
      <c r="AI3112" s="22">
        <v>55</v>
      </c>
      <c r="AK3112" s="22">
        <v>63.440000000000005</v>
      </c>
      <c r="AM3112" s="22">
        <v>7.3508000000000004</v>
      </c>
      <c r="AN3112" s="22">
        <v>11.978999999999999</v>
      </c>
      <c r="AO3112" s="22">
        <v>33.110300000000002</v>
      </c>
      <c r="AP3112" s="22">
        <v>24.041120000000003</v>
      </c>
      <c r="AQ3112" s="22">
        <v>106.81514999999999</v>
      </c>
      <c r="AR3112" s="22">
        <v>0.68</v>
      </c>
      <c r="BI3112" s="27"/>
    </row>
    <row r="3113" spans="2:61" s="22" customFormat="1" x14ac:dyDescent="0.2">
      <c r="B3113" s="23">
        <f t="shared" si="395"/>
        <v>1976</v>
      </c>
      <c r="C3113" s="23">
        <f t="shared" si="396"/>
        <v>11</v>
      </c>
      <c r="D3113" s="24" t="s">
        <v>1228</v>
      </c>
      <c r="E3113" s="25" t="s">
        <v>1289</v>
      </c>
      <c r="F3113" s="22">
        <v>6606238</v>
      </c>
      <c r="G3113" s="22">
        <v>661152</v>
      </c>
      <c r="H3113" s="26" t="s">
        <v>738</v>
      </c>
      <c r="J3113" s="22" t="str">
        <f t="shared" si="397"/>
        <v xml:space="preserve">Oxundaån </v>
      </c>
      <c r="K3113" s="22" t="s">
        <v>739</v>
      </c>
      <c r="L3113" s="22">
        <v>0.5</v>
      </c>
      <c r="M3113" s="22">
        <v>0.5</v>
      </c>
      <c r="O3113" s="22">
        <v>4</v>
      </c>
      <c r="P3113" s="22">
        <v>8.91</v>
      </c>
      <c r="T3113" s="22">
        <v>1.9610000000000001</v>
      </c>
      <c r="U3113" s="22">
        <v>146</v>
      </c>
      <c r="V3113" s="22">
        <f t="shared" si="401"/>
        <v>0.98010487167170268</v>
      </c>
      <c r="W3113" s="22">
        <v>2.8000000000000001E-2</v>
      </c>
      <c r="X3113" s="22">
        <v>70</v>
      </c>
      <c r="AB3113" s="22">
        <v>165</v>
      </c>
      <c r="AC3113" s="22">
        <v>7.77</v>
      </c>
      <c r="AE3113" s="22">
        <v>4.0999999999999996</v>
      </c>
      <c r="AI3113" s="22">
        <v>85</v>
      </c>
      <c r="AK3113" s="22">
        <v>73.2</v>
      </c>
      <c r="AM3113" s="22">
        <v>7.4290000000000003</v>
      </c>
      <c r="AN3113" s="22">
        <v>16.456</v>
      </c>
      <c r="AO3113" s="22">
        <v>42.327300000000001</v>
      </c>
      <c r="AP3113" s="22">
        <v>30.510200000000005</v>
      </c>
      <c r="AQ3113" s="22">
        <v>163.75439999999998</v>
      </c>
      <c r="AR3113" s="22">
        <v>1.18</v>
      </c>
      <c r="BI3113" s="27"/>
    </row>
    <row r="3114" spans="2:61" s="22" customFormat="1" x14ac:dyDescent="0.2">
      <c r="B3114" s="23">
        <f t="shared" si="395"/>
        <v>1977</v>
      </c>
      <c r="C3114" s="23">
        <f t="shared" si="396"/>
        <v>11</v>
      </c>
      <c r="D3114" s="24" t="s">
        <v>1228</v>
      </c>
      <c r="E3114" s="25" t="s">
        <v>1290</v>
      </c>
      <c r="F3114" s="22">
        <v>6606238</v>
      </c>
      <c r="G3114" s="22">
        <v>661152</v>
      </c>
      <c r="H3114" s="26" t="s">
        <v>738</v>
      </c>
      <c r="J3114" s="22" t="str">
        <f t="shared" si="397"/>
        <v xml:space="preserve">Oxundaån </v>
      </c>
      <c r="K3114" s="22" t="s">
        <v>739</v>
      </c>
      <c r="L3114" s="22">
        <v>0.5</v>
      </c>
      <c r="M3114" s="22">
        <v>0.5</v>
      </c>
      <c r="O3114" s="22">
        <v>4.9000000000000004</v>
      </c>
      <c r="P3114" s="22">
        <v>10.8</v>
      </c>
      <c r="T3114" s="22">
        <v>1.675</v>
      </c>
      <c r="U3114" s="22">
        <v>154</v>
      </c>
      <c r="V3114" s="22">
        <f t="shared" si="401"/>
        <v>0.99184136606158668</v>
      </c>
      <c r="W3114" s="22">
        <v>3.6999999999999998E-2</v>
      </c>
      <c r="X3114" s="22">
        <v>29</v>
      </c>
      <c r="AB3114" s="22">
        <v>360</v>
      </c>
      <c r="AC3114" s="22">
        <v>7.72</v>
      </c>
      <c r="AE3114" s="22">
        <v>5.4</v>
      </c>
      <c r="AI3114" s="22">
        <v>78</v>
      </c>
      <c r="AK3114" s="22">
        <v>70.8</v>
      </c>
      <c r="AM3114" s="22">
        <v>6.8815999999999997</v>
      </c>
      <c r="AN3114" s="22">
        <v>15.0282</v>
      </c>
      <c r="AO3114" s="22">
        <v>34.032000000000004</v>
      </c>
      <c r="AP3114" s="22">
        <v>24.912840000000003</v>
      </c>
      <c r="AQ3114" s="22">
        <v>163.192215</v>
      </c>
      <c r="AR3114" s="22">
        <v>2.8</v>
      </c>
      <c r="BI3114" s="27"/>
    </row>
    <row r="3115" spans="2:61" s="22" customFormat="1" x14ac:dyDescent="0.2">
      <c r="B3115" s="23">
        <f t="shared" si="395"/>
        <v>1978</v>
      </c>
      <c r="C3115" s="23">
        <f t="shared" si="396"/>
        <v>11</v>
      </c>
      <c r="D3115" s="24" t="s">
        <v>1228</v>
      </c>
      <c r="E3115" s="25" t="s">
        <v>1291</v>
      </c>
      <c r="F3115" s="22">
        <v>6606238</v>
      </c>
      <c r="G3115" s="22">
        <v>661152</v>
      </c>
      <c r="H3115" s="26" t="s">
        <v>738</v>
      </c>
      <c r="J3115" s="22" t="str">
        <f t="shared" si="397"/>
        <v xml:space="preserve">Oxundaån </v>
      </c>
      <c r="K3115" s="22" t="s">
        <v>739</v>
      </c>
      <c r="L3115" s="22">
        <v>0.5</v>
      </c>
      <c r="M3115" s="22">
        <v>0.5</v>
      </c>
      <c r="O3115" s="22">
        <v>5.7</v>
      </c>
      <c r="P3115" s="22">
        <v>10.58</v>
      </c>
      <c r="T3115" s="22">
        <v>1.9139999999999999</v>
      </c>
      <c r="U3115" s="22">
        <v>91</v>
      </c>
      <c r="V3115" s="22">
        <f t="shared" si="401"/>
        <v>0.96451439489972557</v>
      </c>
      <c r="W3115" s="22">
        <v>4.7E-2</v>
      </c>
      <c r="X3115" s="22">
        <v>33</v>
      </c>
      <c r="AB3115" s="22">
        <v>395</v>
      </c>
      <c r="AC3115" s="22">
        <v>7.91</v>
      </c>
      <c r="AE3115" s="22">
        <v>6.7</v>
      </c>
      <c r="AI3115" s="22">
        <v>65</v>
      </c>
      <c r="AK3115" s="22">
        <v>55.599999999999994</v>
      </c>
      <c r="AM3115" s="22">
        <v>5.2003000000000004</v>
      </c>
      <c r="AN3115" s="22">
        <v>9.5348000000000006</v>
      </c>
      <c r="AO3115" s="22">
        <v>25.91395</v>
      </c>
      <c r="AP3115" s="22">
        <v>18.856680000000001</v>
      </c>
      <c r="AQ3115" s="22">
        <v>88.075649999999996</v>
      </c>
      <c r="AR3115" s="22">
        <v>2.88</v>
      </c>
      <c r="BI3115" s="27"/>
    </row>
    <row r="3116" spans="2:61" s="22" customFormat="1" x14ac:dyDescent="0.2">
      <c r="B3116" s="23">
        <f t="shared" si="395"/>
        <v>1979</v>
      </c>
      <c r="C3116" s="23">
        <f t="shared" si="396"/>
        <v>11</v>
      </c>
      <c r="D3116" s="24" t="s">
        <v>1228</v>
      </c>
      <c r="E3116" s="25" t="s">
        <v>1292</v>
      </c>
      <c r="F3116" s="22">
        <v>6606238</v>
      </c>
      <c r="G3116" s="22">
        <v>661152</v>
      </c>
      <c r="H3116" s="26" t="s">
        <v>738</v>
      </c>
      <c r="J3116" s="22" t="str">
        <f t="shared" si="397"/>
        <v xml:space="preserve">Oxundaån </v>
      </c>
      <c r="K3116" s="22" t="s">
        <v>739</v>
      </c>
      <c r="L3116" s="22">
        <v>0.5</v>
      </c>
      <c r="M3116" s="22">
        <v>0.5</v>
      </c>
      <c r="O3116" s="22">
        <v>2.1</v>
      </c>
      <c r="P3116" s="22">
        <v>10.49</v>
      </c>
      <c r="T3116" s="22">
        <v>2.0640000000000001</v>
      </c>
      <c r="U3116" s="22">
        <v>195</v>
      </c>
      <c r="V3116" s="22">
        <f t="shared" si="401"/>
        <v>1.256261613165208</v>
      </c>
      <c r="W3116" s="22">
        <v>3.1E-2</v>
      </c>
      <c r="X3116" s="22">
        <v>29</v>
      </c>
      <c r="AB3116" s="22">
        <v>275</v>
      </c>
      <c r="AC3116" s="22">
        <v>7.82</v>
      </c>
      <c r="AE3116" s="22">
        <v>2.9</v>
      </c>
      <c r="AI3116" s="22">
        <v>64</v>
      </c>
      <c r="AK3116" s="22">
        <v>64</v>
      </c>
      <c r="AM3116" s="22">
        <v>5.9823000000000004</v>
      </c>
      <c r="AN3116" s="22">
        <v>10.309199999999999</v>
      </c>
      <c r="AO3116" s="22">
        <v>32.436750000000004</v>
      </c>
      <c r="AP3116" s="22">
        <v>23.490560000000002</v>
      </c>
      <c r="AQ3116" s="22">
        <v>97.301249999999996</v>
      </c>
      <c r="AR3116" s="22">
        <v>2.35</v>
      </c>
      <c r="BI3116" s="27"/>
    </row>
    <row r="3117" spans="2:61" s="22" customFormat="1" x14ac:dyDescent="0.2">
      <c r="B3117" s="23">
        <f t="shared" si="395"/>
        <v>1980</v>
      </c>
      <c r="C3117" s="23">
        <f t="shared" si="396"/>
        <v>11</v>
      </c>
      <c r="D3117" s="24" t="s">
        <v>1228</v>
      </c>
      <c r="E3117" s="25" t="s">
        <v>1293</v>
      </c>
      <c r="F3117" s="22">
        <v>6606238</v>
      </c>
      <c r="G3117" s="22">
        <v>661152</v>
      </c>
      <c r="H3117" s="26" t="s">
        <v>738</v>
      </c>
      <c r="J3117" s="22" t="str">
        <f t="shared" si="397"/>
        <v xml:space="preserve">Oxundaån </v>
      </c>
      <c r="K3117" s="22" t="s">
        <v>739</v>
      </c>
      <c r="L3117" s="22">
        <v>0.5</v>
      </c>
      <c r="M3117" s="22">
        <v>0.5</v>
      </c>
      <c r="O3117" s="22">
        <v>2.1</v>
      </c>
      <c r="P3117" s="22">
        <v>8.77</v>
      </c>
      <c r="T3117" s="22">
        <v>1.8069999999999999</v>
      </c>
      <c r="U3117" s="22">
        <v>353</v>
      </c>
      <c r="V3117" s="22">
        <f t="shared" si="401"/>
        <v>0.99632176035297371</v>
      </c>
      <c r="W3117" s="22">
        <v>9.5000000000000001E-2</v>
      </c>
      <c r="X3117" s="22">
        <v>41</v>
      </c>
      <c r="AB3117" s="22">
        <v>870</v>
      </c>
      <c r="AC3117" s="22">
        <v>7.46</v>
      </c>
      <c r="AE3117" s="22">
        <v>9.4</v>
      </c>
      <c r="AI3117" s="22">
        <v>132</v>
      </c>
      <c r="AK3117" s="22">
        <v>54.400000000000006</v>
      </c>
      <c r="AM3117" s="22">
        <v>5.6303999999999998</v>
      </c>
      <c r="AN3117" s="22">
        <v>9.3895999999999997</v>
      </c>
      <c r="AO3117" s="22">
        <v>26.020300000000002</v>
      </c>
      <c r="AP3117" s="22">
        <v>20.278960000000001</v>
      </c>
      <c r="AQ3117" s="22">
        <v>87.40294999999999</v>
      </c>
      <c r="AR3117" s="22">
        <v>6.2</v>
      </c>
      <c r="BI3117" s="27"/>
    </row>
    <row r="3118" spans="2:61" s="22" customFormat="1" x14ac:dyDescent="0.2">
      <c r="B3118" s="23">
        <f t="shared" si="395"/>
        <v>1981</v>
      </c>
      <c r="C3118" s="23">
        <f t="shared" si="396"/>
        <v>11</v>
      </c>
      <c r="D3118" s="24" t="s">
        <v>1228</v>
      </c>
      <c r="E3118" s="25" t="s">
        <v>1294</v>
      </c>
      <c r="F3118" s="22">
        <v>6606238</v>
      </c>
      <c r="G3118" s="22">
        <v>661152</v>
      </c>
      <c r="H3118" s="26" t="s">
        <v>738</v>
      </c>
      <c r="J3118" s="22" t="str">
        <f t="shared" si="397"/>
        <v xml:space="preserve">Oxundaån </v>
      </c>
      <c r="K3118" s="22" t="s">
        <v>739</v>
      </c>
      <c r="L3118" s="22">
        <v>0.5</v>
      </c>
      <c r="M3118" s="22">
        <v>0.5</v>
      </c>
      <c r="O3118" s="22">
        <v>2.8</v>
      </c>
      <c r="P3118" s="22">
        <v>10.46</v>
      </c>
      <c r="T3118" s="22">
        <v>2.1909999999999998</v>
      </c>
      <c r="U3118" s="22">
        <v>58</v>
      </c>
      <c r="V3118" s="22">
        <f t="shared" si="401"/>
        <v>0.43369021396151175</v>
      </c>
      <c r="W3118" s="22">
        <v>5.1999999999999998E-2</v>
      </c>
      <c r="X3118" s="22">
        <v>47</v>
      </c>
      <c r="AB3118" s="22">
        <v>270</v>
      </c>
      <c r="AC3118" s="22">
        <v>7.86</v>
      </c>
      <c r="AE3118" s="22">
        <v>5.4</v>
      </c>
      <c r="AI3118" s="22">
        <v>83</v>
      </c>
      <c r="AK3118" s="22">
        <v>53.3</v>
      </c>
      <c r="AM3118" s="22">
        <v>5.3958000000000004</v>
      </c>
      <c r="AN3118" s="22">
        <v>8.2279999999999998</v>
      </c>
      <c r="AO3118" s="22">
        <v>28.714500000000005</v>
      </c>
      <c r="AP3118" s="22">
        <v>19.040199999999999</v>
      </c>
      <c r="AQ3118" s="22">
        <v>64.290899999999993</v>
      </c>
      <c r="AR3118" s="22">
        <v>2.2999999999999998</v>
      </c>
      <c r="BI3118" s="27"/>
    </row>
    <row r="3119" spans="2:61" s="22" customFormat="1" x14ac:dyDescent="0.2">
      <c r="B3119" s="23">
        <f t="shared" si="395"/>
        <v>1982</v>
      </c>
      <c r="C3119" s="23">
        <f t="shared" si="396"/>
        <v>11</v>
      </c>
      <c r="D3119" s="24" t="s">
        <v>1228</v>
      </c>
      <c r="E3119" s="25" t="s">
        <v>1295</v>
      </c>
      <c r="F3119" s="22">
        <v>6606238</v>
      </c>
      <c r="G3119" s="22">
        <v>661152</v>
      </c>
      <c r="H3119" s="26" t="s">
        <v>738</v>
      </c>
      <c r="J3119" s="22" t="str">
        <f t="shared" si="397"/>
        <v xml:space="preserve">Oxundaån </v>
      </c>
      <c r="K3119" s="22" t="s">
        <v>739</v>
      </c>
      <c r="L3119" s="22">
        <v>0.5</v>
      </c>
      <c r="M3119" s="22">
        <v>0.5</v>
      </c>
      <c r="O3119" s="22">
        <v>4.4000000000000004</v>
      </c>
      <c r="P3119" s="22">
        <v>9.5399999999999991</v>
      </c>
      <c r="T3119" s="22">
        <v>2.0619999999999998</v>
      </c>
      <c r="U3119" s="22">
        <v>205</v>
      </c>
      <c r="V3119" s="22">
        <f t="shared" si="401"/>
        <v>1.5936941375506892</v>
      </c>
      <c r="W3119" s="22">
        <v>4.8000000000000001E-2</v>
      </c>
      <c r="X3119" s="22">
        <v>60</v>
      </c>
      <c r="AB3119" s="22">
        <v>180</v>
      </c>
      <c r="AC3119" s="22">
        <v>7.82</v>
      </c>
      <c r="AE3119" s="22">
        <v>5.2</v>
      </c>
      <c r="AI3119" s="22">
        <v>110</v>
      </c>
      <c r="AK3119" s="22">
        <v>51</v>
      </c>
      <c r="AM3119" s="22">
        <v>5.1612</v>
      </c>
      <c r="AN3119" s="22">
        <v>7.8650000000000002</v>
      </c>
      <c r="AO3119" s="22">
        <v>27.899150000000002</v>
      </c>
      <c r="AP3119" s="22">
        <v>19.68252</v>
      </c>
      <c r="AQ3119" s="22">
        <v>62.224749999999993</v>
      </c>
      <c r="AR3119" s="22">
        <v>3.3</v>
      </c>
      <c r="BI3119" s="27"/>
    </row>
    <row r="3120" spans="2:61" s="22" customFormat="1" x14ac:dyDescent="0.2">
      <c r="B3120" s="23">
        <f t="shared" si="395"/>
        <v>1983</v>
      </c>
      <c r="C3120" s="23">
        <f t="shared" si="396"/>
        <v>11</v>
      </c>
      <c r="D3120" s="24" t="s">
        <v>1228</v>
      </c>
      <c r="E3120" s="25" t="s">
        <v>1296</v>
      </c>
      <c r="F3120" s="22">
        <v>6606238</v>
      </c>
      <c r="G3120" s="22">
        <v>661152</v>
      </c>
      <c r="H3120" s="26" t="s">
        <v>738</v>
      </c>
      <c r="J3120" s="22" t="str">
        <f t="shared" si="397"/>
        <v xml:space="preserve">Oxundaån </v>
      </c>
      <c r="K3120" s="22" t="s">
        <v>739</v>
      </c>
      <c r="L3120" s="22">
        <v>0.5</v>
      </c>
      <c r="M3120" s="22">
        <v>0.5</v>
      </c>
      <c r="O3120" s="22">
        <v>3.5</v>
      </c>
      <c r="P3120" s="22">
        <v>10.3</v>
      </c>
      <c r="T3120" s="22">
        <v>2.1030000000000002</v>
      </c>
      <c r="U3120" s="22">
        <v>43</v>
      </c>
      <c r="V3120" s="22">
        <f t="shared" si="401"/>
        <v>0.29682664430908456</v>
      </c>
      <c r="W3120" s="22">
        <v>3.5999999999999997E-2</v>
      </c>
      <c r="X3120" s="22">
        <v>37</v>
      </c>
      <c r="AB3120" s="22">
        <v>215</v>
      </c>
      <c r="AC3120" s="22">
        <v>7.8</v>
      </c>
      <c r="AE3120" s="22">
        <v>3.4</v>
      </c>
      <c r="AI3120" s="22">
        <v>77</v>
      </c>
      <c r="AK3120" s="22">
        <v>57.5</v>
      </c>
      <c r="AM3120" s="22">
        <v>5.0048000000000004</v>
      </c>
      <c r="AN3120" s="22">
        <v>10.5875</v>
      </c>
      <c r="AO3120" s="22">
        <v>31.089650000000002</v>
      </c>
      <c r="AP3120" s="22">
        <v>22.022400000000001</v>
      </c>
      <c r="AQ3120" s="22">
        <v>88.671469999999985</v>
      </c>
      <c r="AR3120" s="22">
        <v>1.7</v>
      </c>
      <c r="BI3120" s="27"/>
    </row>
    <row r="3121" spans="2:61" s="22" customFormat="1" x14ac:dyDescent="0.2">
      <c r="B3121" s="23">
        <f t="shared" si="395"/>
        <v>1984</v>
      </c>
      <c r="C3121" s="23">
        <f t="shared" si="396"/>
        <v>11</v>
      </c>
      <c r="D3121" s="24" t="s">
        <v>1228</v>
      </c>
      <c r="E3121" s="25" t="s">
        <v>1297</v>
      </c>
      <c r="F3121" s="22">
        <v>6606238</v>
      </c>
      <c r="G3121" s="22">
        <v>661152</v>
      </c>
      <c r="H3121" s="26" t="s">
        <v>738</v>
      </c>
      <c r="J3121" s="22" t="str">
        <f t="shared" si="397"/>
        <v xml:space="preserve">Oxundaån </v>
      </c>
      <c r="K3121" s="22" t="s">
        <v>739</v>
      </c>
      <c r="L3121" s="22">
        <v>0.5</v>
      </c>
      <c r="M3121" s="22">
        <v>0.5</v>
      </c>
      <c r="O3121" s="22">
        <v>5.3</v>
      </c>
      <c r="P3121" s="22">
        <v>7.42</v>
      </c>
      <c r="R3121" s="22">
        <v>46.9</v>
      </c>
      <c r="T3121" s="22">
        <v>1.865</v>
      </c>
      <c r="U3121" s="22">
        <v>332</v>
      </c>
      <c r="V3121" s="22">
        <f t="shared" si="401"/>
        <v>1.2454816480245237</v>
      </c>
      <c r="W3121" s="22">
        <v>6.6000000000000003E-2</v>
      </c>
      <c r="X3121" s="22">
        <v>88</v>
      </c>
      <c r="AB3121" s="22">
        <v>630</v>
      </c>
      <c r="AC3121" s="22">
        <v>7.47</v>
      </c>
      <c r="AE3121" s="22">
        <v>4.0999999999999996</v>
      </c>
      <c r="AI3121" s="22">
        <v>105</v>
      </c>
      <c r="AK3121" s="22">
        <v>54.3</v>
      </c>
      <c r="AM3121" s="22">
        <v>5.3176000000000005</v>
      </c>
      <c r="AN3121" s="22">
        <v>10.708499999999999</v>
      </c>
      <c r="AO3121" s="22">
        <v>26.835650000000001</v>
      </c>
      <c r="AP3121" s="22">
        <v>18.306120000000004</v>
      </c>
      <c r="AQ3121" s="22">
        <v>84.087499999999991</v>
      </c>
      <c r="AR3121" s="22">
        <v>4.8</v>
      </c>
      <c r="BI3121" s="27"/>
    </row>
    <row r="3122" spans="2:61" s="22" customFormat="1" x14ac:dyDescent="0.2">
      <c r="B3122" s="23">
        <f t="shared" si="395"/>
        <v>1985</v>
      </c>
      <c r="C3122" s="23">
        <f t="shared" si="396"/>
        <v>11</v>
      </c>
      <c r="D3122" s="24" t="s">
        <v>1228</v>
      </c>
      <c r="E3122" s="25" t="s">
        <v>1298</v>
      </c>
      <c r="F3122" s="22">
        <v>6606238</v>
      </c>
      <c r="G3122" s="22">
        <v>661152</v>
      </c>
      <c r="H3122" s="26" t="s">
        <v>738</v>
      </c>
      <c r="J3122" s="22" t="str">
        <f t="shared" si="397"/>
        <v xml:space="preserve">Oxundaån </v>
      </c>
      <c r="K3122" s="22" t="s">
        <v>739</v>
      </c>
      <c r="L3122" s="22">
        <v>0.5</v>
      </c>
      <c r="M3122" s="22">
        <v>0.5</v>
      </c>
      <c r="O3122" s="22">
        <v>3</v>
      </c>
      <c r="P3122" s="22">
        <v>10.15</v>
      </c>
      <c r="R3122" s="22">
        <v>44.5</v>
      </c>
      <c r="T3122" s="22">
        <v>2.0750000000000002</v>
      </c>
      <c r="U3122" s="22">
        <v>13</v>
      </c>
      <c r="V3122" s="22">
        <f t="shared" si="401"/>
        <v>0.1133227203437407</v>
      </c>
      <c r="W3122" s="22">
        <v>3.7999999999999999E-2</v>
      </c>
      <c r="X3122" s="22">
        <v>64</v>
      </c>
      <c r="AB3122" s="22">
        <v>100</v>
      </c>
      <c r="AC3122" s="22">
        <v>7.92</v>
      </c>
      <c r="AE3122" s="22">
        <v>3.5</v>
      </c>
      <c r="AI3122" s="22">
        <v>132</v>
      </c>
      <c r="AK3122" s="22">
        <v>54</v>
      </c>
      <c r="AM3122" s="22">
        <v>4.8483999999999998</v>
      </c>
      <c r="AN3122" s="22">
        <v>10.0672</v>
      </c>
      <c r="AO3122" s="22">
        <v>27.544650000000004</v>
      </c>
      <c r="AP3122" s="22">
        <v>20.646000000000001</v>
      </c>
      <c r="AQ3122" s="22">
        <v>67.750499999999988</v>
      </c>
      <c r="AR3122" s="22">
        <v>2.1</v>
      </c>
      <c r="BI3122" s="27"/>
    </row>
    <row r="3123" spans="2:61" s="22" customFormat="1" x14ac:dyDescent="0.2">
      <c r="B3123" s="23">
        <f t="shared" si="395"/>
        <v>1986</v>
      </c>
      <c r="C3123" s="23">
        <f t="shared" si="396"/>
        <v>11</v>
      </c>
      <c r="D3123" s="24" t="s">
        <v>1228</v>
      </c>
      <c r="E3123" s="25" t="s">
        <v>1299</v>
      </c>
      <c r="F3123" s="22">
        <v>6606238</v>
      </c>
      <c r="G3123" s="22">
        <v>661152</v>
      </c>
      <c r="H3123" s="26" t="s">
        <v>738</v>
      </c>
      <c r="J3123" s="22" t="str">
        <f t="shared" si="397"/>
        <v xml:space="preserve">Oxundaån </v>
      </c>
      <c r="K3123" s="22" t="s">
        <v>739</v>
      </c>
      <c r="L3123" s="22">
        <v>0.5</v>
      </c>
      <c r="M3123" s="22">
        <v>0.5</v>
      </c>
      <c r="O3123" s="22">
        <v>3.9</v>
      </c>
      <c r="P3123" s="22">
        <v>10.36</v>
      </c>
      <c r="R3123" s="22">
        <v>43.1</v>
      </c>
      <c r="T3123" s="22">
        <v>2.036</v>
      </c>
      <c r="U3123" s="22">
        <v>41</v>
      </c>
      <c r="V3123" s="22">
        <f t="shared" si="401"/>
        <v>0.30606896906668901</v>
      </c>
      <c r="W3123" s="22">
        <v>4.5999999999999999E-2</v>
      </c>
      <c r="X3123" s="22">
        <v>19</v>
      </c>
      <c r="AB3123" s="22">
        <v>190</v>
      </c>
      <c r="AC3123" s="22">
        <v>7.82</v>
      </c>
      <c r="AE3123" s="22">
        <v>5.2</v>
      </c>
      <c r="AI3123" s="22">
        <v>50</v>
      </c>
      <c r="AK3123" s="22">
        <v>55.599999999999994</v>
      </c>
      <c r="AM3123" s="22">
        <v>4.7702</v>
      </c>
      <c r="AN3123" s="22">
        <v>9.68</v>
      </c>
      <c r="AO3123" s="22">
        <v>28.466350000000006</v>
      </c>
      <c r="AP3123" s="22">
        <v>19.131959999999999</v>
      </c>
      <c r="AQ3123" s="22">
        <v>69.191999999999993</v>
      </c>
      <c r="AR3123" s="22">
        <v>1.4</v>
      </c>
      <c r="BI3123" s="27"/>
    </row>
    <row r="3124" spans="2:61" s="22" customFormat="1" x14ac:dyDescent="0.2">
      <c r="B3124" s="23">
        <f t="shared" si="395"/>
        <v>1987</v>
      </c>
      <c r="C3124" s="23">
        <f t="shared" si="396"/>
        <v>11</v>
      </c>
      <c r="D3124" s="24" t="s">
        <v>1228</v>
      </c>
      <c r="E3124" s="25" t="s">
        <v>1300</v>
      </c>
      <c r="F3124" s="22">
        <v>6606238</v>
      </c>
      <c r="G3124" s="22">
        <v>661152</v>
      </c>
      <c r="H3124" s="26" t="s">
        <v>738</v>
      </c>
      <c r="J3124" s="22" t="str">
        <f t="shared" si="397"/>
        <v xml:space="preserve">Oxundaån </v>
      </c>
      <c r="K3124" s="22" t="s">
        <v>739</v>
      </c>
      <c r="L3124" s="22">
        <v>0.5</v>
      </c>
      <c r="M3124" s="22">
        <v>0.5</v>
      </c>
      <c r="O3124" s="22">
        <v>2.9</v>
      </c>
      <c r="P3124" s="22">
        <v>11.22</v>
      </c>
      <c r="R3124" s="22">
        <v>43</v>
      </c>
      <c r="T3124" s="22">
        <v>2.1070000000000002</v>
      </c>
      <c r="U3124" s="22">
        <v>9</v>
      </c>
      <c r="V3124" s="22">
        <f t="shared" si="401"/>
        <v>0.10465446355498438</v>
      </c>
      <c r="W3124" s="22">
        <v>4.1000000000000002E-2</v>
      </c>
      <c r="X3124" s="22">
        <v>19</v>
      </c>
      <c r="AB3124" s="22">
        <v>65</v>
      </c>
      <c r="AC3124" s="22">
        <v>8.0500000000000007</v>
      </c>
      <c r="AE3124" s="22">
        <v>2</v>
      </c>
      <c r="AI3124" s="22">
        <v>72</v>
      </c>
      <c r="AJ3124" s="22">
        <v>850</v>
      </c>
      <c r="AK3124" s="22">
        <v>50.300000000000004</v>
      </c>
      <c r="AM3124" s="22">
        <v>4.7702</v>
      </c>
      <c r="AN3124" s="22">
        <v>9.3774999999999995</v>
      </c>
      <c r="AO3124" s="22">
        <v>28.005500000000005</v>
      </c>
      <c r="AP3124" s="22">
        <v>19.315480000000001</v>
      </c>
      <c r="AQ3124" s="22">
        <v>61.023499999999999</v>
      </c>
      <c r="AR3124" s="22">
        <v>2.2000000000000002</v>
      </c>
      <c r="BI3124" s="27"/>
    </row>
    <row r="3125" spans="2:61" s="22" customFormat="1" x14ac:dyDescent="0.2">
      <c r="B3125" s="23">
        <f t="shared" si="395"/>
        <v>1988</v>
      </c>
      <c r="C3125" s="23">
        <f t="shared" si="396"/>
        <v>11</v>
      </c>
      <c r="D3125" s="24" t="s">
        <v>1228</v>
      </c>
      <c r="E3125" s="25" t="s">
        <v>1301</v>
      </c>
      <c r="F3125" s="22">
        <v>6606238</v>
      </c>
      <c r="G3125" s="22">
        <v>661152</v>
      </c>
      <c r="H3125" s="26" t="s">
        <v>738</v>
      </c>
      <c r="J3125" s="22" t="str">
        <f t="shared" si="397"/>
        <v xml:space="preserve">Oxundaån </v>
      </c>
      <c r="K3125" s="22" t="s">
        <v>739</v>
      </c>
      <c r="L3125" s="22">
        <v>0.5</v>
      </c>
      <c r="M3125" s="22">
        <v>0.5</v>
      </c>
      <c r="O3125" s="22">
        <v>1.5</v>
      </c>
      <c r="P3125" s="22">
        <v>12.76</v>
      </c>
      <c r="R3125" s="22">
        <v>43.8</v>
      </c>
      <c r="T3125" s="22">
        <v>2.2490000000000001</v>
      </c>
      <c r="U3125" s="22">
        <v>7</v>
      </c>
      <c r="V3125" s="22">
        <f t="shared" si="401"/>
        <v>5.3941630432552574E-2</v>
      </c>
      <c r="W3125" s="22">
        <v>4.2999999999999997E-2</v>
      </c>
      <c r="X3125" s="22">
        <v>37</v>
      </c>
      <c r="AB3125" s="22">
        <v>85</v>
      </c>
      <c r="AC3125" s="22">
        <v>7.92</v>
      </c>
      <c r="AE3125" s="22">
        <v>5.4</v>
      </c>
      <c r="AI3125" s="22">
        <v>110</v>
      </c>
      <c r="AJ3125" s="22">
        <v>910</v>
      </c>
      <c r="AK3125" s="22">
        <v>51.5</v>
      </c>
      <c r="AM3125" s="22">
        <v>4.3792</v>
      </c>
      <c r="AN3125" s="22">
        <v>8.8330000000000002</v>
      </c>
      <c r="AO3125" s="22">
        <v>30.841500000000003</v>
      </c>
      <c r="AP3125" s="22">
        <v>19.911920000000002</v>
      </c>
      <c r="AQ3125" s="22">
        <v>52.374499999999998</v>
      </c>
      <c r="AR3125" s="22">
        <v>2.95</v>
      </c>
      <c r="BI3125" s="27"/>
    </row>
    <row r="3126" spans="2:61" s="22" customFormat="1" x14ac:dyDescent="0.2">
      <c r="B3126" s="23">
        <f t="shared" si="395"/>
        <v>1989</v>
      </c>
      <c r="C3126" s="23">
        <f t="shared" si="396"/>
        <v>11</v>
      </c>
      <c r="D3126" s="24" t="s">
        <v>1228</v>
      </c>
      <c r="E3126" s="25" t="s">
        <v>1302</v>
      </c>
      <c r="F3126" s="22">
        <v>6606238</v>
      </c>
      <c r="G3126" s="22">
        <v>661152</v>
      </c>
      <c r="H3126" s="26" t="s">
        <v>738</v>
      </c>
      <c r="J3126" s="22" t="str">
        <f t="shared" si="397"/>
        <v xml:space="preserve">Oxundaån </v>
      </c>
      <c r="K3126" s="22" t="s">
        <v>739</v>
      </c>
      <c r="L3126" s="22">
        <v>0.5</v>
      </c>
      <c r="M3126" s="22">
        <v>0.5</v>
      </c>
      <c r="O3126" s="22">
        <v>6.2</v>
      </c>
      <c r="P3126" s="22">
        <v>8.74</v>
      </c>
      <c r="R3126" s="22">
        <v>48.5</v>
      </c>
      <c r="T3126" s="22">
        <v>2.4910000000000001</v>
      </c>
      <c r="U3126" s="22">
        <v>120</v>
      </c>
      <c r="V3126" s="22">
        <f t="shared" si="401"/>
        <v>0.81963856327799733</v>
      </c>
      <c r="W3126" s="22">
        <v>3.1E-2</v>
      </c>
      <c r="X3126" s="22">
        <v>34</v>
      </c>
      <c r="AB3126" s="22">
        <v>118</v>
      </c>
      <c r="AC3126" s="22">
        <v>7.7</v>
      </c>
      <c r="AE3126" s="22">
        <v>3.6</v>
      </c>
      <c r="AI3126" s="22">
        <v>61</v>
      </c>
      <c r="AJ3126" s="22">
        <v>680</v>
      </c>
      <c r="AK3126" s="22">
        <v>58.819999999999993</v>
      </c>
      <c r="AM3126" s="22">
        <v>5.2003000000000004</v>
      </c>
      <c r="AN3126" s="22">
        <v>10.248699999999999</v>
      </c>
      <c r="AO3126" s="22">
        <v>32.046800000000005</v>
      </c>
      <c r="AP3126" s="22">
        <v>21.288320000000002</v>
      </c>
      <c r="AQ3126" s="22">
        <v>61.503999999999998</v>
      </c>
      <c r="AR3126" s="22">
        <v>0.85</v>
      </c>
      <c r="BI3126" s="27"/>
    </row>
    <row r="3127" spans="2:61" s="22" customFormat="1" x14ac:dyDescent="0.2">
      <c r="B3127" s="23">
        <f t="shared" si="395"/>
        <v>1990</v>
      </c>
      <c r="C3127" s="23">
        <f t="shared" si="396"/>
        <v>11</v>
      </c>
      <c r="D3127" s="24" t="s">
        <v>1228</v>
      </c>
      <c r="E3127" s="25" t="s">
        <v>1303</v>
      </c>
      <c r="F3127" s="22">
        <v>6606238</v>
      </c>
      <c r="G3127" s="22">
        <v>661152</v>
      </c>
      <c r="H3127" s="26" t="s">
        <v>738</v>
      </c>
      <c r="J3127" s="22" t="str">
        <f t="shared" si="397"/>
        <v xml:space="preserve">Oxundaån </v>
      </c>
      <c r="K3127" s="22" t="s">
        <v>739</v>
      </c>
      <c r="L3127" s="22">
        <v>0.5</v>
      </c>
      <c r="M3127" s="22">
        <v>0.5</v>
      </c>
      <c r="O3127" s="22">
        <v>3.7</v>
      </c>
      <c r="P3127" s="22">
        <v>9.9</v>
      </c>
      <c r="R3127" s="22">
        <v>51</v>
      </c>
      <c r="T3127" s="22">
        <v>2.0529999999999999</v>
      </c>
      <c r="U3127" s="22">
        <v>90</v>
      </c>
      <c r="V3127" s="22">
        <f t="shared" si="401"/>
        <v>0.38156514432288907</v>
      </c>
      <c r="W3127" s="22">
        <v>4.9000000000000002E-2</v>
      </c>
      <c r="X3127" s="22">
        <v>27</v>
      </c>
      <c r="AB3127" s="22">
        <v>347</v>
      </c>
      <c r="AC3127" s="22">
        <v>7.58</v>
      </c>
      <c r="AE3127" s="22">
        <v>5.7</v>
      </c>
      <c r="AI3127" s="22">
        <v>94</v>
      </c>
      <c r="AJ3127" s="22">
        <v>1128</v>
      </c>
      <c r="AK3127" s="22">
        <v>59.84</v>
      </c>
      <c r="AM3127" s="22">
        <v>4.8483999999999998</v>
      </c>
      <c r="AN3127" s="22">
        <v>12.1968</v>
      </c>
      <c r="AO3127" s="22">
        <v>32.224050000000005</v>
      </c>
      <c r="AP3127" s="22">
        <v>24.041120000000003</v>
      </c>
      <c r="AQ3127" s="22">
        <v>95.379249999999999</v>
      </c>
      <c r="AR3127" s="22">
        <v>2.2999999999999998</v>
      </c>
      <c r="BI3127" s="27"/>
    </row>
    <row r="3128" spans="2:61" s="22" customFormat="1" x14ac:dyDescent="0.2">
      <c r="B3128" s="23">
        <f t="shared" si="395"/>
        <v>1991</v>
      </c>
      <c r="C3128" s="23">
        <f t="shared" si="396"/>
        <v>11</v>
      </c>
      <c r="D3128" s="24" t="s">
        <v>1228</v>
      </c>
      <c r="E3128" s="25" t="s">
        <v>1304</v>
      </c>
      <c r="F3128" s="22">
        <v>6606238</v>
      </c>
      <c r="G3128" s="22">
        <v>661152</v>
      </c>
      <c r="H3128" s="26" t="s">
        <v>738</v>
      </c>
      <c r="J3128" s="22" t="str">
        <f t="shared" si="397"/>
        <v xml:space="preserve">Oxundaån </v>
      </c>
      <c r="K3128" s="22" t="s">
        <v>739</v>
      </c>
      <c r="L3128" s="22">
        <v>0.5</v>
      </c>
      <c r="M3128" s="22">
        <v>0.5</v>
      </c>
      <c r="O3128" s="22">
        <v>3.5</v>
      </c>
      <c r="P3128" s="22">
        <v>10.44</v>
      </c>
      <c r="R3128" s="22">
        <v>47.9</v>
      </c>
      <c r="T3128" s="22">
        <v>2.3610000000000002</v>
      </c>
      <c r="U3128" s="22">
        <v>131</v>
      </c>
      <c r="V3128" s="22">
        <f t="shared" si="401"/>
        <v>0.70303513865397871</v>
      </c>
      <c r="W3128" s="22">
        <v>7.4999999999999997E-2</v>
      </c>
      <c r="X3128" s="22">
        <v>33</v>
      </c>
      <c r="AB3128" s="22">
        <v>196</v>
      </c>
      <c r="AC3128" s="22">
        <v>7.69</v>
      </c>
      <c r="AE3128" s="22">
        <v>4.5</v>
      </c>
      <c r="AI3128" s="22">
        <v>78</v>
      </c>
      <c r="AJ3128" s="22">
        <v>1131</v>
      </c>
      <c r="AK3128" s="22">
        <v>57.92</v>
      </c>
      <c r="AM3128" s="22">
        <v>5.1612</v>
      </c>
      <c r="AN3128" s="22">
        <v>10.7448</v>
      </c>
      <c r="AO3128" s="22">
        <v>29.423500000000001</v>
      </c>
      <c r="AP3128" s="22">
        <v>22.5959</v>
      </c>
      <c r="AQ3128" s="22">
        <v>70.873750000000001</v>
      </c>
      <c r="AR3128" s="22">
        <v>1.55</v>
      </c>
      <c r="BI3128" s="27"/>
    </row>
    <row r="3129" spans="2:61" s="22" customFormat="1" x14ac:dyDescent="0.2">
      <c r="B3129" s="23">
        <f t="shared" si="395"/>
        <v>1992</v>
      </c>
      <c r="C3129" s="23">
        <f t="shared" si="396"/>
        <v>11</v>
      </c>
      <c r="D3129" s="24" t="s">
        <v>1228</v>
      </c>
      <c r="E3129" s="25" t="s">
        <v>1305</v>
      </c>
      <c r="F3129" s="22">
        <v>6606238</v>
      </c>
      <c r="G3129" s="22">
        <v>661152</v>
      </c>
      <c r="H3129" s="26" t="s">
        <v>738</v>
      </c>
      <c r="J3129" s="22" t="str">
        <f t="shared" si="397"/>
        <v xml:space="preserve">Oxundaån </v>
      </c>
      <c r="K3129" s="22" t="s">
        <v>739</v>
      </c>
      <c r="L3129" s="22">
        <v>0.5</v>
      </c>
      <c r="M3129" s="22">
        <v>0.5</v>
      </c>
      <c r="O3129" s="22">
        <v>2.2999999999999998</v>
      </c>
      <c r="P3129" s="22">
        <v>10.14</v>
      </c>
      <c r="R3129" s="22">
        <v>47.6</v>
      </c>
      <c r="T3129" s="22">
        <v>2.4340000000000002</v>
      </c>
      <c r="U3129" s="22">
        <v>111</v>
      </c>
      <c r="V3129" s="22">
        <f t="shared" si="401"/>
        <v>0.43919248268397809</v>
      </c>
      <c r="W3129" s="22">
        <v>5.7000000000000002E-2</v>
      </c>
      <c r="X3129" s="22">
        <v>30</v>
      </c>
      <c r="AB3129" s="22">
        <v>242</v>
      </c>
      <c r="AC3129" s="22">
        <v>7.6</v>
      </c>
      <c r="AE3129" s="22">
        <v>6.5</v>
      </c>
      <c r="AI3129" s="22">
        <v>59</v>
      </c>
      <c r="AJ3129" s="22">
        <v>1074</v>
      </c>
      <c r="AK3129" s="22">
        <v>59.800000000000004</v>
      </c>
      <c r="AM3129" s="22">
        <v>5.5522</v>
      </c>
      <c r="AN3129" s="22">
        <v>11.119899999999999</v>
      </c>
      <c r="AO3129" s="22">
        <v>31.408700000000003</v>
      </c>
      <c r="AP3129" s="22">
        <v>24.018180000000001</v>
      </c>
      <c r="AQ3129" s="22">
        <v>68.230999999999995</v>
      </c>
      <c r="AR3129" s="22">
        <v>4</v>
      </c>
      <c r="BI3129" s="27"/>
    </row>
    <row r="3130" spans="2:61" s="22" customFormat="1" x14ac:dyDescent="0.2">
      <c r="B3130" s="23">
        <f t="shared" si="395"/>
        <v>1993</v>
      </c>
      <c r="C3130" s="23">
        <f t="shared" si="396"/>
        <v>11</v>
      </c>
      <c r="D3130" s="24" t="s">
        <v>1228</v>
      </c>
      <c r="E3130" s="25" t="s">
        <v>1306</v>
      </c>
      <c r="F3130" s="22">
        <v>6606238</v>
      </c>
      <c r="G3130" s="22">
        <v>661152</v>
      </c>
      <c r="H3130" s="26" t="s">
        <v>738</v>
      </c>
      <c r="J3130" s="22" t="str">
        <f t="shared" si="397"/>
        <v xml:space="preserve">Oxundaån </v>
      </c>
      <c r="K3130" s="22" t="s">
        <v>739</v>
      </c>
      <c r="L3130" s="22">
        <v>0.5</v>
      </c>
      <c r="M3130" s="22">
        <v>0.5</v>
      </c>
      <c r="O3130" s="22">
        <v>2.8</v>
      </c>
      <c r="P3130" s="22">
        <v>11.45</v>
      </c>
      <c r="R3130" s="22">
        <v>49.4</v>
      </c>
      <c r="T3130" s="22">
        <v>2.4550000000000001</v>
      </c>
      <c r="U3130" s="22">
        <v>55</v>
      </c>
      <c r="V3130" s="22">
        <f t="shared" si="401"/>
        <v>0.34250032896751859</v>
      </c>
      <c r="W3130" s="22">
        <v>6.3E-2</v>
      </c>
      <c r="X3130" s="22">
        <v>19</v>
      </c>
      <c r="AB3130" s="22">
        <v>156</v>
      </c>
      <c r="AC3130" s="22">
        <v>7.78</v>
      </c>
      <c r="AE3130" s="22">
        <v>2.4</v>
      </c>
      <c r="AI3130" s="22">
        <v>82</v>
      </c>
      <c r="AJ3130" s="22">
        <v>808</v>
      </c>
      <c r="AK3130" s="22">
        <v>61.879999999999995</v>
      </c>
      <c r="AM3130" s="22">
        <v>5.7477</v>
      </c>
      <c r="AN3130" s="22">
        <v>10.769</v>
      </c>
      <c r="AO3130" s="22">
        <v>32.153150000000004</v>
      </c>
      <c r="AP3130" s="22">
        <v>25.417520000000003</v>
      </c>
      <c r="AQ3130" s="22">
        <v>61.696199999999997</v>
      </c>
      <c r="AR3130" s="22">
        <v>0.8</v>
      </c>
      <c r="BI3130" s="27"/>
    </row>
    <row r="3131" spans="2:61" s="22" customFormat="1" x14ac:dyDescent="0.2">
      <c r="B3131" s="23">
        <f t="shared" si="395"/>
        <v>1994</v>
      </c>
      <c r="C3131" s="23">
        <f t="shared" si="396"/>
        <v>11</v>
      </c>
      <c r="D3131" s="24" t="s">
        <v>1228</v>
      </c>
      <c r="E3131" s="25" t="s">
        <v>1307</v>
      </c>
      <c r="F3131" s="22">
        <v>6606238</v>
      </c>
      <c r="G3131" s="22">
        <v>661152</v>
      </c>
      <c r="H3131" s="26" t="s">
        <v>738</v>
      </c>
      <c r="J3131" s="22" t="str">
        <f t="shared" si="397"/>
        <v xml:space="preserve">Oxundaån </v>
      </c>
      <c r="K3131" s="22" t="s">
        <v>739</v>
      </c>
      <c r="L3131" s="22">
        <v>0.5</v>
      </c>
      <c r="M3131" s="22">
        <v>0.5</v>
      </c>
      <c r="O3131" s="22">
        <v>3.2</v>
      </c>
      <c r="P3131" s="22">
        <v>10.39</v>
      </c>
      <c r="R3131" s="22">
        <v>44.5</v>
      </c>
      <c r="T3131" s="22">
        <v>2.2909999999999999</v>
      </c>
      <c r="U3131" s="22">
        <v>31</v>
      </c>
      <c r="V3131" s="22">
        <f t="shared" si="401"/>
        <v>0.16609593032928438</v>
      </c>
      <c r="W3131" s="22">
        <v>4.1000000000000002E-2</v>
      </c>
      <c r="X3131" s="22">
        <v>19</v>
      </c>
      <c r="AB3131" s="22">
        <v>275</v>
      </c>
      <c r="AC3131" s="22">
        <v>7.7</v>
      </c>
      <c r="AE3131" s="22">
        <v>4.0999999999999996</v>
      </c>
      <c r="AI3131" s="22">
        <v>43</v>
      </c>
      <c r="AJ3131" s="22">
        <v>983</v>
      </c>
      <c r="AK3131" s="22">
        <v>53.92</v>
      </c>
      <c r="AM3131" s="22">
        <v>5.0048000000000004</v>
      </c>
      <c r="AN3131" s="22">
        <v>9.4984999999999999</v>
      </c>
      <c r="AO3131" s="22">
        <v>30.876950000000001</v>
      </c>
      <c r="AP3131" s="22">
        <v>21.93064</v>
      </c>
      <c r="AQ3131" s="22">
        <v>58.524899999999995</v>
      </c>
      <c r="AR3131" s="22">
        <v>2.5</v>
      </c>
      <c r="BI3131" s="27"/>
    </row>
    <row r="3132" spans="2:61" s="22" customFormat="1" x14ac:dyDescent="0.2">
      <c r="B3132" s="23">
        <f t="shared" si="395"/>
        <v>1995</v>
      </c>
      <c r="C3132" s="23">
        <f t="shared" si="396"/>
        <v>11</v>
      </c>
      <c r="D3132" s="24" t="s">
        <v>1228</v>
      </c>
      <c r="E3132" s="25" t="s">
        <v>1308</v>
      </c>
      <c r="F3132" s="22">
        <v>6606238</v>
      </c>
      <c r="G3132" s="22">
        <v>661152</v>
      </c>
      <c r="H3132" s="26" t="s">
        <v>738</v>
      </c>
      <c r="J3132" s="22" t="str">
        <f t="shared" si="397"/>
        <v xml:space="preserve">Oxundaån </v>
      </c>
      <c r="K3132" s="22" t="s">
        <v>739</v>
      </c>
      <c r="L3132" s="22">
        <v>0.5</v>
      </c>
      <c r="M3132" s="22">
        <v>0.5</v>
      </c>
      <c r="O3132" s="22">
        <v>2.2000000000000002</v>
      </c>
      <c r="P3132" s="22">
        <v>10.11</v>
      </c>
      <c r="R3132" s="22">
        <v>41.9</v>
      </c>
      <c r="T3132" s="22">
        <v>2.1509999999999998</v>
      </c>
      <c r="U3132" s="22">
        <v>81</v>
      </c>
      <c r="V3132" s="22">
        <f t="shared" si="401"/>
        <v>0.42819094356769843</v>
      </c>
      <c r="W3132" s="22">
        <v>4.3999999999999997E-2</v>
      </c>
      <c r="X3132" s="22">
        <v>32</v>
      </c>
      <c r="AB3132" s="22">
        <v>253</v>
      </c>
      <c r="AC3132" s="22">
        <v>7.73</v>
      </c>
      <c r="AE3132" s="22">
        <v>2.4</v>
      </c>
      <c r="AI3132" s="22">
        <v>56</v>
      </c>
      <c r="AJ3132" s="22">
        <v>869</v>
      </c>
      <c r="AK3132" s="22">
        <v>50.599999999999994</v>
      </c>
      <c r="AM3132" s="22">
        <v>4.1837</v>
      </c>
      <c r="AN3132" s="22">
        <v>8.1796000000000006</v>
      </c>
      <c r="AO3132" s="22">
        <v>26.622950000000003</v>
      </c>
      <c r="AP3132" s="22">
        <v>19.086079999999999</v>
      </c>
      <c r="AQ3132" s="22">
        <v>45.743599999999994</v>
      </c>
      <c r="AR3132" s="22">
        <v>2.1800000000000002</v>
      </c>
      <c r="BI3132" s="27"/>
    </row>
    <row r="3133" spans="2:61" s="22" customFormat="1" x14ac:dyDescent="0.2">
      <c r="B3133" s="23">
        <f t="shared" si="395"/>
        <v>1999</v>
      </c>
      <c r="C3133" s="23">
        <f t="shared" si="396"/>
        <v>11</v>
      </c>
      <c r="D3133" s="24" t="s">
        <v>1228</v>
      </c>
      <c r="E3133" s="25" t="s">
        <v>1309</v>
      </c>
      <c r="F3133" s="22">
        <v>6606238</v>
      </c>
      <c r="G3133" s="22">
        <v>661152</v>
      </c>
      <c r="H3133" s="26" t="s">
        <v>738</v>
      </c>
      <c r="J3133" s="22" t="str">
        <f t="shared" si="397"/>
        <v xml:space="preserve">Oxundaån </v>
      </c>
      <c r="K3133" s="22" t="s">
        <v>739</v>
      </c>
      <c r="L3133" s="22">
        <v>0.5</v>
      </c>
      <c r="M3133" s="22">
        <v>0.5</v>
      </c>
      <c r="O3133" s="22">
        <v>2</v>
      </c>
      <c r="R3133" s="22">
        <v>42</v>
      </c>
      <c r="T3133" s="22">
        <v>2.222</v>
      </c>
      <c r="U3133" s="22">
        <v>39</v>
      </c>
      <c r="V3133" s="22">
        <f t="shared" si="401"/>
        <v>0.20748931443196258</v>
      </c>
      <c r="W3133" s="22">
        <v>5.0999999999999997E-2</v>
      </c>
      <c r="X3133" s="22">
        <v>40</v>
      </c>
      <c r="AB3133" s="22">
        <v>257</v>
      </c>
      <c r="AC3133" s="22">
        <v>7.74</v>
      </c>
      <c r="AE3133" s="22">
        <v>3.6</v>
      </c>
      <c r="AG3133" s="22">
        <v>10.199999999999999</v>
      </c>
      <c r="AI3133" s="22">
        <v>59</v>
      </c>
      <c r="AJ3133" s="22">
        <v>960</v>
      </c>
      <c r="AK3133" s="22">
        <v>52.12</v>
      </c>
      <c r="AM3133" s="22">
        <v>4.7310999999999996</v>
      </c>
      <c r="AN3133" s="22">
        <v>8.5305</v>
      </c>
      <c r="AO3133" s="22">
        <v>26.871100000000002</v>
      </c>
      <c r="AP3133" s="22">
        <v>19.911920000000002</v>
      </c>
      <c r="AQ3133" s="22">
        <v>49.491499999999995</v>
      </c>
      <c r="AR3133" s="22">
        <v>3.39</v>
      </c>
      <c r="BI3133" s="27"/>
    </row>
    <row r="3134" spans="2:61" s="22" customFormat="1" x14ac:dyDescent="0.2">
      <c r="B3134" s="23">
        <f t="shared" si="395"/>
        <v>2000</v>
      </c>
      <c r="C3134" s="23">
        <f t="shared" si="396"/>
        <v>11</v>
      </c>
      <c r="D3134" s="24" t="s">
        <v>1228</v>
      </c>
      <c r="E3134" s="25" t="s">
        <v>1310</v>
      </c>
      <c r="F3134" s="22">
        <v>6606238</v>
      </c>
      <c r="G3134" s="22">
        <v>661152</v>
      </c>
      <c r="H3134" s="26" t="s">
        <v>738</v>
      </c>
      <c r="J3134" s="22" t="str">
        <f t="shared" si="397"/>
        <v xml:space="preserve">Oxundaån </v>
      </c>
      <c r="K3134" s="22" t="s">
        <v>739</v>
      </c>
      <c r="L3134" s="22">
        <v>0.5</v>
      </c>
      <c r="M3134" s="22">
        <v>0.5</v>
      </c>
      <c r="O3134" s="22">
        <v>7</v>
      </c>
      <c r="R3134" s="22">
        <v>50.1</v>
      </c>
      <c r="T3134" s="22">
        <v>2.077</v>
      </c>
      <c r="U3134" s="22">
        <v>98</v>
      </c>
      <c r="V3134" s="22">
        <f t="shared" si="401"/>
        <v>0.51790337392467001</v>
      </c>
      <c r="W3134" s="22">
        <v>6.7000000000000004E-2</v>
      </c>
      <c r="X3134" s="22">
        <v>43</v>
      </c>
      <c r="AB3134" s="22">
        <v>458</v>
      </c>
      <c r="AC3134" s="22">
        <v>7.56</v>
      </c>
      <c r="AE3134" s="22">
        <v>10.8</v>
      </c>
      <c r="AG3134" s="22">
        <v>8.4</v>
      </c>
      <c r="AI3134" s="22">
        <v>70</v>
      </c>
      <c r="AJ3134" s="22">
        <v>878</v>
      </c>
      <c r="AK3134" s="22">
        <v>54.1</v>
      </c>
      <c r="AM3134" s="22">
        <v>5.4349000000000007</v>
      </c>
      <c r="AN3134" s="22">
        <v>9.837299999999999</v>
      </c>
      <c r="AO3134" s="22">
        <v>40.342100000000002</v>
      </c>
      <c r="AP3134" s="22">
        <v>26.610399999999998</v>
      </c>
      <c r="AQ3134" s="22">
        <v>75.054099999999991</v>
      </c>
      <c r="AR3134" s="22">
        <v>3.19</v>
      </c>
      <c r="BI3134" s="27"/>
    </row>
    <row r="3135" spans="2:61" s="22" customFormat="1" x14ac:dyDescent="0.2">
      <c r="B3135" s="23">
        <f t="shared" si="395"/>
        <v>2001</v>
      </c>
      <c r="C3135" s="23">
        <f t="shared" si="396"/>
        <v>11</v>
      </c>
      <c r="D3135" s="24" t="s">
        <v>1228</v>
      </c>
      <c r="E3135" s="25" t="s">
        <v>1311</v>
      </c>
      <c r="F3135" s="22">
        <v>6606238</v>
      </c>
      <c r="G3135" s="22">
        <v>661152</v>
      </c>
      <c r="H3135" s="26" t="s">
        <v>738</v>
      </c>
      <c r="J3135" s="22" t="str">
        <f t="shared" si="397"/>
        <v xml:space="preserve">Oxundaån </v>
      </c>
      <c r="K3135" s="22" t="s">
        <v>739</v>
      </c>
      <c r="L3135" s="22">
        <v>0.5</v>
      </c>
      <c r="M3135" s="22">
        <v>0.5</v>
      </c>
      <c r="O3135" s="22">
        <v>1.2</v>
      </c>
      <c r="R3135" s="22">
        <v>45</v>
      </c>
      <c r="T3135" s="22">
        <v>2.0230000000000001</v>
      </c>
      <c r="U3135" s="22">
        <v>85</v>
      </c>
      <c r="V3135" s="22">
        <f t="shared" si="401"/>
        <v>0.3688476067760722</v>
      </c>
      <c r="W3135" s="22">
        <v>7.2999999999999995E-2</v>
      </c>
      <c r="X3135" s="22">
        <v>32</v>
      </c>
      <c r="AB3135" s="22">
        <v>505</v>
      </c>
      <c r="AC3135" s="22">
        <v>7.68</v>
      </c>
      <c r="AE3135" s="22">
        <v>4.3</v>
      </c>
      <c r="AG3135" s="22">
        <v>8.4</v>
      </c>
      <c r="AI3135" s="22">
        <v>52</v>
      </c>
      <c r="AJ3135" s="22">
        <v>1157</v>
      </c>
      <c r="AK3135" s="22">
        <v>52.5</v>
      </c>
      <c r="AM3135" s="22">
        <v>5.3567000000000009</v>
      </c>
      <c r="AN3135" s="22">
        <v>9.9582999999999995</v>
      </c>
      <c r="AO3135" s="22">
        <v>33.039400000000008</v>
      </c>
      <c r="AP3135" s="22">
        <v>24.729320000000001</v>
      </c>
      <c r="AQ3135" s="22">
        <v>63.618200000000002</v>
      </c>
      <c r="AR3135" s="22">
        <v>2.48</v>
      </c>
      <c r="BI3135" s="27"/>
    </row>
    <row r="3136" spans="2:61" s="22" customFormat="1" x14ac:dyDescent="0.2">
      <c r="B3136" s="23">
        <f t="shared" si="395"/>
        <v>2002</v>
      </c>
      <c r="C3136" s="23">
        <f t="shared" si="396"/>
        <v>11</v>
      </c>
      <c r="D3136" s="24" t="s">
        <v>1228</v>
      </c>
      <c r="E3136" s="25" t="s">
        <v>1312</v>
      </c>
      <c r="F3136" s="22">
        <v>6606238</v>
      </c>
      <c r="G3136" s="22">
        <v>661152</v>
      </c>
      <c r="H3136" s="26" t="s">
        <v>738</v>
      </c>
      <c r="J3136" s="22" t="str">
        <f t="shared" si="397"/>
        <v xml:space="preserve">Oxundaån </v>
      </c>
      <c r="K3136" s="22" t="s">
        <v>739</v>
      </c>
      <c r="L3136" s="22">
        <v>0.5</v>
      </c>
      <c r="M3136" s="22">
        <v>0.5</v>
      </c>
      <c r="O3136" s="22">
        <v>2.2000000000000002</v>
      </c>
      <c r="R3136" s="22">
        <v>41.3</v>
      </c>
      <c r="T3136" s="22">
        <v>2.3119999999999998</v>
      </c>
      <c r="U3136" s="22">
        <v>398</v>
      </c>
      <c r="V3136" s="22">
        <f t="shared" si="401"/>
        <v>1.5980491990474583</v>
      </c>
      <c r="W3136" s="22">
        <v>4.2999999999999997E-2</v>
      </c>
      <c r="AB3136" s="22">
        <v>133</v>
      </c>
      <c r="AC3136" s="22">
        <v>7.61</v>
      </c>
      <c r="AE3136" s="22">
        <v>2.1</v>
      </c>
      <c r="AG3136" s="22">
        <v>8.9</v>
      </c>
      <c r="AI3136" s="22">
        <v>123</v>
      </c>
      <c r="AJ3136" s="22">
        <v>1016</v>
      </c>
      <c r="AK3136" s="22">
        <v>45.919999999999995</v>
      </c>
      <c r="AM3136" s="22">
        <v>5.2394000000000007</v>
      </c>
      <c r="AN3136" s="22">
        <v>9.0628999999999991</v>
      </c>
      <c r="AO3136" s="22">
        <v>30.983300000000003</v>
      </c>
      <c r="AP3136" s="22">
        <v>26.33512</v>
      </c>
      <c r="AQ3136" s="22">
        <v>41.995699999999999</v>
      </c>
      <c r="AR3136" s="22">
        <v>2.7</v>
      </c>
      <c r="BI3136" s="27"/>
    </row>
    <row r="3137" spans="1:61" s="22" customFormat="1" x14ac:dyDescent="0.2">
      <c r="B3137" s="23">
        <f t="shared" si="395"/>
        <v>2003</v>
      </c>
      <c r="C3137" s="23">
        <f t="shared" si="396"/>
        <v>11</v>
      </c>
      <c r="D3137" s="24" t="s">
        <v>1228</v>
      </c>
      <c r="E3137" s="25" t="s">
        <v>1313</v>
      </c>
      <c r="F3137" s="22">
        <v>6606238</v>
      </c>
      <c r="G3137" s="22">
        <v>661152</v>
      </c>
      <c r="H3137" s="26" t="s">
        <v>738</v>
      </c>
      <c r="J3137" s="22" t="str">
        <f t="shared" si="397"/>
        <v xml:space="preserve">Oxundaån </v>
      </c>
      <c r="K3137" s="22" t="s">
        <v>739</v>
      </c>
      <c r="L3137" s="22">
        <v>0.5</v>
      </c>
      <c r="M3137" s="22">
        <v>0.5</v>
      </c>
      <c r="O3137" s="22">
        <v>3</v>
      </c>
      <c r="R3137" s="22">
        <v>50.9</v>
      </c>
      <c r="T3137" s="22">
        <v>2.5190000000000001</v>
      </c>
      <c r="U3137" s="22">
        <v>150</v>
      </c>
      <c r="V3137" s="22">
        <f t="shared" si="401"/>
        <v>0.92805126592549758</v>
      </c>
      <c r="W3137" s="22">
        <v>3.4000000000000002E-2</v>
      </c>
      <c r="X3137" s="22">
        <v>61</v>
      </c>
      <c r="AB3137" s="22">
        <v>124</v>
      </c>
      <c r="AC3137" s="22">
        <v>7.77</v>
      </c>
      <c r="AE3137" s="22">
        <v>2.1</v>
      </c>
      <c r="AG3137" s="22">
        <v>8.9</v>
      </c>
      <c r="AI3137" s="22">
        <v>106</v>
      </c>
      <c r="AJ3137" s="22">
        <v>757</v>
      </c>
      <c r="AK3137" s="22">
        <v>54.18</v>
      </c>
      <c r="AL3137" s="22">
        <v>4.2000000000000003E-2</v>
      </c>
      <c r="AM3137" s="22">
        <v>6.0213999999999999</v>
      </c>
      <c r="AN3137" s="22">
        <v>10.5633</v>
      </c>
      <c r="AO3137" s="22">
        <v>38.534150000000004</v>
      </c>
      <c r="AP3137" s="22">
        <v>30.670780000000001</v>
      </c>
      <c r="AQ3137" s="22">
        <v>63.474049999999991</v>
      </c>
      <c r="AR3137" s="22">
        <v>0.44</v>
      </c>
      <c r="AV3137" s="28">
        <v>2.4E-2</v>
      </c>
      <c r="AX3137" s="28">
        <v>1.1599999999999999</v>
      </c>
      <c r="AY3137" s="28">
        <v>3.7</v>
      </c>
      <c r="BC3137" s="28">
        <v>4.66</v>
      </c>
      <c r="BE3137" s="28">
        <v>1.2</v>
      </c>
      <c r="BH3137" s="28">
        <v>7.6</v>
      </c>
      <c r="BI3137" s="27"/>
    </row>
    <row r="3138" spans="1:61" s="22" customFormat="1" x14ac:dyDescent="0.2">
      <c r="B3138" s="23">
        <f t="shared" ref="B3138:B3201" si="402">YEAR(E3138)</f>
        <v>2004</v>
      </c>
      <c r="C3138" s="23">
        <f t="shared" ref="C3138:C3201" si="403">MONTH(E3138)</f>
        <v>11</v>
      </c>
      <c r="D3138" s="24" t="s">
        <v>1228</v>
      </c>
      <c r="E3138" s="25" t="s">
        <v>1314</v>
      </c>
      <c r="F3138" s="22">
        <v>6606238</v>
      </c>
      <c r="G3138" s="22">
        <v>661152</v>
      </c>
      <c r="H3138" s="26" t="s">
        <v>738</v>
      </c>
      <c r="J3138" s="22" t="str">
        <f t="shared" si="397"/>
        <v xml:space="preserve">Oxundaån </v>
      </c>
      <c r="K3138" s="22" t="s">
        <v>739</v>
      </c>
      <c r="L3138" s="22">
        <v>0.5</v>
      </c>
      <c r="M3138" s="22">
        <v>0.5</v>
      </c>
      <c r="O3138" s="22">
        <v>0.8</v>
      </c>
      <c r="R3138" s="22">
        <v>50.1</v>
      </c>
      <c r="T3138" s="22">
        <v>2.444</v>
      </c>
      <c r="U3138" s="22">
        <v>58</v>
      </c>
      <c r="V3138" s="22">
        <f t="shared" si="401"/>
        <v>0.34327152647655801</v>
      </c>
      <c r="W3138" s="22">
        <v>3.5000000000000003E-2</v>
      </c>
      <c r="X3138" s="22">
        <v>32</v>
      </c>
      <c r="AB3138" s="22">
        <v>95</v>
      </c>
      <c r="AC3138" s="22">
        <v>7.83</v>
      </c>
      <c r="AE3138" s="22">
        <v>1.8</v>
      </c>
      <c r="AG3138" s="22">
        <v>9.1</v>
      </c>
      <c r="AI3138" s="22">
        <v>70</v>
      </c>
      <c r="AJ3138" s="22">
        <v>623</v>
      </c>
      <c r="AK3138" s="22">
        <v>54.720000000000006</v>
      </c>
      <c r="AL3138" s="22">
        <v>3.3000000000000002E-2</v>
      </c>
      <c r="AM3138" s="22">
        <v>5.9823000000000004</v>
      </c>
      <c r="AN3138" s="22">
        <v>10.164</v>
      </c>
      <c r="AO3138" s="22">
        <v>39.24315</v>
      </c>
      <c r="AP3138" s="22">
        <v>29.776120000000002</v>
      </c>
      <c r="AQ3138" s="22">
        <v>66.068749999999994</v>
      </c>
      <c r="AR3138" s="22">
        <v>1.78</v>
      </c>
      <c r="AV3138" s="28">
        <v>1.9E-2</v>
      </c>
      <c r="AX3138" s="28">
        <v>1.53</v>
      </c>
      <c r="AY3138" s="28">
        <v>3.7</v>
      </c>
      <c r="BC3138" s="28">
        <v>4.95</v>
      </c>
      <c r="BE3138" s="28">
        <v>0.39</v>
      </c>
      <c r="BH3138" s="28">
        <v>8.6999999999999993</v>
      </c>
      <c r="BI3138" s="27"/>
    </row>
    <row r="3139" spans="1:61" s="22" customFormat="1" x14ac:dyDescent="0.2">
      <c r="B3139" s="23">
        <f t="shared" si="402"/>
        <v>2005</v>
      </c>
      <c r="C3139" s="23">
        <f t="shared" si="403"/>
        <v>11</v>
      </c>
      <c r="D3139" s="24" t="s">
        <v>1228</v>
      </c>
      <c r="E3139" s="25" t="s">
        <v>1315</v>
      </c>
      <c r="F3139" s="22">
        <v>6606238</v>
      </c>
      <c r="G3139" s="22">
        <v>661152</v>
      </c>
      <c r="H3139" s="26" t="s">
        <v>738</v>
      </c>
      <c r="J3139" s="22" t="str">
        <f t="shared" ref="J3139:J3202" si="404">CONCATENATE(H3139," ",I3139)</f>
        <v xml:space="preserve">Oxundaån </v>
      </c>
      <c r="K3139" s="22" t="s">
        <v>739</v>
      </c>
      <c r="L3139" s="22">
        <v>0.5</v>
      </c>
      <c r="M3139" s="22">
        <v>0.5</v>
      </c>
      <c r="O3139" s="22">
        <v>1</v>
      </c>
      <c r="R3139" s="22">
        <v>49.9</v>
      </c>
      <c r="T3139" s="22">
        <v>2.4990000000000001</v>
      </c>
      <c r="U3139" s="22">
        <v>258</v>
      </c>
      <c r="V3139" s="22">
        <f t="shared" si="401"/>
        <v>1.4831105179801574</v>
      </c>
      <c r="W3139" s="22">
        <v>3.6999999999999998E-2</v>
      </c>
      <c r="X3139" s="22">
        <v>51</v>
      </c>
      <c r="AB3139" s="22">
        <v>141</v>
      </c>
      <c r="AC3139" s="22">
        <v>7.81</v>
      </c>
      <c r="AE3139" s="22">
        <v>1.6</v>
      </c>
      <c r="AG3139" s="22">
        <v>8.5</v>
      </c>
      <c r="AI3139" s="22">
        <v>79</v>
      </c>
      <c r="AJ3139" s="22">
        <v>730</v>
      </c>
      <c r="AK3139" s="22">
        <v>56.68</v>
      </c>
      <c r="AL3139" s="22">
        <v>0.04</v>
      </c>
      <c r="AM3139" s="22">
        <v>5.9432</v>
      </c>
      <c r="AN3139" s="22">
        <v>10.3939</v>
      </c>
      <c r="AO3139" s="22">
        <v>49.452750000000002</v>
      </c>
      <c r="AP3139" s="22">
        <v>31.198400000000003</v>
      </c>
      <c r="AQ3139" s="22">
        <v>64.867500000000007</v>
      </c>
      <c r="AR3139" s="22">
        <v>1.2</v>
      </c>
      <c r="AV3139" s="28">
        <v>8.0000000000000002E-3</v>
      </c>
      <c r="AX3139" s="28">
        <v>1.93</v>
      </c>
      <c r="AY3139" s="28">
        <v>3.8</v>
      </c>
      <c r="BC3139" s="28">
        <v>5.17</v>
      </c>
      <c r="BE3139" s="28">
        <v>0.32</v>
      </c>
      <c r="BH3139" s="28">
        <v>12</v>
      </c>
      <c r="BI3139" s="27"/>
    </row>
    <row r="3140" spans="1:61" s="22" customFormat="1" x14ac:dyDescent="0.2">
      <c r="B3140" s="23">
        <f t="shared" si="402"/>
        <v>2006</v>
      </c>
      <c r="C3140" s="23">
        <f t="shared" si="403"/>
        <v>11</v>
      </c>
      <c r="D3140" s="24" t="s">
        <v>1228</v>
      </c>
      <c r="E3140" s="25" t="s">
        <v>1316</v>
      </c>
      <c r="F3140" s="22">
        <v>6606238</v>
      </c>
      <c r="G3140" s="22">
        <v>661152</v>
      </c>
      <c r="H3140" s="26" t="s">
        <v>738</v>
      </c>
      <c r="J3140" s="22" t="str">
        <f t="shared" si="404"/>
        <v xml:space="preserve">Oxundaån </v>
      </c>
      <c r="K3140" s="22" t="s">
        <v>739</v>
      </c>
      <c r="L3140" s="22">
        <v>0.5</v>
      </c>
      <c r="M3140" s="22">
        <v>0.5</v>
      </c>
      <c r="O3140" s="22">
        <v>3</v>
      </c>
      <c r="R3140" s="22">
        <v>49.1</v>
      </c>
      <c r="T3140" s="22">
        <v>2.3570000000000002</v>
      </c>
      <c r="U3140" s="22">
        <v>189</v>
      </c>
      <c r="V3140" s="22">
        <f t="shared" si="401"/>
        <v>0.88836552340642394</v>
      </c>
      <c r="W3140" s="22">
        <v>0.06</v>
      </c>
      <c r="X3140" s="22">
        <v>68</v>
      </c>
      <c r="AB3140" s="22">
        <v>380</v>
      </c>
      <c r="AC3140" s="22">
        <v>7.65</v>
      </c>
      <c r="AE3140" s="22">
        <v>3.2</v>
      </c>
      <c r="AG3140" s="22">
        <v>12.5</v>
      </c>
      <c r="AI3140" s="22">
        <v>86</v>
      </c>
      <c r="AJ3140" s="22">
        <v>1061</v>
      </c>
      <c r="AK3140" s="22">
        <v>53.620000000000005</v>
      </c>
      <c r="AL3140" s="22">
        <v>0.2</v>
      </c>
      <c r="AM3140" s="22">
        <v>6.0996000000000006</v>
      </c>
      <c r="AN3140" s="22">
        <v>10.006699999999999</v>
      </c>
      <c r="AO3140" s="22">
        <v>41.831000000000003</v>
      </c>
      <c r="AP3140" s="22">
        <v>28.881460000000001</v>
      </c>
      <c r="AQ3140" s="22">
        <v>60.975449999999995</v>
      </c>
      <c r="AR3140" s="22">
        <v>4.42</v>
      </c>
      <c r="AV3140" s="28">
        <v>1.6E-2</v>
      </c>
      <c r="AX3140" s="28">
        <v>2.2999999999999998</v>
      </c>
      <c r="AY3140" s="28">
        <v>2.2999999999999998</v>
      </c>
      <c r="BC3140" s="28">
        <v>4.3</v>
      </c>
      <c r="BE3140" s="28">
        <v>0.51</v>
      </c>
      <c r="BH3140" s="28">
        <v>4.5</v>
      </c>
      <c r="BI3140" s="27"/>
    </row>
    <row r="3141" spans="1:61" s="22" customFormat="1" x14ac:dyDescent="0.2">
      <c r="B3141" s="23">
        <f t="shared" si="402"/>
        <v>2007</v>
      </c>
      <c r="C3141" s="23">
        <f t="shared" si="403"/>
        <v>11</v>
      </c>
      <c r="D3141" s="24" t="s">
        <v>1228</v>
      </c>
      <c r="E3141" s="25" t="s">
        <v>1317</v>
      </c>
      <c r="F3141" s="22">
        <v>6606238</v>
      </c>
      <c r="G3141" s="22">
        <v>661152</v>
      </c>
      <c r="H3141" s="26" t="s">
        <v>738</v>
      </c>
      <c r="J3141" s="22" t="str">
        <f t="shared" si="404"/>
        <v xml:space="preserve">Oxundaån </v>
      </c>
      <c r="K3141" s="22" t="s">
        <v>739</v>
      </c>
      <c r="L3141" s="22">
        <v>0.5</v>
      </c>
      <c r="M3141" s="22">
        <v>0.5</v>
      </c>
      <c r="O3141" s="22">
        <v>3.2</v>
      </c>
      <c r="R3141" s="22">
        <v>48.8</v>
      </c>
      <c r="T3141" s="22">
        <v>2.3199999999999998</v>
      </c>
      <c r="U3141" s="22">
        <v>36</v>
      </c>
      <c r="V3141" s="22">
        <f t="shared" si="401"/>
        <v>0.192885596511427</v>
      </c>
      <c r="W3141" s="22">
        <v>0.03</v>
      </c>
      <c r="X3141" s="22">
        <v>45</v>
      </c>
      <c r="AB3141" s="22">
        <v>81</v>
      </c>
      <c r="AC3141" s="22">
        <v>7.7</v>
      </c>
      <c r="AE3141" s="22">
        <v>1.6</v>
      </c>
      <c r="AG3141" s="22">
        <v>9</v>
      </c>
      <c r="AI3141" s="22">
        <v>54</v>
      </c>
      <c r="AJ3141" s="22">
        <v>653</v>
      </c>
      <c r="AK3141" s="22">
        <v>54.28</v>
      </c>
      <c r="AL3141" s="22">
        <v>8.5999999999999993E-2</v>
      </c>
      <c r="AM3141" s="22">
        <v>5.8258999999999999</v>
      </c>
      <c r="AN3141" s="22">
        <v>10.224499999999999</v>
      </c>
      <c r="AO3141" s="22">
        <v>34.989150000000002</v>
      </c>
      <c r="AP3141" s="22">
        <v>27.000380000000003</v>
      </c>
      <c r="AQ3141" s="22">
        <v>67.366099999999989</v>
      </c>
      <c r="AR3141" s="22">
        <v>1.9</v>
      </c>
      <c r="AV3141" s="28">
        <v>0.02</v>
      </c>
      <c r="AX3141" s="28">
        <v>0.28000000000000003</v>
      </c>
      <c r="AY3141" s="28">
        <v>6.6</v>
      </c>
      <c r="BC3141" s="28">
        <v>5.2</v>
      </c>
      <c r="BE3141" s="28">
        <v>1.2</v>
      </c>
      <c r="BH3141" s="28">
        <v>12</v>
      </c>
      <c r="BI3141" s="27"/>
    </row>
    <row r="3142" spans="1:61" s="22" customFormat="1" x14ac:dyDescent="0.2">
      <c r="B3142" s="23">
        <f t="shared" si="402"/>
        <v>2008</v>
      </c>
      <c r="C3142" s="23">
        <f t="shared" si="403"/>
        <v>11</v>
      </c>
      <c r="D3142" s="24" t="s">
        <v>1228</v>
      </c>
      <c r="E3142" s="25" t="s">
        <v>1318</v>
      </c>
      <c r="F3142" s="22">
        <v>6606238</v>
      </c>
      <c r="G3142" s="22">
        <v>661152</v>
      </c>
      <c r="H3142" s="26" t="s">
        <v>738</v>
      </c>
      <c r="J3142" s="22" t="str">
        <f t="shared" si="404"/>
        <v xml:space="preserve">Oxundaån </v>
      </c>
      <c r="K3142" s="22" t="s">
        <v>739</v>
      </c>
      <c r="L3142" s="22">
        <v>0.5</v>
      </c>
      <c r="M3142" s="22">
        <v>0.5</v>
      </c>
      <c r="O3142" s="22">
        <v>5</v>
      </c>
      <c r="R3142" s="22">
        <v>48.5</v>
      </c>
      <c r="T3142" s="22">
        <v>2.3839999999999999</v>
      </c>
      <c r="U3142" s="22">
        <v>124</v>
      </c>
      <c r="V3142" s="22">
        <f t="shared" si="401"/>
        <v>0.90262261682343869</v>
      </c>
      <c r="W3142" s="22">
        <v>4.8000000000000001E-2</v>
      </c>
      <c r="X3142" s="22">
        <v>60</v>
      </c>
      <c r="AB3142" s="22">
        <v>249</v>
      </c>
      <c r="AC3142" s="22">
        <v>7.77</v>
      </c>
      <c r="AG3142" s="22">
        <v>12</v>
      </c>
      <c r="AI3142" s="22">
        <v>69</v>
      </c>
      <c r="AJ3142" s="22">
        <v>1015</v>
      </c>
      <c r="AK3142" s="22">
        <v>53.2</v>
      </c>
      <c r="AM3142" s="22">
        <v>5.7867999999999995</v>
      </c>
      <c r="AN3142" s="22">
        <v>10.817399999999999</v>
      </c>
      <c r="AO3142" s="22">
        <v>38.286000000000008</v>
      </c>
      <c r="AP3142" s="22">
        <v>27.596820000000005</v>
      </c>
      <c r="AQ3142" s="22">
        <v>62.224749999999993</v>
      </c>
      <c r="AR3142" s="22">
        <v>1.98</v>
      </c>
      <c r="BI3142" s="27"/>
    </row>
    <row r="3143" spans="1:61" s="22" customFormat="1" x14ac:dyDescent="0.2">
      <c r="B3143" s="23">
        <f t="shared" si="402"/>
        <v>2009</v>
      </c>
      <c r="C3143" s="23">
        <f t="shared" si="403"/>
        <v>11</v>
      </c>
      <c r="D3143" s="24" t="s">
        <v>1228</v>
      </c>
      <c r="E3143" s="25" t="s">
        <v>1319</v>
      </c>
      <c r="F3143" s="22">
        <v>6606238</v>
      </c>
      <c r="G3143" s="22">
        <v>661152</v>
      </c>
      <c r="H3143" s="26" t="s">
        <v>738</v>
      </c>
      <c r="J3143" s="22" t="str">
        <f t="shared" si="404"/>
        <v xml:space="preserve">Oxundaån </v>
      </c>
      <c r="K3143" s="22" t="s">
        <v>739</v>
      </c>
      <c r="L3143" s="22">
        <v>0.5</v>
      </c>
      <c r="M3143" s="22">
        <v>0.5</v>
      </c>
      <c r="O3143" s="22">
        <v>5</v>
      </c>
      <c r="R3143" s="22">
        <v>47.9</v>
      </c>
      <c r="T3143" s="22">
        <v>2.359</v>
      </c>
      <c r="U3143" s="22">
        <v>71</v>
      </c>
      <c r="V3143" s="22">
        <f t="shared" si="401"/>
        <v>0.43040276220218021</v>
      </c>
      <c r="W3143" s="22">
        <v>4.1000000000000002E-2</v>
      </c>
      <c r="X3143" s="22">
        <v>50</v>
      </c>
      <c r="AB3143" s="22">
        <v>168</v>
      </c>
      <c r="AC3143" s="22">
        <v>7.69</v>
      </c>
      <c r="AG3143" s="22">
        <v>15.4</v>
      </c>
      <c r="AI3143" s="22">
        <v>73</v>
      </c>
      <c r="AJ3143" s="22">
        <v>937</v>
      </c>
      <c r="AK3143" s="22">
        <v>59.22</v>
      </c>
      <c r="AM3143" s="22">
        <v>6.2560000000000002</v>
      </c>
      <c r="AN3143" s="22">
        <v>10.998900000000001</v>
      </c>
      <c r="AO3143" s="22">
        <v>38.179650000000002</v>
      </c>
      <c r="AP3143" s="22">
        <v>29.29438</v>
      </c>
      <c r="AQ3143" s="22">
        <v>66.501199999999997</v>
      </c>
      <c r="AR3143" s="22">
        <v>1.56</v>
      </c>
      <c r="BI3143" s="27"/>
    </row>
    <row r="3144" spans="1:61" s="22" customFormat="1" x14ac:dyDescent="0.2">
      <c r="B3144" s="23">
        <f t="shared" si="402"/>
        <v>2010</v>
      </c>
      <c r="C3144" s="23">
        <f t="shared" si="403"/>
        <v>11</v>
      </c>
      <c r="D3144" s="24" t="s">
        <v>1228</v>
      </c>
      <c r="E3144" s="25" t="s">
        <v>1320</v>
      </c>
      <c r="F3144" s="22">
        <v>6606238</v>
      </c>
      <c r="G3144" s="22">
        <v>661152</v>
      </c>
      <c r="H3144" s="26" t="s">
        <v>738</v>
      </c>
      <c r="J3144" s="22" t="str">
        <f t="shared" si="404"/>
        <v xml:space="preserve">Oxundaån </v>
      </c>
      <c r="K3144" s="22" t="s">
        <v>739</v>
      </c>
      <c r="L3144" s="22">
        <v>0.5</v>
      </c>
      <c r="M3144" s="22">
        <v>0.5</v>
      </c>
      <c r="O3144" s="22">
        <v>2.5</v>
      </c>
      <c r="R3144" s="22">
        <v>46.6</v>
      </c>
      <c r="T3144" s="22">
        <v>2.4350000000000001</v>
      </c>
      <c r="U3144" s="22">
        <v>31</v>
      </c>
      <c r="V3144" s="22">
        <f t="shared" si="401"/>
        <v>0.22616538876170025</v>
      </c>
      <c r="W3144" s="22">
        <v>4.3999999999999997E-2</v>
      </c>
      <c r="X3144" s="22">
        <v>30</v>
      </c>
      <c r="Y3144" s="22">
        <v>2.1</v>
      </c>
      <c r="AB3144" s="22">
        <v>131</v>
      </c>
      <c r="AC3144" s="22">
        <v>7.86</v>
      </c>
      <c r="AE3144" s="22">
        <v>2.1</v>
      </c>
      <c r="AG3144" s="22">
        <v>11.3</v>
      </c>
      <c r="AI3144" s="22">
        <v>52</v>
      </c>
      <c r="AJ3144" s="22">
        <v>816</v>
      </c>
      <c r="AK3144" s="22">
        <v>53.32</v>
      </c>
      <c r="AM3144" s="22">
        <v>5.8258999999999999</v>
      </c>
      <c r="AN3144" s="22">
        <v>10.0914</v>
      </c>
      <c r="AO3144" s="22">
        <v>38.427800000000005</v>
      </c>
      <c r="AP3144" s="22">
        <v>27.160959999999999</v>
      </c>
      <c r="AQ3144" s="22">
        <v>55.353599999999993</v>
      </c>
      <c r="AR3144" s="22">
        <v>0.65</v>
      </c>
      <c r="BI3144" s="27"/>
    </row>
    <row r="3145" spans="1:61" s="22" customFormat="1" x14ac:dyDescent="0.2">
      <c r="B3145" s="23">
        <f t="shared" si="402"/>
        <v>2011</v>
      </c>
      <c r="C3145" s="23">
        <f t="shared" si="403"/>
        <v>11</v>
      </c>
      <c r="D3145" s="24" t="s">
        <v>1228</v>
      </c>
      <c r="E3145" s="25" t="s">
        <v>1321</v>
      </c>
      <c r="F3145" s="22">
        <v>6606238</v>
      </c>
      <c r="G3145" s="22">
        <v>661152</v>
      </c>
      <c r="H3145" s="26" t="s">
        <v>738</v>
      </c>
      <c r="J3145" s="22" t="str">
        <f t="shared" si="404"/>
        <v xml:space="preserve">Oxundaån </v>
      </c>
      <c r="K3145" s="22" t="s">
        <v>739</v>
      </c>
      <c r="L3145" s="22">
        <v>0.5</v>
      </c>
      <c r="M3145" s="22">
        <v>0.5</v>
      </c>
      <c r="O3145" s="22">
        <v>6.5</v>
      </c>
      <c r="R3145" s="22">
        <v>46.6</v>
      </c>
      <c r="T3145" s="22">
        <v>2.4590000000000001</v>
      </c>
      <c r="U3145" s="22">
        <v>98</v>
      </c>
      <c r="V3145" s="22">
        <f t="shared" si="401"/>
        <v>0.68561178667910638</v>
      </c>
      <c r="W3145" s="22">
        <v>4.1000000000000002E-2</v>
      </c>
      <c r="X3145" s="22">
        <v>72</v>
      </c>
      <c r="Y3145" s="22">
        <v>1.2</v>
      </c>
      <c r="AB3145" s="22">
        <v>189</v>
      </c>
      <c r="AC3145" s="22">
        <v>7.7</v>
      </c>
      <c r="AE3145" s="22">
        <v>1</v>
      </c>
      <c r="AG3145" s="22">
        <v>10.6</v>
      </c>
      <c r="AI3145" s="22">
        <v>87</v>
      </c>
      <c r="AJ3145" s="22">
        <v>893</v>
      </c>
      <c r="AK3145" s="22">
        <v>51.559999999999995</v>
      </c>
      <c r="AL3145" s="22">
        <v>3.4000000000000002E-2</v>
      </c>
      <c r="AM3145" s="22">
        <v>5.5912999999999995</v>
      </c>
      <c r="AN3145" s="22">
        <v>9.7284000000000006</v>
      </c>
      <c r="AO3145" s="22">
        <v>33.464800000000004</v>
      </c>
      <c r="AP3145" s="22">
        <v>26.954500000000003</v>
      </c>
      <c r="AQ3145" s="22">
        <v>42.187899999999999</v>
      </c>
      <c r="AR3145" s="22">
        <v>2.04</v>
      </c>
      <c r="BI3145" s="27"/>
    </row>
    <row r="3146" spans="1:61" s="22" customFormat="1" x14ac:dyDescent="0.2">
      <c r="B3146" s="23">
        <f t="shared" si="402"/>
        <v>2012</v>
      </c>
      <c r="C3146" s="23">
        <f t="shared" si="403"/>
        <v>11</v>
      </c>
      <c r="D3146" s="24" t="s">
        <v>1228</v>
      </c>
      <c r="E3146" s="25" t="s">
        <v>1322</v>
      </c>
      <c r="F3146" s="22">
        <v>6606238</v>
      </c>
      <c r="G3146" s="22">
        <v>661152</v>
      </c>
      <c r="H3146" s="26" t="s">
        <v>738</v>
      </c>
      <c r="J3146" s="22" t="str">
        <f t="shared" si="404"/>
        <v xml:space="preserve">Oxundaån </v>
      </c>
      <c r="K3146" s="22" t="s">
        <v>739</v>
      </c>
      <c r="L3146" s="22">
        <v>0.5</v>
      </c>
      <c r="M3146" s="22">
        <v>0.5</v>
      </c>
      <c r="O3146" s="22">
        <v>3.9</v>
      </c>
      <c r="R3146" s="22">
        <v>44</v>
      </c>
      <c r="T3146" s="22">
        <v>2.4020000000000001</v>
      </c>
      <c r="U3146" s="22">
        <v>105</v>
      </c>
      <c r="V3146" s="22">
        <f t="shared" si="401"/>
        <v>0.53122214371854226</v>
      </c>
      <c r="W3146" s="22">
        <v>9.1300000000000006E-2</v>
      </c>
      <c r="X3146" s="22">
        <v>49</v>
      </c>
      <c r="Y3146" s="22">
        <v>5.5</v>
      </c>
      <c r="AB3146" s="22">
        <v>424</v>
      </c>
      <c r="AC3146" s="22">
        <v>7.65</v>
      </c>
      <c r="AE3146" s="22">
        <v>3.7</v>
      </c>
      <c r="AG3146" s="22">
        <v>12.7</v>
      </c>
      <c r="AI3146" s="22">
        <v>68</v>
      </c>
      <c r="AJ3146" s="22">
        <v>1173</v>
      </c>
      <c r="AK3146" s="22">
        <v>49.459999999999994</v>
      </c>
      <c r="AL3146" s="22">
        <v>0.33</v>
      </c>
      <c r="AM3146" s="22">
        <v>5.3136900000000002</v>
      </c>
      <c r="AN3146" s="22">
        <v>8.6514999999999986</v>
      </c>
      <c r="AO3146" s="22">
        <v>32.791250000000005</v>
      </c>
      <c r="AP3146" s="22">
        <v>23.169400000000003</v>
      </c>
      <c r="AQ3146" s="22">
        <v>44.878700000000002</v>
      </c>
      <c r="AR3146" s="22">
        <v>3.57</v>
      </c>
      <c r="BI3146" s="27"/>
    </row>
    <row r="3147" spans="1:61" s="22" customFormat="1" x14ac:dyDescent="0.2">
      <c r="A3147" s="22">
        <v>25873</v>
      </c>
      <c r="B3147" s="23">
        <f t="shared" si="402"/>
        <v>2013</v>
      </c>
      <c r="C3147" s="23">
        <f t="shared" si="403"/>
        <v>11</v>
      </c>
      <c r="D3147" s="24" t="s">
        <v>1228</v>
      </c>
      <c r="E3147" s="25">
        <v>41591</v>
      </c>
      <c r="F3147" s="22">
        <v>6600935</v>
      </c>
      <c r="G3147" s="22">
        <v>1626764</v>
      </c>
      <c r="H3147" s="22" t="s">
        <v>94</v>
      </c>
      <c r="I3147" s="22" t="s">
        <v>780</v>
      </c>
      <c r="J3147" s="22" t="str">
        <f t="shared" si="404"/>
        <v>Vallentunasjön Va2</v>
      </c>
      <c r="K3147" s="22" t="s">
        <v>739</v>
      </c>
      <c r="L3147" s="22">
        <v>0.5</v>
      </c>
      <c r="M3147" s="22">
        <v>0.5</v>
      </c>
      <c r="N3147" s="22">
        <v>0.9</v>
      </c>
      <c r="O3147" s="22">
        <v>5.0999999999999996</v>
      </c>
      <c r="P3147" s="22">
        <v>12.2</v>
      </c>
      <c r="Q3147" s="22">
        <v>96</v>
      </c>
      <c r="BI3147" s="27"/>
    </row>
    <row r="3148" spans="1:61" s="22" customFormat="1" x14ac:dyDescent="0.2">
      <c r="A3148" s="22">
        <v>25874</v>
      </c>
      <c r="B3148" s="23">
        <f t="shared" si="402"/>
        <v>2013</v>
      </c>
      <c r="C3148" s="23">
        <f t="shared" si="403"/>
        <v>11</v>
      </c>
      <c r="D3148" s="24" t="s">
        <v>1228</v>
      </c>
      <c r="E3148" s="25">
        <v>41591</v>
      </c>
      <c r="F3148" s="22">
        <v>6600935</v>
      </c>
      <c r="G3148" s="22">
        <v>1626764</v>
      </c>
      <c r="H3148" s="22" t="s">
        <v>94</v>
      </c>
      <c r="I3148" s="22" t="s">
        <v>780</v>
      </c>
      <c r="J3148" s="22" t="str">
        <f t="shared" si="404"/>
        <v>Vallentunasjön Va2</v>
      </c>
      <c r="K3148" s="22" t="s">
        <v>781</v>
      </c>
      <c r="L3148" s="22">
        <v>1</v>
      </c>
      <c r="M3148" s="22">
        <v>1</v>
      </c>
      <c r="O3148" s="22">
        <v>5.0999999999999996</v>
      </c>
      <c r="P3148" s="22">
        <v>12.2</v>
      </c>
      <c r="Q3148" s="22">
        <v>97</v>
      </c>
      <c r="BI3148" s="27"/>
    </row>
    <row r="3149" spans="1:61" s="22" customFormat="1" x14ac:dyDescent="0.2">
      <c r="A3149" s="22">
        <v>25875</v>
      </c>
      <c r="B3149" s="23">
        <f t="shared" si="402"/>
        <v>2013</v>
      </c>
      <c r="C3149" s="23">
        <f t="shared" si="403"/>
        <v>11</v>
      </c>
      <c r="D3149" s="24" t="s">
        <v>1228</v>
      </c>
      <c r="E3149" s="25">
        <v>41591</v>
      </c>
      <c r="F3149" s="22">
        <v>6600935</v>
      </c>
      <c r="G3149" s="22">
        <v>1626764</v>
      </c>
      <c r="H3149" s="22" t="s">
        <v>94</v>
      </c>
      <c r="I3149" s="22" t="s">
        <v>780</v>
      </c>
      <c r="J3149" s="22" t="str">
        <f t="shared" si="404"/>
        <v>Vallentunasjön Va2</v>
      </c>
      <c r="K3149" s="22" t="s">
        <v>782</v>
      </c>
      <c r="L3149" s="22">
        <v>2</v>
      </c>
      <c r="M3149" s="22">
        <v>2</v>
      </c>
      <c r="O3149" s="22">
        <v>5.0999999999999996</v>
      </c>
      <c r="P3149" s="22">
        <v>12.4</v>
      </c>
      <c r="Q3149" s="22">
        <v>99</v>
      </c>
      <c r="BI3149" s="27"/>
    </row>
    <row r="3150" spans="1:61" s="22" customFormat="1" x14ac:dyDescent="0.2">
      <c r="A3150" s="22">
        <v>25876</v>
      </c>
      <c r="B3150" s="23">
        <f t="shared" si="402"/>
        <v>2013</v>
      </c>
      <c r="C3150" s="23">
        <f t="shared" si="403"/>
        <v>11</v>
      </c>
      <c r="D3150" s="24" t="s">
        <v>1228</v>
      </c>
      <c r="E3150" s="25">
        <v>41591</v>
      </c>
      <c r="F3150" s="22">
        <v>6600935</v>
      </c>
      <c r="G3150" s="22">
        <v>1626764</v>
      </c>
      <c r="H3150" s="22" t="s">
        <v>94</v>
      </c>
      <c r="I3150" s="22" t="s">
        <v>780</v>
      </c>
      <c r="J3150" s="22" t="str">
        <f t="shared" si="404"/>
        <v>Vallentunasjön Va2</v>
      </c>
      <c r="K3150" s="22" t="s">
        <v>783</v>
      </c>
      <c r="L3150" s="22">
        <v>3</v>
      </c>
      <c r="M3150" s="22">
        <v>3</v>
      </c>
      <c r="O3150" s="22">
        <v>5.0999999999999996</v>
      </c>
      <c r="P3150" s="22">
        <v>12.7</v>
      </c>
      <c r="Q3150" s="22">
        <v>101</v>
      </c>
      <c r="BI3150" s="27"/>
    </row>
    <row r="3151" spans="1:61" s="22" customFormat="1" x14ac:dyDescent="0.2">
      <c r="A3151" s="22">
        <v>25877</v>
      </c>
      <c r="B3151" s="23">
        <f t="shared" si="402"/>
        <v>2013</v>
      </c>
      <c r="C3151" s="23">
        <f t="shared" si="403"/>
        <v>11</v>
      </c>
      <c r="D3151" s="24" t="s">
        <v>1228</v>
      </c>
      <c r="E3151" s="25">
        <v>41591</v>
      </c>
      <c r="F3151" s="22">
        <v>6600935</v>
      </c>
      <c r="G3151" s="22">
        <v>1626764</v>
      </c>
      <c r="H3151" s="22" t="s">
        <v>94</v>
      </c>
      <c r="I3151" s="22" t="s">
        <v>780</v>
      </c>
      <c r="J3151" s="22" t="str">
        <f t="shared" si="404"/>
        <v>Vallentunasjön Va2</v>
      </c>
      <c r="K3151" s="22" t="s">
        <v>784</v>
      </c>
      <c r="L3151" s="22">
        <v>4</v>
      </c>
      <c r="M3151" s="22">
        <v>4</v>
      </c>
      <c r="O3151" s="22">
        <v>5.0999999999999996</v>
      </c>
      <c r="P3151" s="22">
        <v>12.8</v>
      </c>
      <c r="Q3151" s="22">
        <v>102</v>
      </c>
      <c r="BI3151" s="27"/>
    </row>
    <row r="3152" spans="1:61" s="22" customFormat="1" x14ac:dyDescent="0.2">
      <c r="A3152" s="22">
        <v>25878</v>
      </c>
      <c r="B3152" s="23">
        <f t="shared" si="402"/>
        <v>2013</v>
      </c>
      <c r="C3152" s="23">
        <f t="shared" si="403"/>
        <v>11</v>
      </c>
      <c r="D3152" s="24" t="s">
        <v>1228</v>
      </c>
      <c r="E3152" s="25">
        <v>41591</v>
      </c>
      <c r="H3152" s="22" t="s">
        <v>94</v>
      </c>
      <c r="I3152" s="22" t="s">
        <v>786</v>
      </c>
      <c r="J3152" s="22" t="str">
        <f t="shared" si="404"/>
        <v>Vallentunasjön Blandprov</v>
      </c>
      <c r="K3152" s="22" t="s">
        <v>739</v>
      </c>
      <c r="U3152" s="22">
        <v>112.64100000000001</v>
      </c>
      <c r="X3152" s="22">
        <v>4.38</v>
      </c>
      <c r="Z3152" s="22">
        <v>48.726999999999997</v>
      </c>
      <c r="AB3152" s="22">
        <v>36.164999999999999</v>
      </c>
      <c r="AE3152" s="22">
        <v>19.3333333333334</v>
      </c>
      <c r="AI3152" s="22">
        <v>58.8</v>
      </c>
      <c r="AJ3152" s="22">
        <v>1397.077</v>
      </c>
      <c r="BI3152" s="27"/>
    </row>
    <row r="3153" spans="1:74" s="22" customFormat="1" x14ac:dyDescent="0.2">
      <c r="B3153" s="23">
        <f t="shared" si="402"/>
        <v>2013</v>
      </c>
      <c r="C3153" s="23">
        <f t="shared" si="403"/>
        <v>11</v>
      </c>
      <c r="D3153" s="24" t="s">
        <v>1228</v>
      </c>
      <c r="E3153" s="25" t="s">
        <v>1323</v>
      </c>
      <c r="F3153" s="22">
        <v>6606238</v>
      </c>
      <c r="G3153" s="22">
        <v>661152</v>
      </c>
      <c r="H3153" s="26" t="s">
        <v>738</v>
      </c>
      <c r="J3153" s="22" t="str">
        <f t="shared" si="404"/>
        <v xml:space="preserve">Oxundaån </v>
      </c>
      <c r="K3153" s="22" t="s">
        <v>739</v>
      </c>
      <c r="L3153" s="22">
        <v>0.5</v>
      </c>
      <c r="M3153" s="22">
        <v>0.5</v>
      </c>
      <c r="O3153" s="22">
        <v>5.2</v>
      </c>
      <c r="R3153" s="22">
        <v>44</v>
      </c>
      <c r="T3153" s="22">
        <v>2.484</v>
      </c>
      <c r="U3153" s="22">
        <v>107</v>
      </c>
      <c r="V3153" s="22">
        <f t="shared" ref="V3153" si="405">U3153 * (1/((10^((0.0901821 + (2729.92 /(273.15 + O3153)))-AC3153)+1)))</f>
        <v>0.72235600227110641</v>
      </c>
      <c r="W3153" s="22">
        <v>4.2000000000000003E-2</v>
      </c>
      <c r="X3153" s="22">
        <v>70</v>
      </c>
      <c r="Y3153" s="22">
        <v>2.1</v>
      </c>
      <c r="AB3153" s="22">
        <v>178</v>
      </c>
      <c r="AC3153" s="22">
        <v>7.73</v>
      </c>
      <c r="AE3153" s="22">
        <v>1.6</v>
      </c>
      <c r="AG3153" s="22">
        <v>10.199999999999999</v>
      </c>
      <c r="AI3153" s="22">
        <v>86</v>
      </c>
      <c r="AJ3153" s="22">
        <v>859</v>
      </c>
      <c r="AK3153" s="22">
        <v>48.4</v>
      </c>
      <c r="AM3153" s="22">
        <v>5.2394000000000007</v>
      </c>
      <c r="AN3153" s="22">
        <v>8.4457999999999984</v>
      </c>
      <c r="AO3153" s="22">
        <v>37.435200000000002</v>
      </c>
      <c r="AP3153" s="22">
        <v>25.692800000000005</v>
      </c>
      <c r="AQ3153" s="22">
        <v>36.950449999999996</v>
      </c>
      <c r="AR3153" s="22">
        <v>2.09</v>
      </c>
      <c r="BI3153" s="27"/>
      <c r="BV3153" s="22">
        <v>5.0000000000000001E-3</v>
      </c>
    </row>
    <row r="3154" spans="1:74" s="22" customFormat="1" x14ac:dyDescent="0.2">
      <c r="A3154" s="22">
        <v>36549</v>
      </c>
      <c r="B3154" s="23">
        <f t="shared" si="402"/>
        <v>2014</v>
      </c>
      <c r="C3154" s="23">
        <f t="shared" si="403"/>
        <v>11</v>
      </c>
      <c r="D3154" s="24" t="s">
        <v>1228</v>
      </c>
      <c r="E3154" s="25">
        <v>41954</v>
      </c>
      <c r="F3154" s="22">
        <v>6600935</v>
      </c>
      <c r="G3154" s="22">
        <v>1626764</v>
      </c>
      <c r="H3154" s="22" t="s">
        <v>94</v>
      </c>
      <c r="I3154" s="22" t="s">
        <v>780</v>
      </c>
      <c r="J3154" s="22" t="str">
        <f t="shared" si="404"/>
        <v>Vallentunasjön Va2</v>
      </c>
      <c r="K3154" s="22" t="s">
        <v>739</v>
      </c>
      <c r="L3154" s="22">
        <v>0.5</v>
      </c>
      <c r="M3154" s="22">
        <v>0.5</v>
      </c>
      <c r="N3154" s="22">
        <v>0.8</v>
      </c>
      <c r="O3154" s="22">
        <v>6.8</v>
      </c>
      <c r="P3154" s="22">
        <v>10.6</v>
      </c>
      <c r="Q3154" s="22">
        <v>87</v>
      </c>
      <c r="BI3154" s="27"/>
    </row>
    <row r="3155" spans="1:74" s="22" customFormat="1" x14ac:dyDescent="0.2">
      <c r="A3155" s="22">
        <v>36550</v>
      </c>
      <c r="B3155" s="23">
        <f t="shared" si="402"/>
        <v>2014</v>
      </c>
      <c r="C3155" s="23">
        <f t="shared" si="403"/>
        <v>11</v>
      </c>
      <c r="D3155" s="24" t="s">
        <v>1228</v>
      </c>
      <c r="E3155" s="25">
        <v>41954</v>
      </c>
      <c r="F3155" s="22">
        <v>6600935</v>
      </c>
      <c r="G3155" s="22">
        <v>1626764</v>
      </c>
      <c r="H3155" s="22" t="s">
        <v>94</v>
      </c>
      <c r="I3155" s="22" t="s">
        <v>780</v>
      </c>
      <c r="J3155" s="22" t="str">
        <f t="shared" si="404"/>
        <v>Vallentunasjön Va2</v>
      </c>
      <c r="K3155" s="22" t="s">
        <v>781</v>
      </c>
      <c r="L3155" s="22">
        <v>1</v>
      </c>
      <c r="M3155" s="22">
        <v>1</v>
      </c>
      <c r="O3155" s="22">
        <v>6.6</v>
      </c>
      <c r="P3155" s="22">
        <v>10.7</v>
      </c>
      <c r="Q3155" s="22">
        <v>88</v>
      </c>
      <c r="BI3155" s="27"/>
    </row>
    <row r="3156" spans="1:74" s="22" customFormat="1" x14ac:dyDescent="0.2">
      <c r="A3156" s="22">
        <v>36551</v>
      </c>
      <c r="B3156" s="23">
        <f t="shared" si="402"/>
        <v>2014</v>
      </c>
      <c r="C3156" s="23">
        <f t="shared" si="403"/>
        <v>11</v>
      </c>
      <c r="D3156" s="24" t="s">
        <v>1228</v>
      </c>
      <c r="E3156" s="25">
        <v>41954</v>
      </c>
      <c r="F3156" s="22">
        <v>6600935</v>
      </c>
      <c r="G3156" s="22">
        <v>1626764</v>
      </c>
      <c r="H3156" s="22" t="s">
        <v>94</v>
      </c>
      <c r="I3156" s="22" t="s">
        <v>780</v>
      </c>
      <c r="J3156" s="22" t="str">
        <f t="shared" si="404"/>
        <v>Vallentunasjön Va2</v>
      </c>
      <c r="K3156" s="22" t="s">
        <v>782</v>
      </c>
      <c r="L3156" s="22">
        <v>2</v>
      </c>
      <c r="M3156" s="22">
        <v>2</v>
      </c>
      <c r="O3156" s="22">
        <v>6.4</v>
      </c>
      <c r="P3156" s="22">
        <v>11</v>
      </c>
      <c r="Q3156" s="22">
        <v>89</v>
      </c>
      <c r="BI3156" s="27"/>
    </row>
    <row r="3157" spans="1:74" s="22" customFormat="1" x14ac:dyDescent="0.2">
      <c r="A3157" s="22">
        <v>36552</v>
      </c>
      <c r="B3157" s="23">
        <f t="shared" si="402"/>
        <v>2014</v>
      </c>
      <c r="C3157" s="23">
        <f t="shared" si="403"/>
        <v>11</v>
      </c>
      <c r="D3157" s="24" t="s">
        <v>1228</v>
      </c>
      <c r="E3157" s="25">
        <v>41954</v>
      </c>
      <c r="F3157" s="22">
        <v>6600935</v>
      </c>
      <c r="G3157" s="22">
        <v>1626764</v>
      </c>
      <c r="H3157" s="22" t="s">
        <v>94</v>
      </c>
      <c r="I3157" s="22" t="s">
        <v>780</v>
      </c>
      <c r="J3157" s="22" t="str">
        <f t="shared" si="404"/>
        <v>Vallentunasjön Va2</v>
      </c>
      <c r="K3157" s="22" t="s">
        <v>783</v>
      </c>
      <c r="L3157" s="22">
        <v>3</v>
      </c>
      <c r="M3157" s="22">
        <v>3</v>
      </c>
      <c r="O3157" s="22">
        <v>6.4</v>
      </c>
      <c r="P3157" s="22">
        <v>11.2</v>
      </c>
      <c r="Q3157" s="22">
        <v>91</v>
      </c>
      <c r="BI3157" s="27"/>
    </row>
    <row r="3158" spans="1:74" s="22" customFormat="1" x14ac:dyDescent="0.2">
      <c r="A3158" s="22">
        <v>36553</v>
      </c>
      <c r="B3158" s="23">
        <f t="shared" si="402"/>
        <v>2014</v>
      </c>
      <c r="C3158" s="23">
        <f t="shared" si="403"/>
        <v>11</v>
      </c>
      <c r="D3158" s="24" t="s">
        <v>1228</v>
      </c>
      <c r="E3158" s="25">
        <v>41954</v>
      </c>
      <c r="F3158" s="22">
        <v>6600935</v>
      </c>
      <c r="G3158" s="22">
        <v>1626764</v>
      </c>
      <c r="H3158" s="22" t="s">
        <v>94</v>
      </c>
      <c r="I3158" s="22" t="s">
        <v>780</v>
      </c>
      <c r="J3158" s="22" t="str">
        <f t="shared" si="404"/>
        <v>Vallentunasjön Va2</v>
      </c>
      <c r="K3158" s="22" t="s">
        <v>784</v>
      </c>
      <c r="L3158" s="22">
        <v>4</v>
      </c>
      <c r="M3158" s="22">
        <v>4</v>
      </c>
      <c r="O3158" s="22">
        <v>6.4</v>
      </c>
      <c r="P3158" s="22">
        <v>11.2</v>
      </c>
      <c r="Q3158" s="22">
        <v>92</v>
      </c>
      <c r="BI3158" s="27"/>
    </row>
    <row r="3159" spans="1:74" s="22" customFormat="1" x14ac:dyDescent="0.2">
      <c r="A3159" s="22">
        <v>36554</v>
      </c>
      <c r="B3159" s="23">
        <f t="shared" si="402"/>
        <v>2014</v>
      </c>
      <c r="C3159" s="23">
        <f t="shared" si="403"/>
        <v>11</v>
      </c>
      <c r="D3159" s="24" t="s">
        <v>1228</v>
      </c>
      <c r="E3159" s="25">
        <v>41954</v>
      </c>
      <c r="F3159" s="22">
        <v>6600935</v>
      </c>
      <c r="G3159" s="22">
        <v>1626764</v>
      </c>
      <c r="H3159" s="22" t="s">
        <v>94</v>
      </c>
      <c r="I3159" s="22" t="s">
        <v>780</v>
      </c>
      <c r="J3159" s="22" t="str">
        <f t="shared" si="404"/>
        <v>Vallentunasjön Va2</v>
      </c>
      <c r="K3159" s="22" t="s">
        <v>785</v>
      </c>
      <c r="L3159" s="22">
        <v>4.5</v>
      </c>
      <c r="M3159" s="22">
        <v>4.5</v>
      </c>
      <c r="O3159" s="22">
        <v>6.5</v>
      </c>
      <c r="P3159" s="22">
        <v>11.2</v>
      </c>
      <c r="Q3159" s="22">
        <v>92</v>
      </c>
      <c r="BI3159" s="27"/>
    </row>
    <row r="3160" spans="1:74" s="22" customFormat="1" x14ac:dyDescent="0.2">
      <c r="A3160" s="22">
        <v>36555</v>
      </c>
      <c r="B3160" s="23">
        <f t="shared" si="402"/>
        <v>2014</v>
      </c>
      <c r="C3160" s="23">
        <f t="shared" si="403"/>
        <v>11</v>
      </c>
      <c r="D3160" s="24" t="s">
        <v>1228</v>
      </c>
      <c r="E3160" s="25">
        <v>41954</v>
      </c>
      <c r="H3160" s="22" t="s">
        <v>94</v>
      </c>
      <c r="I3160" s="22" t="s">
        <v>786</v>
      </c>
      <c r="J3160" s="22" t="str">
        <f t="shared" si="404"/>
        <v>Vallentunasjön Blandprov</v>
      </c>
      <c r="K3160" s="22" t="s">
        <v>739</v>
      </c>
      <c r="L3160" s="22">
        <v>4</v>
      </c>
      <c r="M3160" s="22">
        <v>0</v>
      </c>
      <c r="U3160" s="22">
        <v>189.4684</v>
      </c>
      <c r="X3160" s="22">
        <v>7.24</v>
      </c>
      <c r="Z3160" s="22">
        <v>56.641500000000001</v>
      </c>
      <c r="AB3160" s="22">
        <v>44.64</v>
      </c>
      <c r="AE3160" s="22">
        <v>17</v>
      </c>
      <c r="AI3160" s="22">
        <v>53.4</v>
      </c>
      <c r="AJ3160" s="22">
        <v>1400.05</v>
      </c>
      <c r="BI3160" s="27"/>
    </row>
    <row r="3161" spans="1:74" s="22" customFormat="1" x14ac:dyDescent="0.2">
      <c r="B3161" s="23">
        <f t="shared" si="402"/>
        <v>2014</v>
      </c>
      <c r="C3161" s="23">
        <f t="shared" si="403"/>
        <v>11</v>
      </c>
      <c r="D3161" s="24" t="s">
        <v>1228</v>
      </c>
      <c r="E3161" s="25" t="s">
        <v>1324</v>
      </c>
      <c r="F3161" s="22">
        <v>6606238</v>
      </c>
      <c r="G3161" s="22">
        <v>661152</v>
      </c>
      <c r="H3161" s="26" t="s">
        <v>738</v>
      </c>
      <c r="J3161" s="22" t="str">
        <f t="shared" si="404"/>
        <v xml:space="preserve">Oxundaån </v>
      </c>
      <c r="K3161" s="22" t="s">
        <v>739</v>
      </c>
      <c r="L3161" s="22">
        <v>0.5</v>
      </c>
      <c r="M3161" s="22">
        <v>0.5</v>
      </c>
      <c r="O3161" s="22">
        <v>5.7</v>
      </c>
      <c r="R3161" s="22">
        <v>48.7</v>
      </c>
      <c r="T3161" s="22">
        <v>2.5150000000000001</v>
      </c>
      <c r="U3161" s="22">
        <v>118</v>
      </c>
      <c r="V3161" s="22">
        <f t="shared" ref="V3161" si="406">U3161 * (1/((10^((0.0901821 + (2729.92 /(273.15 + O3161)))-AC3161)+1)))</f>
        <v>0.9731516238921053</v>
      </c>
      <c r="W3161" s="22">
        <v>4.5999999999999999E-2</v>
      </c>
      <c r="X3161" s="22">
        <v>54</v>
      </c>
      <c r="Y3161" s="22">
        <v>3.6</v>
      </c>
      <c r="AB3161" s="22">
        <v>306</v>
      </c>
      <c r="AC3161" s="22">
        <v>7.8</v>
      </c>
      <c r="AG3161" s="22">
        <v>10.6</v>
      </c>
      <c r="AI3161" s="22">
        <v>69.8</v>
      </c>
      <c r="AJ3161" s="22">
        <v>943</v>
      </c>
      <c r="AK3161" s="22">
        <v>53.2</v>
      </c>
      <c r="AM3161" s="22">
        <v>5.5130999999999997</v>
      </c>
      <c r="AN3161" s="22">
        <v>9.1596999999999991</v>
      </c>
      <c r="AO3161" s="22">
        <v>38.073300000000003</v>
      </c>
      <c r="AP3161" s="22">
        <v>27.069199999999999</v>
      </c>
      <c r="AQ3161" s="22">
        <v>49.731749999999991</v>
      </c>
      <c r="AR3161" s="22">
        <v>2.4</v>
      </c>
      <c r="BI3161" s="27"/>
    </row>
    <row r="3162" spans="1:74" s="22" customFormat="1" x14ac:dyDescent="0.2">
      <c r="A3162" s="30">
        <v>48447</v>
      </c>
      <c r="B3162" s="23">
        <f t="shared" si="402"/>
        <v>2015</v>
      </c>
      <c r="C3162" s="23">
        <f t="shared" si="403"/>
        <v>11</v>
      </c>
      <c r="D3162" s="24" t="s">
        <v>1228</v>
      </c>
      <c r="E3162" s="31">
        <v>42319</v>
      </c>
      <c r="F3162" s="30">
        <v>6594899</v>
      </c>
      <c r="G3162" s="30">
        <v>1622837</v>
      </c>
      <c r="H3162" s="26" t="s">
        <v>95</v>
      </c>
      <c r="I3162" s="26" t="s">
        <v>781</v>
      </c>
      <c r="J3162" s="22" t="str">
        <f t="shared" si="404"/>
        <v>Väsjön 1</v>
      </c>
      <c r="K3162" s="22" t="s">
        <v>739</v>
      </c>
      <c r="Y3162" s="30">
        <v>0.52</v>
      </c>
      <c r="BI3162" s="27"/>
    </row>
    <row r="3163" spans="1:74" s="22" customFormat="1" x14ac:dyDescent="0.2">
      <c r="A3163" s="30">
        <v>48448</v>
      </c>
      <c r="B3163" s="23">
        <f t="shared" si="402"/>
        <v>2015</v>
      </c>
      <c r="C3163" s="23">
        <f t="shared" si="403"/>
        <v>11</v>
      </c>
      <c r="D3163" s="24" t="s">
        <v>1228</v>
      </c>
      <c r="E3163" s="31">
        <v>42319</v>
      </c>
      <c r="F3163" s="30">
        <v>6594981</v>
      </c>
      <c r="G3163" s="30">
        <v>1622940</v>
      </c>
      <c r="H3163" s="26" t="s">
        <v>95</v>
      </c>
      <c r="I3163" s="26" t="s">
        <v>782</v>
      </c>
      <c r="J3163" s="22" t="str">
        <f t="shared" si="404"/>
        <v>Väsjön 2</v>
      </c>
      <c r="K3163" s="22" t="s">
        <v>739</v>
      </c>
      <c r="Y3163" s="30">
        <v>0.95</v>
      </c>
      <c r="BI3163" s="27"/>
    </row>
    <row r="3164" spans="1:74" s="22" customFormat="1" x14ac:dyDescent="0.2">
      <c r="A3164" s="30">
        <v>48449</v>
      </c>
      <c r="B3164" s="23">
        <f t="shared" si="402"/>
        <v>2015</v>
      </c>
      <c r="C3164" s="23">
        <f t="shared" si="403"/>
        <v>11</v>
      </c>
      <c r="D3164" s="24" t="s">
        <v>1228</v>
      </c>
      <c r="E3164" s="31">
        <v>42319</v>
      </c>
      <c r="F3164" s="30">
        <v>6594875</v>
      </c>
      <c r="G3164" s="30">
        <v>1623052</v>
      </c>
      <c r="H3164" s="26" t="s">
        <v>95</v>
      </c>
      <c r="I3164" s="26" t="s">
        <v>783</v>
      </c>
      <c r="J3164" s="22" t="str">
        <f t="shared" si="404"/>
        <v>Väsjön 3</v>
      </c>
      <c r="K3164" s="22" t="s">
        <v>739</v>
      </c>
      <c r="Y3164" s="30">
        <v>0.55000000000000004</v>
      </c>
      <c r="BI3164" s="27"/>
    </row>
    <row r="3165" spans="1:74" s="22" customFormat="1" x14ac:dyDescent="0.2">
      <c r="A3165" s="22">
        <v>48440</v>
      </c>
      <c r="B3165" s="23">
        <f t="shared" si="402"/>
        <v>2015</v>
      </c>
      <c r="C3165" s="23">
        <f t="shared" si="403"/>
        <v>11</v>
      </c>
      <c r="D3165" s="24" t="s">
        <v>1228</v>
      </c>
      <c r="E3165" s="25">
        <v>42319</v>
      </c>
      <c r="F3165" s="22">
        <v>6600935</v>
      </c>
      <c r="G3165" s="22">
        <v>1626764</v>
      </c>
      <c r="H3165" s="22" t="s">
        <v>94</v>
      </c>
      <c r="I3165" s="22" t="s">
        <v>780</v>
      </c>
      <c r="J3165" s="22" t="str">
        <f t="shared" si="404"/>
        <v>Vallentunasjön Va2</v>
      </c>
      <c r="K3165" s="22" t="s">
        <v>739</v>
      </c>
      <c r="L3165" s="22">
        <v>0.5</v>
      </c>
      <c r="M3165" s="22">
        <v>0.5</v>
      </c>
      <c r="N3165" s="22">
        <v>1.2</v>
      </c>
      <c r="O3165" s="22">
        <v>6.6</v>
      </c>
      <c r="P3165" s="22">
        <v>11.2</v>
      </c>
      <c r="Q3165" s="22">
        <v>92</v>
      </c>
      <c r="BI3165" s="27"/>
    </row>
    <row r="3166" spans="1:74" s="22" customFormat="1" x14ac:dyDescent="0.2">
      <c r="A3166" s="22">
        <v>48441</v>
      </c>
      <c r="B3166" s="23">
        <f t="shared" si="402"/>
        <v>2015</v>
      </c>
      <c r="C3166" s="23">
        <f t="shared" si="403"/>
        <v>11</v>
      </c>
      <c r="D3166" s="24" t="s">
        <v>1228</v>
      </c>
      <c r="E3166" s="25">
        <v>42319</v>
      </c>
      <c r="F3166" s="22">
        <v>6600935</v>
      </c>
      <c r="G3166" s="22">
        <v>1626764</v>
      </c>
      <c r="H3166" s="22" t="s">
        <v>94</v>
      </c>
      <c r="I3166" s="22" t="s">
        <v>780</v>
      </c>
      <c r="J3166" s="22" t="str">
        <f t="shared" si="404"/>
        <v>Vallentunasjön Va2</v>
      </c>
      <c r="K3166" s="22" t="s">
        <v>781</v>
      </c>
      <c r="L3166" s="22">
        <v>1</v>
      </c>
      <c r="M3166" s="22">
        <v>1</v>
      </c>
      <c r="O3166" s="22">
        <v>6.6</v>
      </c>
      <c r="P3166" s="22">
        <v>11.2</v>
      </c>
      <c r="Q3166" s="22">
        <v>93</v>
      </c>
      <c r="BI3166" s="27"/>
    </row>
    <row r="3167" spans="1:74" s="22" customFormat="1" x14ac:dyDescent="0.2">
      <c r="A3167" s="22">
        <v>48442</v>
      </c>
      <c r="B3167" s="23">
        <f t="shared" si="402"/>
        <v>2015</v>
      </c>
      <c r="C3167" s="23">
        <f t="shared" si="403"/>
        <v>11</v>
      </c>
      <c r="D3167" s="24" t="s">
        <v>1228</v>
      </c>
      <c r="E3167" s="25">
        <v>42319</v>
      </c>
      <c r="F3167" s="22">
        <v>6600935</v>
      </c>
      <c r="G3167" s="22">
        <v>1626764</v>
      </c>
      <c r="H3167" s="22" t="s">
        <v>94</v>
      </c>
      <c r="I3167" s="22" t="s">
        <v>780</v>
      </c>
      <c r="J3167" s="22" t="str">
        <f t="shared" si="404"/>
        <v>Vallentunasjön Va2</v>
      </c>
      <c r="K3167" s="22" t="s">
        <v>782</v>
      </c>
      <c r="L3167" s="22">
        <v>2</v>
      </c>
      <c r="M3167" s="22">
        <v>2</v>
      </c>
      <c r="O3167" s="22">
        <v>6.6</v>
      </c>
      <c r="P3167" s="22">
        <v>11.3</v>
      </c>
      <c r="Q3167" s="22">
        <v>93</v>
      </c>
      <c r="BI3167" s="27"/>
    </row>
    <row r="3168" spans="1:74" s="22" customFormat="1" x14ac:dyDescent="0.2">
      <c r="A3168" s="22">
        <v>48443</v>
      </c>
      <c r="B3168" s="23">
        <f t="shared" si="402"/>
        <v>2015</v>
      </c>
      <c r="C3168" s="23">
        <f t="shared" si="403"/>
        <v>11</v>
      </c>
      <c r="D3168" s="24" t="s">
        <v>1228</v>
      </c>
      <c r="E3168" s="25">
        <v>42319</v>
      </c>
      <c r="F3168" s="22">
        <v>6600935</v>
      </c>
      <c r="G3168" s="22">
        <v>1626764</v>
      </c>
      <c r="H3168" s="22" t="s">
        <v>94</v>
      </c>
      <c r="I3168" s="22" t="s">
        <v>780</v>
      </c>
      <c r="J3168" s="22" t="str">
        <f t="shared" si="404"/>
        <v>Vallentunasjön Va2</v>
      </c>
      <c r="K3168" s="22" t="s">
        <v>783</v>
      </c>
      <c r="L3168" s="22">
        <v>3</v>
      </c>
      <c r="M3168" s="22">
        <v>3</v>
      </c>
      <c r="O3168" s="22">
        <v>6.6</v>
      </c>
      <c r="P3168" s="22">
        <v>11.3</v>
      </c>
      <c r="Q3168" s="22">
        <v>93</v>
      </c>
      <c r="BI3168" s="27"/>
    </row>
    <row r="3169" spans="1:61" s="22" customFormat="1" x14ac:dyDescent="0.2">
      <c r="A3169" s="22">
        <v>48444</v>
      </c>
      <c r="B3169" s="23">
        <f t="shared" si="402"/>
        <v>2015</v>
      </c>
      <c r="C3169" s="23">
        <f t="shared" si="403"/>
        <v>11</v>
      </c>
      <c r="D3169" s="24" t="s">
        <v>1228</v>
      </c>
      <c r="E3169" s="25">
        <v>42319</v>
      </c>
      <c r="F3169" s="22">
        <v>6600935</v>
      </c>
      <c r="G3169" s="22">
        <v>1626764</v>
      </c>
      <c r="H3169" s="22" t="s">
        <v>94</v>
      </c>
      <c r="I3169" s="22" t="s">
        <v>780</v>
      </c>
      <c r="J3169" s="22" t="str">
        <f t="shared" si="404"/>
        <v>Vallentunasjön Va2</v>
      </c>
      <c r="K3169" s="22" t="s">
        <v>784</v>
      </c>
      <c r="L3169" s="22">
        <v>4</v>
      </c>
      <c r="M3169" s="22">
        <v>4</v>
      </c>
      <c r="O3169" s="22">
        <v>6.6</v>
      </c>
      <c r="P3169" s="22">
        <v>11.3</v>
      </c>
      <c r="Q3169" s="22">
        <v>93</v>
      </c>
      <c r="BI3169" s="27"/>
    </row>
    <row r="3170" spans="1:61" s="22" customFormat="1" x14ac:dyDescent="0.2">
      <c r="A3170" s="22">
        <v>48445</v>
      </c>
      <c r="B3170" s="23">
        <f t="shared" si="402"/>
        <v>2015</v>
      </c>
      <c r="C3170" s="23">
        <f t="shared" si="403"/>
        <v>11</v>
      </c>
      <c r="D3170" s="24" t="s">
        <v>1228</v>
      </c>
      <c r="E3170" s="25">
        <v>42319</v>
      </c>
      <c r="F3170" s="22">
        <v>6600935</v>
      </c>
      <c r="G3170" s="22">
        <v>1626764</v>
      </c>
      <c r="H3170" s="22" t="s">
        <v>94</v>
      </c>
      <c r="I3170" s="22" t="s">
        <v>780</v>
      </c>
      <c r="J3170" s="22" t="str">
        <f t="shared" si="404"/>
        <v>Vallentunasjön Va2</v>
      </c>
      <c r="K3170" s="22" t="s">
        <v>785</v>
      </c>
      <c r="O3170" s="22">
        <v>6.6</v>
      </c>
      <c r="P3170" s="22">
        <v>11.2</v>
      </c>
      <c r="Q3170" s="22">
        <v>92</v>
      </c>
      <c r="BI3170" s="27"/>
    </row>
    <row r="3171" spans="1:61" s="22" customFormat="1" x14ac:dyDescent="0.2">
      <c r="A3171" s="22">
        <v>48446</v>
      </c>
      <c r="B3171" s="23">
        <f t="shared" si="402"/>
        <v>2015</v>
      </c>
      <c r="C3171" s="23">
        <f t="shared" si="403"/>
        <v>11</v>
      </c>
      <c r="D3171" s="24" t="s">
        <v>1228</v>
      </c>
      <c r="E3171" s="25">
        <v>42319</v>
      </c>
      <c r="H3171" s="22" t="s">
        <v>94</v>
      </c>
      <c r="I3171" s="22" t="s">
        <v>786</v>
      </c>
      <c r="J3171" s="22" t="str">
        <f t="shared" si="404"/>
        <v>Vallentunasjön Blandprov</v>
      </c>
      <c r="K3171" s="22" t="s">
        <v>739</v>
      </c>
      <c r="L3171" s="22">
        <v>4</v>
      </c>
      <c r="M3171" s="22">
        <v>0</v>
      </c>
      <c r="U3171" s="22">
        <v>102.59050000000001</v>
      </c>
      <c r="X3171" s="22">
        <v>0.8</v>
      </c>
      <c r="Z3171" s="22">
        <v>32.569499999999998</v>
      </c>
      <c r="AB3171" s="22">
        <v>6.02</v>
      </c>
      <c r="AE3171" s="22">
        <v>9.1999999999999993</v>
      </c>
      <c r="AI3171" s="22">
        <v>35.93</v>
      </c>
      <c r="AJ3171" s="22">
        <v>1047</v>
      </c>
      <c r="BI3171" s="27"/>
    </row>
    <row r="3172" spans="1:61" s="22" customFormat="1" x14ac:dyDescent="0.2">
      <c r="B3172" s="23">
        <f t="shared" si="402"/>
        <v>2015</v>
      </c>
      <c r="C3172" s="23">
        <f t="shared" si="403"/>
        <v>11</v>
      </c>
      <c r="D3172" s="24" t="s">
        <v>1228</v>
      </c>
      <c r="E3172" s="25" t="s">
        <v>1325</v>
      </c>
      <c r="F3172" s="22">
        <v>6606238</v>
      </c>
      <c r="G3172" s="22">
        <v>661152</v>
      </c>
      <c r="H3172" s="26" t="s">
        <v>738</v>
      </c>
      <c r="J3172" s="22" t="str">
        <f t="shared" si="404"/>
        <v xml:space="preserve">Oxundaån </v>
      </c>
      <c r="K3172" s="22" t="s">
        <v>739</v>
      </c>
      <c r="L3172" s="22">
        <v>0.1</v>
      </c>
      <c r="M3172" s="22">
        <v>0.1</v>
      </c>
      <c r="O3172" s="22">
        <v>5.5</v>
      </c>
      <c r="R3172" s="22">
        <v>44.8</v>
      </c>
      <c r="T3172" s="22">
        <v>2.3919999999999999</v>
      </c>
      <c r="U3172" s="22">
        <v>69</v>
      </c>
      <c r="V3172" s="22">
        <f t="shared" ref="V3172" si="407">U3172 * (1/((10^((0.0901821 + (2729.92 /(273.15 + O3172)))-AC3172)+1)))</f>
        <v>0.42562797114552114</v>
      </c>
      <c r="W3172" s="22">
        <v>5.7000000000000002E-2</v>
      </c>
      <c r="X3172" s="22">
        <v>26</v>
      </c>
      <c r="Y3172" s="22">
        <v>2</v>
      </c>
      <c r="AB3172" s="22">
        <v>127</v>
      </c>
      <c r="AC3172" s="22">
        <v>7.68</v>
      </c>
      <c r="AG3172" s="22">
        <v>10.3</v>
      </c>
      <c r="AI3172" s="22">
        <v>42.4</v>
      </c>
      <c r="AJ3172" s="22">
        <v>820</v>
      </c>
      <c r="AK3172" s="22">
        <v>50.8</v>
      </c>
      <c r="AM3172" s="22">
        <v>5.5522</v>
      </c>
      <c r="AN3172" s="22">
        <v>8.9660999999999991</v>
      </c>
      <c r="AO3172" s="22">
        <v>33.677500000000002</v>
      </c>
      <c r="AP3172" s="22">
        <v>24.087000000000003</v>
      </c>
      <c r="AQ3172" s="22">
        <v>52.086199999999998</v>
      </c>
      <c r="AR3172" s="22">
        <v>2.5</v>
      </c>
      <c r="BI3172" s="27"/>
    </row>
    <row r="3173" spans="1:61" s="22" customFormat="1" x14ac:dyDescent="0.2">
      <c r="A3173" s="22">
        <v>55029</v>
      </c>
      <c r="B3173" s="23">
        <f t="shared" si="402"/>
        <v>2016</v>
      </c>
      <c r="C3173" s="23">
        <f t="shared" si="403"/>
        <v>11</v>
      </c>
      <c r="D3173" s="24" t="s">
        <v>1228</v>
      </c>
      <c r="E3173" s="25">
        <v>42697</v>
      </c>
      <c r="F3173" s="22">
        <v>6600935</v>
      </c>
      <c r="G3173" s="22">
        <v>1626764</v>
      </c>
      <c r="H3173" s="22" t="s">
        <v>94</v>
      </c>
      <c r="I3173" s="22" t="s">
        <v>780</v>
      </c>
      <c r="J3173" s="22" t="str">
        <f t="shared" si="404"/>
        <v>Vallentunasjön Va2</v>
      </c>
      <c r="K3173" s="22" t="s">
        <v>739</v>
      </c>
      <c r="L3173" s="22">
        <v>0.5</v>
      </c>
      <c r="M3173" s="22">
        <v>0.5</v>
      </c>
      <c r="N3173" s="22">
        <v>1.3</v>
      </c>
      <c r="O3173" s="22">
        <v>2.5</v>
      </c>
      <c r="P3173" s="22">
        <v>11.5</v>
      </c>
      <c r="Q3173" s="22">
        <v>84</v>
      </c>
      <c r="BI3173" s="27"/>
    </row>
    <row r="3174" spans="1:61" s="22" customFormat="1" x14ac:dyDescent="0.2">
      <c r="A3174" s="22">
        <v>55030</v>
      </c>
      <c r="B3174" s="23">
        <f t="shared" si="402"/>
        <v>2016</v>
      </c>
      <c r="C3174" s="23">
        <f t="shared" si="403"/>
        <v>11</v>
      </c>
      <c r="D3174" s="24" t="s">
        <v>1228</v>
      </c>
      <c r="E3174" s="25">
        <v>42697</v>
      </c>
      <c r="F3174" s="22">
        <v>6600935</v>
      </c>
      <c r="G3174" s="22">
        <v>1626764</v>
      </c>
      <c r="H3174" s="22" t="s">
        <v>94</v>
      </c>
      <c r="I3174" s="22" t="s">
        <v>780</v>
      </c>
      <c r="J3174" s="22" t="str">
        <f t="shared" si="404"/>
        <v>Vallentunasjön Va2</v>
      </c>
      <c r="K3174" s="22" t="s">
        <v>781</v>
      </c>
      <c r="L3174" s="22">
        <v>1</v>
      </c>
      <c r="M3174" s="22">
        <v>1</v>
      </c>
      <c r="O3174" s="22">
        <v>2.4</v>
      </c>
      <c r="P3174" s="22">
        <v>11.3</v>
      </c>
      <c r="Q3174" s="22">
        <v>82</v>
      </c>
      <c r="BI3174" s="27"/>
    </row>
    <row r="3175" spans="1:61" s="22" customFormat="1" x14ac:dyDescent="0.2">
      <c r="A3175" s="22">
        <v>55031</v>
      </c>
      <c r="B3175" s="23">
        <f t="shared" si="402"/>
        <v>2016</v>
      </c>
      <c r="C3175" s="23">
        <f t="shared" si="403"/>
        <v>11</v>
      </c>
      <c r="D3175" s="24" t="s">
        <v>1228</v>
      </c>
      <c r="E3175" s="25">
        <v>42697</v>
      </c>
      <c r="F3175" s="22">
        <v>6600935</v>
      </c>
      <c r="G3175" s="22">
        <v>1626764</v>
      </c>
      <c r="H3175" s="22" t="s">
        <v>94</v>
      </c>
      <c r="I3175" s="22" t="s">
        <v>780</v>
      </c>
      <c r="J3175" s="22" t="str">
        <f t="shared" si="404"/>
        <v>Vallentunasjön Va2</v>
      </c>
      <c r="K3175" s="22" t="s">
        <v>782</v>
      </c>
      <c r="L3175" s="22">
        <v>2</v>
      </c>
      <c r="M3175" s="22">
        <v>2</v>
      </c>
      <c r="O3175" s="22">
        <v>2.4</v>
      </c>
      <c r="P3175" s="22">
        <v>9.5</v>
      </c>
      <c r="Q3175" s="22">
        <v>69</v>
      </c>
      <c r="BI3175" s="27"/>
    </row>
    <row r="3176" spans="1:61" s="22" customFormat="1" x14ac:dyDescent="0.2">
      <c r="A3176" s="22">
        <v>55032</v>
      </c>
      <c r="B3176" s="23">
        <f t="shared" si="402"/>
        <v>2016</v>
      </c>
      <c r="C3176" s="23">
        <f t="shared" si="403"/>
        <v>11</v>
      </c>
      <c r="D3176" s="24" t="s">
        <v>1228</v>
      </c>
      <c r="E3176" s="25">
        <v>42697</v>
      </c>
      <c r="F3176" s="22">
        <v>6600935</v>
      </c>
      <c r="G3176" s="22">
        <v>1626764</v>
      </c>
      <c r="H3176" s="22" t="s">
        <v>94</v>
      </c>
      <c r="I3176" s="22" t="s">
        <v>780</v>
      </c>
      <c r="J3176" s="22" t="str">
        <f t="shared" si="404"/>
        <v>Vallentunasjön Va2</v>
      </c>
      <c r="K3176" s="22" t="s">
        <v>783</v>
      </c>
      <c r="L3176" s="22">
        <v>3</v>
      </c>
      <c r="M3176" s="22">
        <v>3</v>
      </c>
      <c r="O3176" s="22">
        <v>2.2999999999999998</v>
      </c>
      <c r="P3176" s="22">
        <v>8.8000000000000007</v>
      </c>
      <c r="Q3176" s="22">
        <v>64</v>
      </c>
      <c r="BI3176" s="27"/>
    </row>
    <row r="3177" spans="1:61" s="22" customFormat="1" x14ac:dyDescent="0.2">
      <c r="A3177" s="22">
        <v>55033</v>
      </c>
      <c r="B3177" s="23">
        <f t="shared" si="402"/>
        <v>2016</v>
      </c>
      <c r="C3177" s="23">
        <f t="shared" si="403"/>
        <v>11</v>
      </c>
      <c r="D3177" s="24" t="s">
        <v>1228</v>
      </c>
      <c r="E3177" s="25">
        <v>42697</v>
      </c>
      <c r="F3177" s="22">
        <v>6600935</v>
      </c>
      <c r="G3177" s="22">
        <v>1626764</v>
      </c>
      <c r="H3177" s="22" t="s">
        <v>94</v>
      </c>
      <c r="I3177" s="22" t="s">
        <v>780</v>
      </c>
      <c r="J3177" s="22" t="str">
        <f t="shared" si="404"/>
        <v>Vallentunasjön Va2</v>
      </c>
      <c r="K3177" s="22" t="s">
        <v>784</v>
      </c>
      <c r="L3177" s="22">
        <v>4</v>
      </c>
      <c r="M3177" s="22">
        <v>4</v>
      </c>
      <c r="O3177" s="22">
        <v>2.2999999999999998</v>
      </c>
      <c r="P3177" s="22">
        <v>8.6999999999999993</v>
      </c>
      <c r="Q3177" s="22">
        <v>63</v>
      </c>
      <c r="BI3177" s="27"/>
    </row>
    <row r="3178" spans="1:61" s="22" customFormat="1" x14ac:dyDescent="0.2">
      <c r="A3178" s="22">
        <v>55034</v>
      </c>
      <c r="B3178" s="23">
        <f t="shared" si="402"/>
        <v>2016</v>
      </c>
      <c r="C3178" s="23">
        <f t="shared" si="403"/>
        <v>11</v>
      </c>
      <c r="D3178" s="24" t="s">
        <v>1228</v>
      </c>
      <c r="E3178" s="25">
        <v>42697</v>
      </c>
      <c r="F3178" s="22">
        <v>6600935</v>
      </c>
      <c r="G3178" s="22">
        <v>1626764</v>
      </c>
      <c r="H3178" s="22" t="s">
        <v>94</v>
      </c>
      <c r="I3178" s="22" t="s">
        <v>780</v>
      </c>
      <c r="J3178" s="22" t="str">
        <f t="shared" si="404"/>
        <v>Vallentunasjön Va2</v>
      </c>
      <c r="K3178" s="22" t="s">
        <v>785</v>
      </c>
      <c r="O3178" s="22">
        <v>2.2999999999999998</v>
      </c>
      <c r="P3178" s="22">
        <v>8.6</v>
      </c>
      <c r="Q3178" s="22">
        <v>62</v>
      </c>
      <c r="BI3178" s="27"/>
    </row>
    <row r="3179" spans="1:61" s="22" customFormat="1" x14ac:dyDescent="0.2">
      <c r="A3179" s="22">
        <v>55035</v>
      </c>
      <c r="B3179" s="23">
        <f t="shared" si="402"/>
        <v>2016</v>
      </c>
      <c r="C3179" s="23">
        <f t="shared" si="403"/>
        <v>11</v>
      </c>
      <c r="D3179" s="24" t="s">
        <v>1228</v>
      </c>
      <c r="E3179" s="25">
        <v>42697</v>
      </c>
      <c r="H3179" s="22" t="s">
        <v>94</v>
      </c>
      <c r="I3179" s="22" t="s">
        <v>786</v>
      </c>
      <c r="J3179" s="22" t="str">
        <f t="shared" si="404"/>
        <v>Vallentunasjön Blandprov</v>
      </c>
      <c r="K3179" s="22" t="s">
        <v>739</v>
      </c>
      <c r="L3179" s="22">
        <v>4</v>
      </c>
      <c r="M3179" s="22">
        <v>0</v>
      </c>
      <c r="U3179" s="22">
        <v>134.4709</v>
      </c>
      <c r="X3179" s="22">
        <v>2.2800000000000002</v>
      </c>
      <c r="Z3179" s="22">
        <v>31.9023</v>
      </c>
      <c r="AB3179" s="22">
        <v>117.85</v>
      </c>
      <c r="AE3179" s="22">
        <v>9.4285714285999997</v>
      </c>
      <c r="AI3179" s="22">
        <v>31.66</v>
      </c>
      <c r="AJ3179" s="22">
        <v>1218.67</v>
      </c>
      <c r="BI3179" s="27"/>
    </row>
    <row r="3180" spans="1:61" s="22" customFormat="1" x14ac:dyDescent="0.2">
      <c r="B3180" s="23">
        <f t="shared" si="402"/>
        <v>1968</v>
      </c>
      <c r="C3180" s="23">
        <f t="shared" si="403"/>
        <v>12</v>
      </c>
      <c r="D3180" s="24" t="s">
        <v>736</v>
      </c>
      <c r="E3180" s="25" t="s">
        <v>1326</v>
      </c>
      <c r="F3180" s="22">
        <v>6606238</v>
      </c>
      <c r="G3180" s="22">
        <v>661152</v>
      </c>
      <c r="H3180" s="26" t="s">
        <v>738</v>
      </c>
      <c r="J3180" s="22" t="str">
        <f t="shared" si="404"/>
        <v xml:space="preserve">Oxundaån </v>
      </c>
      <c r="K3180" s="22" t="s">
        <v>739</v>
      </c>
      <c r="L3180" s="22">
        <v>0.5</v>
      </c>
      <c r="M3180" s="22">
        <v>0.5</v>
      </c>
      <c r="O3180" s="22">
        <v>1.4</v>
      </c>
      <c r="P3180" s="22">
        <v>9.1999999999999993</v>
      </c>
      <c r="T3180" s="22">
        <v>1.8380000000000001</v>
      </c>
      <c r="U3180" s="22">
        <v>834</v>
      </c>
      <c r="V3180" s="22">
        <f t="shared" ref="V3180:V3223" si="408">U3180 * (1/((10^((0.0901821 + (2729.92 /(273.15 + O3180)))-AC3180)+1)))</f>
        <v>2.0261657633355385</v>
      </c>
      <c r="W3180" s="22">
        <v>6.4000000000000001E-2</v>
      </c>
      <c r="X3180" s="22">
        <v>230</v>
      </c>
      <c r="AB3180" s="22">
        <v>1040</v>
      </c>
      <c r="AC3180" s="22">
        <v>7.42</v>
      </c>
      <c r="AE3180" s="22">
        <v>9.3000000000000007</v>
      </c>
      <c r="AI3180" s="22">
        <v>345</v>
      </c>
      <c r="AK3180" s="22">
        <v>52.839999999999996</v>
      </c>
      <c r="AM3180" s="22">
        <v>9.1884999999999994</v>
      </c>
      <c r="AN3180" s="22">
        <v>9.8131000000000004</v>
      </c>
      <c r="AO3180" s="22">
        <v>27.154700000000002</v>
      </c>
      <c r="AP3180" s="22">
        <v>23.536440000000002</v>
      </c>
      <c r="AQ3180" s="22">
        <v>98.502499999999984</v>
      </c>
      <c r="AR3180" s="22">
        <v>3.42</v>
      </c>
      <c r="BI3180" s="27"/>
    </row>
    <row r="3181" spans="1:61" s="22" customFormat="1" x14ac:dyDescent="0.2">
      <c r="B3181" s="23">
        <f t="shared" si="402"/>
        <v>1969</v>
      </c>
      <c r="C3181" s="23">
        <f t="shared" si="403"/>
        <v>12</v>
      </c>
      <c r="D3181" s="24" t="s">
        <v>736</v>
      </c>
      <c r="E3181" s="25" t="s">
        <v>1327</v>
      </c>
      <c r="F3181" s="22">
        <v>6606238</v>
      </c>
      <c r="G3181" s="22">
        <v>661152</v>
      </c>
      <c r="H3181" s="26" t="s">
        <v>738</v>
      </c>
      <c r="J3181" s="22" t="str">
        <f t="shared" si="404"/>
        <v xml:space="preserve">Oxundaån </v>
      </c>
      <c r="K3181" s="22" t="s">
        <v>739</v>
      </c>
      <c r="L3181" s="22">
        <v>0.5</v>
      </c>
      <c r="M3181" s="22">
        <v>0.5</v>
      </c>
      <c r="O3181" s="22">
        <v>2</v>
      </c>
      <c r="P3181" s="22">
        <v>5.5</v>
      </c>
      <c r="T3181" s="22">
        <v>2.532</v>
      </c>
      <c r="U3181" s="22">
        <v>2104</v>
      </c>
      <c r="V3181" s="22">
        <f t="shared" si="408"/>
        <v>6.0262604156011408</v>
      </c>
      <c r="W3181" s="22">
        <v>0.05</v>
      </c>
      <c r="X3181" s="22">
        <v>780</v>
      </c>
      <c r="AB3181" s="22">
        <v>736</v>
      </c>
      <c r="AC3181" s="22">
        <v>7.47</v>
      </c>
      <c r="AE3181" s="22">
        <v>51.5</v>
      </c>
      <c r="AI3181" s="22">
        <v>850</v>
      </c>
      <c r="AK3181" s="22">
        <v>56.72</v>
      </c>
      <c r="AM3181" s="22">
        <v>12.3947</v>
      </c>
      <c r="AN3181" s="22">
        <v>8.4094999999999995</v>
      </c>
      <c r="AO3181" s="22">
        <v>42.504550000000009</v>
      </c>
      <c r="AP3181" s="22">
        <v>34.731160000000003</v>
      </c>
      <c r="AQ3181" s="22">
        <v>89.997649999999993</v>
      </c>
      <c r="AR3181" s="22">
        <v>1.05</v>
      </c>
      <c r="BI3181" s="27"/>
    </row>
    <row r="3182" spans="1:61" s="22" customFormat="1" x14ac:dyDescent="0.2">
      <c r="B3182" s="23">
        <f t="shared" si="402"/>
        <v>1970</v>
      </c>
      <c r="C3182" s="23">
        <f t="shared" si="403"/>
        <v>12</v>
      </c>
      <c r="D3182" s="24" t="s">
        <v>736</v>
      </c>
      <c r="E3182" s="25" t="s">
        <v>1328</v>
      </c>
      <c r="F3182" s="22">
        <v>6606238</v>
      </c>
      <c r="G3182" s="22">
        <v>661152</v>
      </c>
      <c r="H3182" s="26" t="s">
        <v>738</v>
      </c>
      <c r="J3182" s="22" t="str">
        <f t="shared" si="404"/>
        <v xml:space="preserve">Oxundaån </v>
      </c>
      <c r="K3182" s="22" t="s">
        <v>739</v>
      </c>
      <c r="L3182" s="22">
        <v>0.5</v>
      </c>
      <c r="M3182" s="22">
        <v>0.5</v>
      </c>
      <c r="O3182" s="22">
        <v>1</v>
      </c>
      <c r="P3182" s="22">
        <v>9.1</v>
      </c>
      <c r="T3182" s="22">
        <v>1.8240000000000001</v>
      </c>
      <c r="U3182" s="22">
        <v>570</v>
      </c>
      <c r="V3182" s="22">
        <f t="shared" si="408"/>
        <v>1.4023699432376553</v>
      </c>
      <c r="W3182" s="22">
        <v>0.06</v>
      </c>
      <c r="X3182" s="22">
        <v>104</v>
      </c>
      <c r="AB3182" s="22">
        <v>700</v>
      </c>
      <c r="AC3182" s="22">
        <v>7.44</v>
      </c>
      <c r="AE3182" s="22">
        <v>13.4</v>
      </c>
      <c r="AI3182" s="22">
        <v>158</v>
      </c>
      <c r="AK3182" s="22">
        <v>57.800000000000004</v>
      </c>
      <c r="AM3182" s="22">
        <v>7.9763999999999999</v>
      </c>
      <c r="AN3182" s="22">
        <v>11.253</v>
      </c>
      <c r="AO3182" s="22">
        <v>30.203400000000002</v>
      </c>
      <c r="AP3182" s="22">
        <v>22.251799999999999</v>
      </c>
      <c r="AQ3182" s="22">
        <v>118.1069</v>
      </c>
      <c r="AR3182" s="22">
        <v>1.74</v>
      </c>
      <c r="BI3182" s="27"/>
    </row>
    <row r="3183" spans="1:61" s="22" customFormat="1" x14ac:dyDescent="0.2">
      <c r="B3183" s="23">
        <f t="shared" si="402"/>
        <v>1971</v>
      </c>
      <c r="C3183" s="23">
        <f t="shared" si="403"/>
        <v>12</v>
      </c>
      <c r="D3183" s="24" t="s">
        <v>736</v>
      </c>
      <c r="E3183" s="25" t="s">
        <v>1329</v>
      </c>
      <c r="F3183" s="22">
        <v>6606238</v>
      </c>
      <c r="G3183" s="22">
        <v>661152</v>
      </c>
      <c r="H3183" s="26" t="s">
        <v>738</v>
      </c>
      <c r="J3183" s="22" t="str">
        <f t="shared" si="404"/>
        <v xml:space="preserve">Oxundaån </v>
      </c>
      <c r="K3183" s="22" t="s">
        <v>739</v>
      </c>
      <c r="L3183" s="22">
        <v>0.5</v>
      </c>
      <c r="M3183" s="22">
        <v>0.5</v>
      </c>
      <c r="O3183" s="22">
        <v>1.4</v>
      </c>
      <c r="P3183" s="22">
        <v>9.5</v>
      </c>
      <c r="T3183" s="22">
        <v>2.0489999999999999</v>
      </c>
      <c r="U3183" s="22">
        <v>495</v>
      </c>
      <c r="V3183" s="22">
        <f t="shared" si="408"/>
        <v>1.6208621713977089</v>
      </c>
      <c r="W3183" s="22">
        <v>4.1000000000000002E-2</v>
      </c>
      <c r="X3183" s="22">
        <v>210</v>
      </c>
      <c r="AB3183" s="22">
        <v>297</v>
      </c>
      <c r="AC3183" s="22">
        <v>7.55</v>
      </c>
      <c r="AE3183" s="22">
        <v>7.5</v>
      </c>
      <c r="AI3183" s="22">
        <v>212</v>
      </c>
      <c r="AK3183" s="22">
        <v>66.94</v>
      </c>
      <c r="AM3183" s="22">
        <v>7.6245000000000003</v>
      </c>
      <c r="AN3183" s="22">
        <v>13.189</v>
      </c>
      <c r="AO3183" s="22">
        <v>33.287550000000003</v>
      </c>
      <c r="AP3183" s="22">
        <v>25.21106</v>
      </c>
      <c r="AQ3183" s="22">
        <v>125.69879999999999</v>
      </c>
      <c r="AR3183" s="22">
        <v>1.84</v>
      </c>
      <c r="BI3183" s="27"/>
    </row>
    <row r="3184" spans="1:61" s="22" customFormat="1" x14ac:dyDescent="0.2">
      <c r="B3184" s="23">
        <f t="shared" si="402"/>
        <v>1972</v>
      </c>
      <c r="C3184" s="23">
        <f t="shared" si="403"/>
        <v>12</v>
      </c>
      <c r="D3184" s="24" t="s">
        <v>736</v>
      </c>
      <c r="E3184" s="25" t="s">
        <v>1330</v>
      </c>
      <c r="F3184" s="22">
        <v>6606238</v>
      </c>
      <c r="G3184" s="22">
        <v>661152</v>
      </c>
      <c r="H3184" s="26" t="s">
        <v>738</v>
      </c>
      <c r="J3184" s="22" t="str">
        <f t="shared" si="404"/>
        <v xml:space="preserve">Oxundaån </v>
      </c>
      <c r="K3184" s="22" t="s">
        <v>739</v>
      </c>
      <c r="L3184" s="22">
        <v>0.5</v>
      </c>
      <c r="M3184" s="22">
        <v>0.5</v>
      </c>
      <c r="O3184" s="22">
        <v>3.3</v>
      </c>
      <c r="P3184" s="22">
        <v>9.1199999999999992</v>
      </c>
      <c r="T3184" s="22">
        <v>1.889</v>
      </c>
      <c r="U3184" s="22">
        <v>121</v>
      </c>
      <c r="V3184" s="22">
        <f t="shared" si="408"/>
        <v>0.61022977754486118</v>
      </c>
      <c r="W3184" s="22">
        <v>0.03</v>
      </c>
      <c r="X3184" s="22">
        <v>124</v>
      </c>
      <c r="AB3184" s="22">
        <v>300</v>
      </c>
      <c r="AC3184" s="22">
        <v>7.67</v>
      </c>
      <c r="AE3184" s="22">
        <v>4.5999999999999996</v>
      </c>
      <c r="AI3184" s="22">
        <v>148</v>
      </c>
      <c r="AK3184" s="22">
        <v>52.160000000000004</v>
      </c>
      <c r="AM3184" s="22">
        <v>5.1221000000000005</v>
      </c>
      <c r="AN3184" s="22">
        <v>9.4501000000000008</v>
      </c>
      <c r="AO3184" s="22">
        <v>22.439850000000003</v>
      </c>
      <c r="AP3184" s="22">
        <v>17.457340000000002</v>
      </c>
      <c r="AQ3184" s="22">
        <v>85.721199999999996</v>
      </c>
      <c r="AR3184" s="22">
        <v>1.64</v>
      </c>
      <c r="BI3184" s="27"/>
    </row>
    <row r="3185" spans="2:61" s="22" customFormat="1" x14ac:dyDescent="0.2">
      <c r="B3185" s="23">
        <f t="shared" si="402"/>
        <v>1973</v>
      </c>
      <c r="C3185" s="23">
        <f t="shared" si="403"/>
        <v>12</v>
      </c>
      <c r="D3185" s="24" t="s">
        <v>736</v>
      </c>
      <c r="E3185" s="25" t="s">
        <v>1331</v>
      </c>
      <c r="F3185" s="22">
        <v>6606238</v>
      </c>
      <c r="G3185" s="22">
        <v>661152</v>
      </c>
      <c r="H3185" s="26" t="s">
        <v>738</v>
      </c>
      <c r="J3185" s="22" t="str">
        <f t="shared" si="404"/>
        <v xml:space="preserve">Oxundaån </v>
      </c>
      <c r="K3185" s="22" t="s">
        <v>739</v>
      </c>
      <c r="L3185" s="22">
        <v>0.5</v>
      </c>
      <c r="M3185" s="22">
        <v>0.5</v>
      </c>
      <c r="O3185" s="22">
        <v>0.8</v>
      </c>
      <c r="P3185" s="22">
        <v>9.9</v>
      </c>
      <c r="T3185" s="22">
        <v>2.0529999999999999</v>
      </c>
      <c r="U3185" s="22">
        <v>129</v>
      </c>
      <c r="V3185" s="22">
        <f t="shared" si="408"/>
        <v>0.69666777258328694</v>
      </c>
      <c r="W3185" s="22">
        <v>2.5999999999999999E-2</v>
      </c>
      <c r="X3185" s="22">
        <v>80</v>
      </c>
      <c r="AB3185" s="22">
        <v>105</v>
      </c>
      <c r="AC3185" s="22">
        <v>7.79</v>
      </c>
      <c r="AE3185" s="22">
        <v>9.3000000000000007</v>
      </c>
      <c r="AI3185" s="22">
        <v>108</v>
      </c>
      <c r="AK3185" s="22">
        <v>70.199999999999989</v>
      </c>
      <c r="AM3185" s="22">
        <v>8.8366000000000007</v>
      </c>
      <c r="AN3185" s="22">
        <v>16.6738</v>
      </c>
      <c r="AO3185" s="22">
        <v>41.192900000000002</v>
      </c>
      <c r="AP3185" s="22">
        <v>33.0336</v>
      </c>
      <c r="AQ3185" s="22">
        <v>160.82334999999998</v>
      </c>
      <c r="AR3185" s="22">
        <v>0.83</v>
      </c>
      <c r="BI3185" s="27"/>
    </row>
    <row r="3186" spans="2:61" s="22" customFormat="1" x14ac:dyDescent="0.2">
      <c r="B3186" s="23">
        <f t="shared" si="402"/>
        <v>1974</v>
      </c>
      <c r="C3186" s="23">
        <f t="shared" si="403"/>
        <v>12</v>
      </c>
      <c r="D3186" s="24" t="s">
        <v>736</v>
      </c>
      <c r="E3186" s="25" t="s">
        <v>1332</v>
      </c>
      <c r="F3186" s="22">
        <v>6606238</v>
      </c>
      <c r="G3186" s="22">
        <v>661152</v>
      </c>
      <c r="H3186" s="26" t="s">
        <v>738</v>
      </c>
      <c r="J3186" s="22" t="str">
        <f t="shared" si="404"/>
        <v xml:space="preserve">Oxundaån </v>
      </c>
      <c r="K3186" s="22" t="s">
        <v>739</v>
      </c>
      <c r="L3186" s="22">
        <v>0.5</v>
      </c>
      <c r="M3186" s="22">
        <v>0.5</v>
      </c>
      <c r="O3186" s="22">
        <v>1.1000000000000001</v>
      </c>
      <c r="P3186" s="22">
        <v>9.66</v>
      </c>
      <c r="T3186" s="22">
        <v>1.49</v>
      </c>
      <c r="U3186" s="22">
        <v>264</v>
      </c>
      <c r="V3186" s="22">
        <f t="shared" si="408"/>
        <v>0.67017543647194899</v>
      </c>
      <c r="W3186" s="22">
        <v>4.8000000000000001E-2</v>
      </c>
      <c r="X3186" s="22">
        <v>31</v>
      </c>
      <c r="AB3186" s="22">
        <v>1640</v>
      </c>
      <c r="AC3186" s="22">
        <v>7.45</v>
      </c>
      <c r="AE3186" s="22">
        <v>5.6</v>
      </c>
      <c r="AI3186" s="22">
        <v>60</v>
      </c>
      <c r="AK3186" s="22">
        <v>63</v>
      </c>
      <c r="AM3186" s="22">
        <v>6.4124000000000008</v>
      </c>
      <c r="AN3186" s="22">
        <v>13.2858</v>
      </c>
      <c r="AO3186" s="22">
        <v>27.757350000000002</v>
      </c>
      <c r="AP3186" s="22">
        <v>20.646000000000001</v>
      </c>
      <c r="AQ3186" s="22">
        <v>142.37215</v>
      </c>
      <c r="AR3186" s="22">
        <v>2</v>
      </c>
      <c r="BI3186" s="27"/>
    </row>
    <row r="3187" spans="2:61" s="22" customFormat="1" x14ac:dyDescent="0.2">
      <c r="B3187" s="23">
        <f t="shared" si="402"/>
        <v>1975</v>
      </c>
      <c r="C3187" s="23">
        <f t="shared" si="403"/>
        <v>12</v>
      </c>
      <c r="D3187" s="24" t="s">
        <v>736</v>
      </c>
      <c r="E3187" s="25" t="s">
        <v>1333</v>
      </c>
      <c r="F3187" s="22">
        <v>6606238</v>
      </c>
      <c r="G3187" s="22">
        <v>661152</v>
      </c>
      <c r="H3187" s="26" t="s">
        <v>738</v>
      </c>
      <c r="J3187" s="22" t="str">
        <f t="shared" si="404"/>
        <v xml:space="preserve">Oxundaån </v>
      </c>
      <c r="K3187" s="22" t="s">
        <v>739</v>
      </c>
      <c r="L3187" s="22">
        <v>0.5</v>
      </c>
      <c r="M3187" s="22">
        <v>0.5</v>
      </c>
      <c r="O3187" s="22">
        <v>0.5</v>
      </c>
      <c r="P3187" s="22">
        <v>12.44</v>
      </c>
      <c r="T3187" s="22">
        <v>1.9930000000000001</v>
      </c>
      <c r="U3187" s="22">
        <v>41</v>
      </c>
      <c r="V3187" s="22">
        <f t="shared" si="408"/>
        <v>0.32597207410260914</v>
      </c>
      <c r="W3187" s="22">
        <v>4.2999999999999997E-2</v>
      </c>
      <c r="X3187" s="22">
        <v>34</v>
      </c>
      <c r="AB3187" s="22">
        <v>620</v>
      </c>
      <c r="AC3187" s="22">
        <v>7.97</v>
      </c>
      <c r="AE3187" s="22">
        <v>1.8</v>
      </c>
      <c r="AI3187" s="22">
        <v>51</v>
      </c>
      <c r="AK3187" s="22">
        <v>59</v>
      </c>
      <c r="AM3187" s="22">
        <v>4.9657</v>
      </c>
      <c r="AN3187" s="22">
        <v>9.6678999999999995</v>
      </c>
      <c r="AO3187" s="22">
        <v>22.439850000000003</v>
      </c>
      <c r="AP3187" s="22">
        <v>17.663800000000002</v>
      </c>
      <c r="AQ3187" s="22">
        <v>87.306849999999997</v>
      </c>
      <c r="AR3187" s="22">
        <v>1.66</v>
      </c>
      <c r="BI3187" s="27"/>
    </row>
    <row r="3188" spans="2:61" s="22" customFormat="1" x14ac:dyDescent="0.2">
      <c r="B3188" s="23">
        <f t="shared" si="402"/>
        <v>1976</v>
      </c>
      <c r="C3188" s="23">
        <f t="shared" si="403"/>
        <v>12</v>
      </c>
      <c r="D3188" s="24" t="s">
        <v>736</v>
      </c>
      <c r="E3188" s="25" t="s">
        <v>1334</v>
      </c>
      <c r="F3188" s="22">
        <v>6606238</v>
      </c>
      <c r="G3188" s="22">
        <v>661152</v>
      </c>
      <c r="H3188" s="26" t="s">
        <v>738</v>
      </c>
      <c r="J3188" s="22" t="str">
        <f t="shared" si="404"/>
        <v xml:space="preserve">Oxundaån </v>
      </c>
      <c r="K3188" s="22" t="s">
        <v>739</v>
      </c>
      <c r="L3188" s="22">
        <v>0.5</v>
      </c>
      <c r="M3188" s="22">
        <v>0.5</v>
      </c>
      <c r="O3188" s="22">
        <v>0.6</v>
      </c>
      <c r="P3188" s="22">
        <v>10.89</v>
      </c>
      <c r="T3188" s="22">
        <v>1.895</v>
      </c>
      <c r="U3188" s="22">
        <v>232</v>
      </c>
      <c r="V3188" s="22">
        <f t="shared" si="408"/>
        <v>1.177027007690661</v>
      </c>
      <c r="W3188" s="22">
        <v>2.7E-2</v>
      </c>
      <c r="X3188" s="22">
        <v>54</v>
      </c>
      <c r="AB3188" s="22">
        <v>360</v>
      </c>
      <c r="AC3188" s="22">
        <v>7.77</v>
      </c>
      <c r="AE3188" s="22">
        <v>1.1000000000000001</v>
      </c>
      <c r="AI3188" s="22">
        <v>72</v>
      </c>
      <c r="AK3188" s="22">
        <v>75</v>
      </c>
      <c r="AM3188" s="22">
        <v>7.2335000000000003</v>
      </c>
      <c r="AN3188" s="22">
        <v>15.657400000000001</v>
      </c>
      <c r="AO3188" s="22">
        <v>42.965400000000002</v>
      </c>
      <c r="AP3188" s="22">
        <v>31.060760000000005</v>
      </c>
      <c r="AQ3188" s="22">
        <v>163.32194999999999</v>
      </c>
      <c r="AR3188" s="22">
        <v>1.7</v>
      </c>
      <c r="BI3188" s="27"/>
    </row>
    <row r="3189" spans="2:61" s="22" customFormat="1" x14ac:dyDescent="0.2">
      <c r="B3189" s="23">
        <f t="shared" si="402"/>
        <v>1977</v>
      </c>
      <c r="C3189" s="23">
        <f t="shared" si="403"/>
        <v>12</v>
      </c>
      <c r="D3189" s="24" t="s">
        <v>736</v>
      </c>
      <c r="E3189" s="25" t="s">
        <v>1335</v>
      </c>
      <c r="F3189" s="22">
        <v>6606238</v>
      </c>
      <c r="G3189" s="22">
        <v>661152</v>
      </c>
      <c r="H3189" s="26" t="s">
        <v>738</v>
      </c>
      <c r="J3189" s="22" t="str">
        <f t="shared" si="404"/>
        <v xml:space="preserve">Oxundaån </v>
      </c>
      <c r="K3189" s="22" t="s">
        <v>739</v>
      </c>
      <c r="L3189" s="22">
        <v>0.5</v>
      </c>
      <c r="M3189" s="22">
        <v>0.5</v>
      </c>
      <c r="O3189" s="22">
        <v>0.8</v>
      </c>
      <c r="P3189" s="22">
        <v>10.3</v>
      </c>
      <c r="T3189" s="22">
        <v>1.7989999999999999</v>
      </c>
      <c r="U3189" s="22">
        <v>144</v>
      </c>
      <c r="V3189" s="22">
        <f t="shared" si="408"/>
        <v>0.60439882874802753</v>
      </c>
      <c r="X3189" s="22">
        <v>25</v>
      </c>
      <c r="AB3189" s="22">
        <v>620</v>
      </c>
      <c r="AC3189" s="22">
        <v>7.68</v>
      </c>
      <c r="AE3189" s="22">
        <v>1.8</v>
      </c>
      <c r="AI3189" s="22">
        <v>41</v>
      </c>
      <c r="AK3189" s="22">
        <v>71.399999999999991</v>
      </c>
      <c r="AM3189" s="22">
        <v>7.5854000000000008</v>
      </c>
      <c r="AN3189" s="22">
        <v>15.125</v>
      </c>
      <c r="AO3189" s="22">
        <v>34.528300000000002</v>
      </c>
      <c r="AP3189" s="22">
        <v>24.591680000000004</v>
      </c>
      <c r="AQ3189" s="22">
        <v>151.40554999999998</v>
      </c>
      <c r="AR3189" s="22">
        <v>3.25</v>
      </c>
      <c r="BI3189" s="27"/>
    </row>
    <row r="3190" spans="2:61" s="22" customFormat="1" x14ac:dyDescent="0.2">
      <c r="B3190" s="23">
        <f t="shared" si="402"/>
        <v>1978</v>
      </c>
      <c r="C3190" s="23">
        <f t="shared" si="403"/>
        <v>12</v>
      </c>
      <c r="D3190" s="24" t="s">
        <v>736</v>
      </c>
      <c r="E3190" s="25" t="s">
        <v>1336</v>
      </c>
      <c r="F3190" s="22">
        <v>6606238</v>
      </c>
      <c r="G3190" s="22">
        <v>661152</v>
      </c>
      <c r="H3190" s="26" t="s">
        <v>738</v>
      </c>
      <c r="J3190" s="22" t="str">
        <f t="shared" si="404"/>
        <v xml:space="preserve">Oxundaån </v>
      </c>
      <c r="K3190" s="22" t="s">
        <v>739</v>
      </c>
      <c r="L3190" s="22">
        <v>0.5</v>
      </c>
      <c r="M3190" s="22">
        <v>0.5</v>
      </c>
      <c r="O3190" s="22">
        <v>1.1000000000000001</v>
      </c>
      <c r="P3190" s="22">
        <v>11.1</v>
      </c>
      <c r="T3190" s="22">
        <v>2.0659999999999998</v>
      </c>
      <c r="U3190" s="22">
        <v>166</v>
      </c>
      <c r="V3190" s="22">
        <f t="shared" si="408"/>
        <v>0.96221438208085619</v>
      </c>
      <c r="W3190" s="22">
        <v>2.8000000000000001E-2</v>
      </c>
      <c r="X3190" s="22">
        <v>28</v>
      </c>
      <c r="AB3190" s="22">
        <v>330</v>
      </c>
      <c r="AC3190" s="22">
        <v>7.81</v>
      </c>
      <c r="AE3190" s="22">
        <v>2.6</v>
      </c>
      <c r="AI3190" s="22">
        <v>45</v>
      </c>
      <c r="AK3190" s="22">
        <v>62.32</v>
      </c>
      <c r="AM3190" s="22">
        <v>6.4906000000000006</v>
      </c>
      <c r="AN3190" s="22">
        <v>11.4224</v>
      </c>
      <c r="AO3190" s="22">
        <v>32.826700000000002</v>
      </c>
      <c r="AP3190" s="22">
        <v>23.490560000000002</v>
      </c>
      <c r="AQ3190" s="22">
        <v>103.2114</v>
      </c>
      <c r="AR3190" s="22">
        <v>2.52</v>
      </c>
      <c r="BI3190" s="27"/>
    </row>
    <row r="3191" spans="2:61" s="22" customFormat="1" x14ac:dyDescent="0.2">
      <c r="B3191" s="23">
        <f t="shared" si="402"/>
        <v>1979</v>
      </c>
      <c r="C3191" s="23">
        <f t="shared" si="403"/>
        <v>12</v>
      </c>
      <c r="D3191" s="24" t="s">
        <v>736</v>
      </c>
      <c r="E3191" s="25" t="s">
        <v>1337</v>
      </c>
      <c r="F3191" s="22">
        <v>6606238</v>
      </c>
      <c r="G3191" s="22">
        <v>661152</v>
      </c>
      <c r="H3191" s="26" t="s">
        <v>738</v>
      </c>
      <c r="J3191" s="22" t="str">
        <f t="shared" si="404"/>
        <v xml:space="preserve">Oxundaån </v>
      </c>
      <c r="K3191" s="22" t="s">
        <v>739</v>
      </c>
      <c r="L3191" s="22">
        <v>0.5</v>
      </c>
      <c r="M3191" s="22">
        <v>0.5</v>
      </c>
      <c r="O3191" s="22">
        <v>0.9</v>
      </c>
      <c r="P3191" s="22">
        <v>11.14</v>
      </c>
      <c r="T3191" s="22">
        <v>1.9219999999999999</v>
      </c>
      <c r="U3191" s="22">
        <v>39</v>
      </c>
      <c r="V3191" s="22">
        <f t="shared" si="408"/>
        <v>0.19827821074870414</v>
      </c>
      <c r="W3191" s="22">
        <v>5.8999999999999997E-2</v>
      </c>
      <c r="X3191" s="22">
        <v>31</v>
      </c>
      <c r="AB3191" s="22">
        <v>1070</v>
      </c>
      <c r="AC3191" s="22">
        <v>7.76</v>
      </c>
      <c r="AE3191" s="22">
        <v>17.399999999999999</v>
      </c>
      <c r="AI3191" s="22">
        <v>72</v>
      </c>
      <c r="AK3191" s="22">
        <v>64.099999999999994</v>
      </c>
      <c r="AM3191" s="22">
        <v>6.4906000000000006</v>
      </c>
      <c r="AN3191" s="22">
        <v>11.132</v>
      </c>
      <c r="AO3191" s="22">
        <v>30.345200000000002</v>
      </c>
      <c r="AP3191" s="22">
        <v>21.334200000000003</v>
      </c>
      <c r="AQ3191" s="22">
        <v>106.7671</v>
      </c>
      <c r="AR3191" s="22">
        <v>3.9</v>
      </c>
      <c r="BI3191" s="27"/>
    </row>
    <row r="3192" spans="2:61" s="22" customFormat="1" x14ac:dyDescent="0.2">
      <c r="B3192" s="23">
        <f t="shared" si="402"/>
        <v>1980</v>
      </c>
      <c r="C3192" s="23">
        <f t="shared" si="403"/>
        <v>12</v>
      </c>
      <c r="D3192" s="24" t="s">
        <v>736</v>
      </c>
      <c r="E3192" s="25" t="s">
        <v>1338</v>
      </c>
      <c r="F3192" s="22">
        <v>6606238</v>
      </c>
      <c r="G3192" s="22">
        <v>661152</v>
      </c>
      <c r="H3192" s="26" t="s">
        <v>738</v>
      </c>
      <c r="J3192" s="22" t="str">
        <f t="shared" si="404"/>
        <v xml:space="preserve">Oxundaån </v>
      </c>
      <c r="K3192" s="22" t="s">
        <v>739</v>
      </c>
      <c r="L3192" s="22">
        <v>0.5</v>
      </c>
      <c r="M3192" s="22">
        <v>0.5</v>
      </c>
      <c r="O3192" s="22">
        <v>2.2000000000000002</v>
      </c>
      <c r="P3192" s="22">
        <v>7.5</v>
      </c>
      <c r="T3192" s="22">
        <v>1.853</v>
      </c>
      <c r="U3192" s="22">
        <v>300</v>
      </c>
      <c r="V3192" s="22">
        <f t="shared" si="408"/>
        <v>0.45910337787801458</v>
      </c>
      <c r="W3192" s="22">
        <v>0.14599999999999999</v>
      </c>
      <c r="X3192" s="22">
        <v>75</v>
      </c>
      <c r="AB3192" s="22">
        <v>1220</v>
      </c>
      <c r="AC3192" s="22">
        <v>7.19</v>
      </c>
      <c r="AE3192" s="22">
        <v>9.6</v>
      </c>
      <c r="AI3192" s="22">
        <v>115</v>
      </c>
      <c r="AK3192" s="22">
        <v>51.6</v>
      </c>
      <c r="AM3192" s="22">
        <v>5.0048000000000004</v>
      </c>
      <c r="AN3192" s="22">
        <v>8.4215999999999998</v>
      </c>
      <c r="AO3192" s="22">
        <v>22.475300000000001</v>
      </c>
      <c r="AP3192" s="22">
        <v>18.352</v>
      </c>
      <c r="AQ3192" s="22">
        <v>76.687799999999996</v>
      </c>
      <c r="AR3192" s="22">
        <v>5.52</v>
      </c>
      <c r="BI3192" s="27"/>
    </row>
    <row r="3193" spans="2:61" s="22" customFormat="1" x14ac:dyDescent="0.2">
      <c r="B3193" s="23">
        <f t="shared" si="402"/>
        <v>1981</v>
      </c>
      <c r="C3193" s="23">
        <f t="shared" si="403"/>
        <v>12</v>
      </c>
      <c r="D3193" s="24" t="s">
        <v>736</v>
      </c>
      <c r="E3193" s="25" t="s">
        <v>1339</v>
      </c>
      <c r="F3193" s="22">
        <v>6606238</v>
      </c>
      <c r="G3193" s="22">
        <v>661152</v>
      </c>
      <c r="H3193" s="26" t="s">
        <v>738</v>
      </c>
      <c r="J3193" s="22" t="str">
        <f t="shared" si="404"/>
        <v xml:space="preserve">Oxundaån </v>
      </c>
      <c r="K3193" s="22" t="s">
        <v>739</v>
      </c>
      <c r="L3193" s="22">
        <v>0.5</v>
      </c>
      <c r="M3193" s="22">
        <v>0.5</v>
      </c>
      <c r="O3193" s="22">
        <v>1.2</v>
      </c>
      <c r="P3193" s="22">
        <v>10.23</v>
      </c>
      <c r="T3193" s="22">
        <v>1.7390000000000001</v>
      </c>
      <c r="U3193" s="22">
        <v>252</v>
      </c>
      <c r="V3193" s="22">
        <f t="shared" si="408"/>
        <v>0.64506596779909187</v>
      </c>
      <c r="W3193" s="22">
        <v>8.2000000000000003E-2</v>
      </c>
      <c r="X3193" s="22">
        <v>52</v>
      </c>
      <c r="AB3193" s="22">
        <v>1200</v>
      </c>
      <c r="AC3193" s="22">
        <v>7.45</v>
      </c>
      <c r="AE3193" s="22">
        <v>17.899999999999999</v>
      </c>
      <c r="AI3193" s="22">
        <v>79</v>
      </c>
      <c r="AK3193" s="22">
        <v>51.6</v>
      </c>
      <c r="AM3193" s="22">
        <v>5.7477</v>
      </c>
      <c r="AN3193" s="22">
        <v>8.5305</v>
      </c>
      <c r="AO3193" s="22">
        <v>25.382200000000001</v>
      </c>
      <c r="AP3193" s="22">
        <v>17.663800000000002</v>
      </c>
      <c r="AQ3193" s="22">
        <v>80.099350000000001</v>
      </c>
      <c r="AR3193" s="22">
        <v>4.75</v>
      </c>
      <c r="BI3193" s="27"/>
    </row>
    <row r="3194" spans="2:61" s="22" customFormat="1" x14ac:dyDescent="0.2">
      <c r="B3194" s="23">
        <f t="shared" si="402"/>
        <v>1982</v>
      </c>
      <c r="C3194" s="23">
        <f t="shared" si="403"/>
        <v>12</v>
      </c>
      <c r="D3194" s="24" t="s">
        <v>736</v>
      </c>
      <c r="E3194" s="25" t="s">
        <v>1340</v>
      </c>
      <c r="F3194" s="22">
        <v>6606238</v>
      </c>
      <c r="G3194" s="22">
        <v>661152</v>
      </c>
      <c r="H3194" s="26" t="s">
        <v>738</v>
      </c>
      <c r="J3194" s="22" t="str">
        <f t="shared" si="404"/>
        <v xml:space="preserve">Oxundaån </v>
      </c>
      <c r="K3194" s="22" t="s">
        <v>739</v>
      </c>
      <c r="L3194" s="22">
        <v>0.5</v>
      </c>
      <c r="M3194" s="22">
        <v>0.5</v>
      </c>
      <c r="O3194" s="22">
        <v>1.1000000000000001</v>
      </c>
      <c r="P3194" s="22">
        <v>10.52</v>
      </c>
      <c r="T3194" s="22">
        <v>2.0710000000000002</v>
      </c>
      <c r="U3194" s="22">
        <v>78</v>
      </c>
      <c r="V3194" s="22">
        <f t="shared" si="408"/>
        <v>0.4625937122133072</v>
      </c>
      <c r="W3194" s="22">
        <v>3.4000000000000002E-2</v>
      </c>
      <c r="X3194" s="22">
        <v>48</v>
      </c>
      <c r="AB3194" s="22">
        <v>390</v>
      </c>
      <c r="AC3194" s="22">
        <v>7.82</v>
      </c>
      <c r="AE3194" s="22">
        <v>2.6</v>
      </c>
      <c r="AI3194" s="22">
        <v>79</v>
      </c>
      <c r="AK3194" s="22">
        <v>52.800000000000004</v>
      </c>
      <c r="AM3194" s="22">
        <v>5.2394000000000007</v>
      </c>
      <c r="AN3194" s="22">
        <v>8.0586000000000002</v>
      </c>
      <c r="AO3194" s="22">
        <v>29.139900000000001</v>
      </c>
      <c r="AP3194" s="22">
        <v>20.55424</v>
      </c>
      <c r="AQ3194" s="22">
        <v>61.600099999999998</v>
      </c>
      <c r="AR3194" s="22">
        <v>3.05</v>
      </c>
      <c r="BI3194" s="27"/>
    </row>
    <row r="3195" spans="2:61" s="22" customFormat="1" x14ac:dyDescent="0.2">
      <c r="B3195" s="23">
        <f t="shared" si="402"/>
        <v>1983</v>
      </c>
      <c r="C3195" s="23">
        <f t="shared" si="403"/>
        <v>12</v>
      </c>
      <c r="D3195" s="24" t="s">
        <v>736</v>
      </c>
      <c r="E3195" s="25" t="s">
        <v>1341</v>
      </c>
      <c r="F3195" s="22">
        <v>6606238</v>
      </c>
      <c r="G3195" s="22">
        <v>661152</v>
      </c>
      <c r="H3195" s="26" t="s">
        <v>738</v>
      </c>
      <c r="J3195" s="22" t="str">
        <f t="shared" si="404"/>
        <v xml:space="preserve">Oxundaån </v>
      </c>
      <c r="K3195" s="22" t="s">
        <v>739</v>
      </c>
      <c r="L3195" s="22">
        <v>0.5</v>
      </c>
      <c r="M3195" s="22">
        <v>0.5</v>
      </c>
      <c r="O3195" s="22">
        <v>0.6</v>
      </c>
      <c r="P3195" s="22">
        <v>10.93</v>
      </c>
      <c r="T3195" s="22">
        <v>2.306</v>
      </c>
      <c r="U3195" s="22">
        <v>26</v>
      </c>
      <c r="V3195" s="22">
        <f t="shared" si="408"/>
        <v>0.1736085568419608</v>
      </c>
      <c r="W3195" s="22">
        <v>0.05</v>
      </c>
      <c r="X3195" s="22">
        <v>35</v>
      </c>
      <c r="AB3195" s="22">
        <v>175</v>
      </c>
      <c r="AC3195" s="22">
        <v>7.89</v>
      </c>
      <c r="AE3195" s="22">
        <v>2</v>
      </c>
      <c r="AI3195" s="22">
        <v>57</v>
      </c>
      <c r="AK3195" s="22">
        <v>66.7</v>
      </c>
      <c r="AM3195" s="22">
        <v>5.2394000000000007</v>
      </c>
      <c r="AN3195" s="22">
        <v>10.769</v>
      </c>
      <c r="AO3195" s="22">
        <v>31.905000000000005</v>
      </c>
      <c r="AP3195" s="22">
        <v>23.123520000000003</v>
      </c>
      <c r="AQ3195" s="22">
        <v>95.830919999999992</v>
      </c>
      <c r="AR3195" s="22">
        <v>1.6</v>
      </c>
      <c r="BI3195" s="27"/>
    </row>
    <row r="3196" spans="2:61" s="22" customFormat="1" x14ac:dyDescent="0.2">
      <c r="B3196" s="23">
        <f t="shared" si="402"/>
        <v>1984</v>
      </c>
      <c r="C3196" s="23">
        <f t="shared" si="403"/>
        <v>12</v>
      </c>
      <c r="D3196" s="24" t="s">
        <v>736</v>
      </c>
      <c r="E3196" s="25" t="s">
        <v>1342</v>
      </c>
      <c r="F3196" s="22">
        <v>6606238</v>
      </c>
      <c r="G3196" s="22">
        <v>661152</v>
      </c>
      <c r="H3196" s="26" t="s">
        <v>738</v>
      </c>
      <c r="J3196" s="22" t="str">
        <f t="shared" si="404"/>
        <v xml:space="preserve">Oxundaån </v>
      </c>
      <c r="K3196" s="22" t="s">
        <v>739</v>
      </c>
      <c r="L3196" s="22">
        <v>0.5</v>
      </c>
      <c r="M3196" s="22">
        <v>0.5</v>
      </c>
      <c r="O3196" s="22">
        <v>1.5</v>
      </c>
      <c r="P3196" s="22">
        <v>6.2</v>
      </c>
      <c r="R3196" s="22">
        <v>50.3</v>
      </c>
      <c r="T3196" s="22">
        <v>1.7070000000000001</v>
      </c>
      <c r="U3196" s="22">
        <v>213</v>
      </c>
      <c r="V3196" s="22">
        <f t="shared" si="408"/>
        <v>0.90514005569258282</v>
      </c>
      <c r="W3196" s="22">
        <v>5.5E-2</v>
      </c>
      <c r="X3196" s="22">
        <v>50</v>
      </c>
      <c r="AB3196" s="22">
        <v>990</v>
      </c>
      <c r="AC3196" s="22">
        <v>7.66</v>
      </c>
      <c r="AE3196" s="22">
        <v>5.7</v>
      </c>
      <c r="AI3196" s="22">
        <v>76</v>
      </c>
      <c r="AK3196" s="22">
        <v>58.8</v>
      </c>
      <c r="AM3196" s="22">
        <v>5.4740000000000011</v>
      </c>
      <c r="AN3196" s="22">
        <v>11.555499999999999</v>
      </c>
      <c r="AO3196" s="22">
        <v>27.048350000000003</v>
      </c>
      <c r="AP3196" s="22">
        <v>18.71904</v>
      </c>
      <c r="AQ3196" s="22">
        <v>105.22949999999999</v>
      </c>
      <c r="AR3196" s="22">
        <v>5.8</v>
      </c>
      <c r="BI3196" s="27"/>
    </row>
    <row r="3197" spans="2:61" s="22" customFormat="1" x14ac:dyDescent="0.2">
      <c r="B3197" s="23">
        <f t="shared" si="402"/>
        <v>1985</v>
      </c>
      <c r="C3197" s="23">
        <f t="shared" si="403"/>
        <v>12</v>
      </c>
      <c r="D3197" s="24" t="s">
        <v>736</v>
      </c>
      <c r="E3197" s="25" t="s">
        <v>1343</v>
      </c>
      <c r="F3197" s="22">
        <v>6606238</v>
      </c>
      <c r="G3197" s="22">
        <v>661152</v>
      </c>
      <c r="H3197" s="26" t="s">
        <v>738</v>
      </c>
      <c r="J3197" s="22" t="str">
        <f t="shared" si="404"/>
        <v xml:space="preserve">Oxundaån </v>
      </c>
      <c r="K3197" s="22" t="s">
        <v>739</v>
      </c>
      <c r="L3197" s="22">
        <v>0.5</v>
      </c>
      <c r="M3197" s="22">
        <v>0.5</v>
      </c>
      <c r="O3197" s="22">
        <v>1.2</v>
      </c>
      <c r="P3197" s="22">
        <v>10</v>
      </c>
      <c r="R3197" s="22">
        <v>47.5</v>
      </c>
      <c r="T3197" s="22">
        <v>2.2069999999999999</v>
      </c>
      <c r="U3197" s="22">
        <v>95</v>
      </c>
      <c r="V3197" s="22">
        <f t="shared" si="408"/>
        <v>0.45182459461703434</v>
      </c>
      <c r="W3197" s="22">
        <v>3.3000000000000002E-2</v>
      </c>
      <c r="X3197" s="22">
        <v>60</v>
      </c>
      <c r="AB3197" s="22">
        <v>140</v>
      </c>
      <c r="AC3197" s="22">
        <v>7.72</v>
      </c>
      <c r="AE3197" s="22">
        <v>1.8</v>
      </c>
      <c r="AI3197" s="22">
        <v>85</v>
      </c>
      <c r="AK3197" s="22">
        <v>56.7</v>
      </c>
      <c r="AM3197" s="22">
        <v>5.4740000000000011</v>
      </c>
      <c r="AN3197" s="22">
        <v>10.224499999999999</v>
      </c>
      <c r="AO3197" s="22">
        <v>29.458950000000002</v>
      </c>
      <c r="AP3197" s="22">
        <v>22.022400000000001</v>
      </c>
      <c r="AQ3197" s="22">
        <v>71.594499999999996</v>
      </c>
      <c r="AR3197" s="22">
        <v>1.95</v>
      </c>
      <c r="BI3197" s="27"/>
    </row>
    <row r="3198" spans="2:61" s="22" customFormat="1" x14ac:dyDescent="0.2">
      <c r="B3198" s="23">
        <f t="shared" si="402"/>
        <v>1986</v>
      </c>
      <c r="C3198" s="23">
        <f t="shared" si="403"/>
        <v>12</v>
      </c>
      <c r="D3198" s="24" t="s">
        <v>736</v>
      </c>
      <c r="E3198" s="25" t="s">
        <v>1344</v>
      </c>
      <c r="F3198" s="22">
        <v>6606238</v>
      </c>
      <c r="G3198" s="22">
        <v>661152</v>
      </c>
      <c r="H3198" s="26" t="s">
        <v>738</v>
      </c>
      <c r="J3198" s="22" t="str">
        <f t="shared" si="404"/>
        <v xml:space="preserve">Oxundaån </v>
      </c>
      <c r="K3198" s="22" t="s">
        <v>739</v>
      </c>
      <c r="L3198" s="22">
        <v>0.5</v>
      </c>
      <c r="M3198" s="22">
        <v>0.5</v>
      </c>
      <c r="O3198" s="22">
        <v>2.2000000000000002</v>
      </c>
      <c r="P3198" s="22">
        <v>12</v>
      </c>
      <c r="R3198" s="22">
        <v>44.9</v>
      </c>
      <c r="T3198" s="22">
        <v>2.0099999999999998</v>
      </c>
      <c r="U3198" s="22">
        <v>113</v>
      </c>
      <c r="V3198" s="22">
        <f t="shared" si="408"/>
        <v>0.80432299711789945</v>
      </c>
      <c r="W3198" s="22">
        <v>5.3999999999999999E-2</v>
      </c>
      <c r="X3198" s="22">
        <v>29</v>
      </c>
      <c r="AB3198" s="22">
        <v>465</v>
      </c>
      <c r="AC3198" s="22">
        <v>7.86</v>
      </c>
      <c r="AE3198" s="22">
        <v>5.4</v>
      </c>
      <c r="AI3198" s="22">
        <v>51</v>
      </c>
      <c r="AK3198" s="22">
        <v>52.5</v>
      </c>
      <c r="AM3198" s="22">
        <v>4.6920000000000002</v>
      </c>
      <c r="AN3198" s="22">
        <v>9.7767999999999997</v>
      </c>
      <c r="AO3198" s="22">
        <v>27.012900000000002</v>
      </c>
      <c r="AP3198" s="22">
        <v>19.131959999999999</v>
      </c>
      <c r="AQ3198" s="22">
        <v>70.633499999999998</v>
      </c>
      <c r="AR3198" s="22">
        <v>2.2999999999999998</v>
      </c>
      <c r="BI3198" s="27"/>
    </row>
    <row r="3199" spans="2:61" s="22" customFormat="1" x14ac:dyDescent="0.2">
      <c r="B3199" s="23">
        <f t="shared" si="402"/>
        <v>1987</v>
      </c>
      <c r="C3199" s="23">
        <f t="shared" si="403"/>
        <v>12</v>
      </c>
      <c r="D3199" s="24" t="s">
        <v>736</v>
      </c>
      <c r="E3199" s="25" t="s">
        <v>1345</v>
      </c>
      <c r="F3199" s="22">
        <v>6606238</v>
      </c>
      <c r="G3199" s="22">
        <v>661152</v>
      </c>
      <c r="H3199" s="26" t="s">
        <v>738</v>
      </c>
      <c r="J3199" s="22" t="str">
        <f t="shared" si="404"/>
        <v xml:space="preserve">Oxundaån </v>
      </c>
      <c r="K3199" s="22" t="s">
        <v>739</v>
      </c>
      <c r="L3199" s="22">
        <v>0.5</v>
      </c>
      <c r="M3199" s="22">
        <v>0.5</v>
      </c>
      <c r="O3199" s="22">
        <v>0.4</v>
      </c>
      <c r="P3199" s="22">
        <v>10.95</v>
      </c>
      <c r="R3199" s="22">
        <v>45.3</v>
      </c>
      <c r="T3199" s="22">
        <v>2.331</v>
      </c>
      <c r="U3199" s="22">
        <v>117</v>
      </c>
      <c r="V3199" s="22">
        <f t="shared" si="408"/>
        <v>0.34444650562734425</v>
      </c>
      <c r="W3199" s="22">
        <v>4.9000000000000002E-2</v>
      </c>
      <c r="X3199" s="22">
        <v>28</v>
      </c>
      <c r="AB3199" s="22">
        <v>410</v>
      </c>
      <c r="AC3199" s="22">
        <v>7.54</v>
      </c>
      <c r="AE3199" s="22">
        <v>2.4</v>
      </c>
      <c r="AI3199" s="22">
        <v>41</v>
      </c>
      <c r="AJ3199" s="22">
        <v>1200</v>
      </c>
      <c r="AK3199" s="22">
        <v>54.699999999999996</v>
      </c>
      <c r="AM3199" s="22">
        <v>4.6138000000000003</v>
      </c>
      <c r="AN3199" s="22">
        <v>9.68</v>
      </c>
      <c r="AO3199" s="22">
        <v>29.778000000000002</v>
      </c>
      <c r="AP3199" s="22">
        <v>20.875400000000003</v>
      </c>
      <c r="AQ3199" s="22">
        <v>63.426000000000002</v>
      </c>
      <c r="AR3199" s="22">
        <v>2.8</v>
      </c>
      <c r="BI3199" s="27"/>
    </row>
    <row r="3200" spans="2:61" s="22" customFormat="1" x14ac:dyDescent="0.2">
      <c r="B3200" s="23">
        <f t="shared" si="402"/>
        <v>1988</v>
      </c>
      <c r="C3200" s="23">
        <f t="shared" si="403"/>
        <v>12</v>
      </c>
      <c r="D3200" s="24" t="s">
        <v>736</v>
      </c>
      <c r="E3200" s="25" t="s">
        <v>1346</v>
      </c>
      <c r="F3200" s="22">
        <v>6606238</v>
      </c>
      <c r="G3200" s="22">
        <v>661152</v>
      </c>
      <c r="H3200" s="26" t="s">
        <v>738</v>
      </c>
      <c r="J3200" s="22" t="str">
        <f t="shared" si="404"/>
        <v xml:space="preserve">Oxundaån </v>
      </c>
      <c r="K3200" s="22" t="s">
        <v>739</v>
      </c>
      <c r="L3200" s="22">
        <v>0.5</v>
      </c>
      <c r="M3200" s="22">
        <v>0.5</v>
      </c>
      <c r="O3200" s="22">
        <v>0.9</v>
      </c>
      <c r="P3200" s="22">
        <v>10.46</v>
      </c>
      <c r="R3200" s="22">
        <v>47.8</v>
      </c>
      <c r="T3200" s="22">
        <v>2.4630000000000001</v>
      </c>
      <c r="U3200" s="22">
        <v>73</v>
      </c>
      <c r="V3200" s="22">
        <f t="shared" si="408"/>
        <v>0.32345826098714459</v>
      </c>
      <c r="W3200" s="22">
        <v>3.6999999999999998E-2</v>
      </c>
      <c r="X3200" s="22">
        <v>38</v>
      </c>
      <c r="AB3200" s="22">
        <v>180</v>
      </c>
      <c r="AC3200" s="22">
        <v>7.7</v>
      </c>
      <c r="AE3200" s="22">
        <v>0.8</v>
      </c>
      <c r="AI3200" s="22">
        <v>59</v>
      </c>
      <c r="AJ3200" s="22">
        <v>950</v>
      </c>
      <c r="AK3200" s="22">
        <v>56.3</v>
      </c>
      <c r="AM3200" s="22">
        <v>4.5356000000000005</v>
      </c>
      <c r="AN3200" s="22">
        <v>9.9219999999999988</v>
      </c>
      <c r="AO3200" s="22">
        <v>33.323</v>
      </c>
      <c r="AP3200" s="22">
        <v>22.572960000000002</v>
      </c>
      <c r="AQ3200" s="22">
        <v>56.698999999999991</v>
      </c>
      <c r="AR3200" s="22">
        <v>3</v>
      </c>
      <c r="BI3200" s="27"/>
    </row>
    <row r="3201" spans="2:61" s="22" customFormat="1" x14ac:dyDescent="0.2">
      <c r="B3201" s="23">
        <f t="shared" si="402"/>
        <v>1989</v>
      </c>
      <c r="C3201" s="23">
        <f t="shared" si="403"/>
        <v>12</v>
      </c>
      <c r="D3201" s="24" t="s">
        <v>736</v>
      </c>
      <c r="E3201" s="25" t="s">
        <v>1347</v>
      </c>
      <c r="F3201" s="22">
        <v>6606238</v>
      </c>
      <c r="G3201" s="22">
        <v>661152</v>
      </c>
      <c r="H3201" s="26" t="s">
        <v>738</v>
      </c>
      <c r="J3201" s="22" t="str">
        <f t="shared" si="404"/>
        <v xml:space="preserve">Oxundaån </v>
      </c>
      <c r="K3201" s="22" t="s">
        <v>739</v>
      </c>
      <c r="L3201" s="22">
        <v>0.5</v>
      </c>
      <c r="M3201" s="22">
        <v>0.5</v>
      </c>
      <c r="O3201" s="22">
        <v>1</v>
      </c>
      <c r="P3201" s="22">
        <v>8.98</v>
      </c>
      <c r="R3201" s="22">
        <v>51.9</v>
      </c>
      <c r="T3201" s="22">
        <v>2.5579999999999998</v>
      </c>
      <c r="U3201" s="22">
        <v>147</v>
      </c>
      <c r="V3201" s="22">
        <f t="shared" si="408"/>
        <v>0.70354414795544873</v>
      </c>
      <c r="W3201" s="22">
        <v>3.1E-2</v>
      </c>
      <c r="X3201" s="22">
        <v>36</v>
      </c>
      <c r="AB3201" s="22">
        <v>144</v>
      </c>
      <c r="AC3201" s="22">
        <v>7.73</v>
      </c>
      <c r="AE3201" s="22">
        <v>3.7</v>
      </c>
      <c r="AI3201" s="22">
        <v>60</v>
      </c>
      <c r="AJ3201" s="22">
        <v>780</v>
      </c>
      <c r="AK3201" s="22">
        <v>62</v>
      </c>
      <c r="AM3201" s="22">
        <v>5.3567000000000009</v>
      </c>
      <c r="AN3201" s="22">
        <v>10.8779</v>
      </c>
      <c r="AO3201" s="22">
        <v>32.755800000000001</v>
      </c>
      <c r="AP3201" s="22">
        <v>23.88054</v>
      </c>
      <c r="AQ3201" s="22">
        <v>64.867500000000007</v>
      </c>
      <c r="AR3201" s="22">
        <v>1.1000000000000001</v>
      </c>
      <c r="BI3201" s="27"/>
    </row>
    <row r="3202" spans="2:61" s="22" customFormat="1" x14ac:dyDescent="0.2">
      <c r="B3202" s="23">
        <f t="shared" ref="B3202:B3268" si="409">YEAR(E3202)</f>
        <v>1990</v>
      </c>
      <c r="C3202" s="23">
        <f t="shared" ref="C3202:C3268" si="410">MONTH(E3202)</f>
        <v>12</v>
      </c>
      <c r="D3202" s="24" t="s">
        <v>736</v>
      </c>
      <c r="E3202" s="25" t="s">
        <v>1348</v>
      </c>
      <c r="F3202" s="22">
        <v>6606238</v>
      </c>
      <c r="G3202" s="22">
        <v>661152</v>
      </c>
      <c r="H3202" s="26" t="s">
        <v>738</v>
      </c>
      <c r="J3202" s="22" t="str">
        <f t="shared" si="404"/>
        <v xml:space="preserve">Oxundaån </v>
      </c>
      <c r="K3202" s="22" t="s">
        <v>739</v>
      </c>
      <c r="L3202" s="22">
        <v>0.5</v>
      </c>
      <c r="M3202" s="22">
        <v>0.5</v>
      </c>
      <c r="O3202" s="22">
        <v>1.2</v>
      </c>
      <c r="P3202" s="22">
        <v>8.65</v>
      </c>
      <c r="R3202" s="22">
        <v>52.3</v>
      </c>
      <c r="T3202" s="22">
        <v>2.081</v>
      </c>
      <c r="U3202" s="22">
        <v>145</v>
      </c>
      <c r="V3202" s="22">
        <f t="shared" si="408"/>
        <v>0.31603640509467851</v>
      </c>
      <c r="W3202" s="22">
        <v>0.06</v>
      </c>
      <c r="X3202" s="22">
        <v>29</v>
      </c>
      <c r="AB3202" s="22">
        <v>823</v>
      </c>
      <c r="AC3202" s="22">
        <v>7.38</v>
      </c>
      <c r="AE3202" s="22">
        <v>2.1</v>
      </c>
      <c r="AI3202" s="22">
        <v>87</v>
      </c>
      <c r="AJ3202" s="22">
        <v>1378</v>
      </c>
      <c r="AK3202" s="22">
        <v>63.6</v>
      </c>
      <c r="AM3202" s="22">
        <v>5.4740000000000011</v>
      </c>
      <c r="AN3202" s="22">
        <v>12.8744</v>
      </c>
      <c r="AO3202" s="22">
        <v>30.770600000000002</v>
      </c>
      <c r="AP3202" s="22">
        <v>23.077640000000002</v>
      </c>
      <c r="AQ3202" s="22">
        <v>99.655699999999982</v>
      </c>
      <c r="AR3202" s="22">
        <v>4.1500000000000004</v>
      </c>
      <c r="BI3202" s="27"/>
    </row>
    <row r="3203" spans="2:61" s="22" customFormat="1" x14ac:dyDescent="0.2">
      <c r="B3203" s="23">
        <f t="shared" si="409"/>
        <v>1991</v>
      </c>
      <c r="C3203" s="23">
        <f t="shared" si="410"/>
        <v>12</v>
      </c>
      <c r="D3203" s="24" t="s">
        <v>736</v>
      </c>
      <c r="E3203" s="25" t="s">
        <v>1349</v>
      </c>
      <c r="F3203" s="22">
        <v>6606238</v>
      </c>
      <c r="G3203" s="22">
        <v>661152</v>
      </c>
      <c r="H3203" s="26" t="s">
        <v>738</v>
      </c>
      <c r="J3203" s="22" t="str">
        <f t="shared" ref="J3203:J3266" si="411">CONCATENATE(H3203," ",I3203)</f>
        <v xml:space="preserve">Oxundaån </v>
      </c>
      <c r="K3203" s="22" t="s">
        <v>739</v>
      </c>
      <c r="L3203" s="22">
        <v>0.5</v>
      </c>
      <c r="M3203" s="22">
        <v>0.5</v>
      </c>
      <c r="O3203" s="22">
        <v>1.5</v>
      </c>
      <c r="P3203" s="22">
        <v>11.18</v>
      </c>
      <c r="R3203" s="22">
        <v>49.9</v>
      </c>
      <c r="T3203" s="22">
        <v>2.2549999999999999</v>
      </c>
      <c r="U3203" s="22">
        <v>90</v>
      </c>
      <c r="V3203" s="22">
        <f t="shared" si="408"/>
        <v>0.34893224701738318</v>
      </c>
      <c r="W3203" s="22">
        <v>4.1000000000000002E-2</v>
      </c>
      <c r="X3203" s="22">
        <v>24</v>
      </c>
      <c r="AB3203" s="22">
        <v>450</v>
      </c>
      <c r="AC3203" s="22">
        <v>7.62</v>
      </c>
      <c r="AE3203" s="22">
        <v>2.2999999999999998</v>
      </c>
      <c r="AI3203" s="22">
        <v>65</v>
      </c>
      <c r="AJ3203" s="22">
        <v>1127</v>
      </c>
      <c r="AK3203" s="22">
        <v>61.08</v>
      </c>
      <c r="AM3203" s="22">
        <v>5.3176000000000005</v>
      </c>
      <c r="AN3203" s="22">
        <v>11.870099999999999</v>
      </c>
      <c r="AO3203" s="22">
        <v>28.998100000000001</v>
      </c>
      <c r="AP3203" s="22">
        <v>22.458259999999999</v>
      </c>
      <c r="AQ3203" s="22">
        <v>75.822900000000004</v>
      </c>
      <c r="AR3203" s="22">
        <v>2.25</v>
      </c>
      <c r="BI3203" s="27"/>
    </row>
    <row r="3204" spans="2:61" s="22" customFormat="1" x14ac:dyDescent="0.2">
      <c r="B3204" s="23">
        <f t="shared" si="409"/>
        <v>1992</v>
      </c>
      <c r="C3204" s="23">
        <f t="shared" si="410"/>
        <v>12</v>
      </c>
      <c r="D3204" s="24" t="s">
        <v>736</v>
      </c>
      <c r="E3204" s="25" t="s">
        <v>1350</v>
      </c>
      <c r="F3204" s="22">
        <v>6606238</v>
      </c>
      <c r="G3204" s="22">
        <v>661152</v>
      </c>
      <c r="H3204" s="26" t="s">
        <v>738</v>
      </c>
      <c r="J3204" s="22" t="str">
        <f t="shared" si="411"/>
        <v xml:space="preserve">Oxundaån </v>
      </c>
      <c r="K3204" s="22" t="s">
        <v>739</v>
      </c>
      <c r="L3204" s="22">
        <v>0.5</v>
      </c>
      <c r="M3204" s="22">
        <v>0.5</v>
      </c>
      <c r="O3204" s="22">
        <v>1.5</v>
      </c>
      <c r="P3204" s="22">
        <v>10.99</v>
      </c>
      <c r="R3204" s="22">
        <v>48.5</v>
      </c>
      <c r="T3204" s="22">
        <v>2.1589999999999998</v>
      </c>
      <c r="U3204" s="22">
        <v>128</v>
      </c>
      <c r="V3204" s="22">
        <f t="shared" si="408"/>
        <v>0.45274821445443769</v>
      </c>
      <c r="W3204" s="22">
        <v>5.8999999999999997E-2</v>
      </c>
      <c r="X3204" s="22">
        <v>25</v>
      </c>
      <c r="AB3204" s="22">
        <v>595</v>
      </c>
      <c r="AC3204" s="22">
        <v>7.58</v>
      </c>
      <c r="AE3204" s="22">
        <v>7.7</v>
      </c>
      <c r="AI3204" s="22">
        <v>63</v>
      </c>
      <c r="AJ3204" s="22">
        <v>1495</v>
      </c>
      <c r="AK3204" s="22">
        <v>60.4</v>
      </c>
      <c r="AM3204" s="22">
        <v>5.8650000000000002</v>
      </c>
      <c r="AN3204" s="22">
        <v>11.9064</v>
      </c>
      <c r="AO3204" s="22">
        <v>30.061600000000002</v>
      </c>
      <c r="AP3204" s="22">
        <v>24.33934</v>
      </c>
      <c r="AQ3204" s="22">
        <v>79.042249999999996</v>
      </c>
      <c r="AR3204" s="22">
        <v>4.2</v>
      </c>
      <c r="BI3204" s="27"/>
    </row>
    <row r="3205" spans="2:61" s="22" customFormat="1" x14ac:dyDescent="0.2">
      <c r="B3205" s="23">
        <f t="shared" si="409"/>
        <v>1993</v>
      </c>
      <c r="C3205" s="23">
        <f t="shared" si="410"/>
        <v>12</v>
      </c>
      <c r="D3205" s="24" t="s">
        <v>736</v>
      </c>
      <c r="E3205" s="25" t="s">
        <v>1351</v>
      </c>
      <c r="F3205" s="22">
        <v>6606238</v>
      </c>
      <c r="G3205" s="22">
        <v>661152</v>
      </c>
      <c r="H3205" s="26" t="s">
        <v>738</v>
      </c>
      <c r="J3205" s="22" t="str">
        <f t="shared" si="411"/>
        <v xml:space="preserve">Oxundaån </v>
      </c>
      <c r="K3205" s="22" t="s">
        <v>739</v>
      </c>
      <c r="L3205" s="22">
        <v>0.5</v>
      </c>
      <c r="M3205" s="22">
        <v>0.5</v>
      </c>
      <c r="O3205" s="22">
        <v>1.2</v>
      </c>
      <c r="P3205" s="22">
        <v>10.8</v>
      </c>
      <c r="R3205" s="22">
        <v>51.6</v>
      </c>
      <c r="T3205" s="22">
        <v>2.5259999999999998</v>
      </c>
      <c r="U3205" s="22">
        <v>100</v>
      </c>
      <c r="V3205" s="22">
        <f t="shared" si="408"/>
        <v>0.48662918617741807</v>
      </c>
      <c r="W3205" s="22">
        <v>5.8000000000000003E-2</v>
      </c>
      <c r="X3205" s="22">
        <v>17</v>
      </c>
      <c r="AB3205" s="22">
        <v>375</v>
      </c>
      <c r="AC3205" s="22">
        <v>7.73</v>
      </c>
      <c r="AE3205" s="22">
        <v>2.8</v>
      </c>
      <c r="AI3205" s="22">
        <v>48</v>
      </c>
      <c r="AJ3205" s="22">
        <v>1097</v>
      </c>
      <c r="AK3205" s="22">
        <v>63.64</v>
      </c>
      <c r="AM3205" s="22">
        <v>6.0213999999999999</v>
      </c>
      <c r="AN3205" s="22">
        <v>11.6281</v>
      </c>
      <c r="AO3205" s="22">
        <v>33.287550000000003</v>
      </c>
      <c r="AP3205" s="22">
        <v>25.66986</v>
      </c>
      <c r="AQ3205" s="22">
        <v>70.008849999999995</v>
      </c>
      <c r="AR3205" s="22">
        <v>1.3</v>
      </c>
      <c r="BI3205" s="27"/>
    </row>
    <row r="3206" spans="2:61" s="22" customFormat="1" x14ac:dyDescent="0.2">
      <c r="B3206" s="23">
        <f t="shared" si="409"/>
        <v>1994</v>
      </c>
      <c r="C3206" s="23">
        <f t="shared" si="410"/>
        <v>12</v>
      </c>
      <c r="D3206" s="24" t="s">
        <v>736</v>
      </c>
      <c r="E3206" s="25" t="s">
        <v>1352</v>
      </c>
      <c r="F3206" s="22">
        <v>6606238</v>
      </c>
      <c r="G3206" s="22">
        <v>661152</v>
      </c>
      <c r="H3206" s="26" t="s">
        <v>738</v>
      </c>
      <c r="J3206" s="22" t="str">
        <f t="shared" si="411"/>
        <v xml:space="preserve">Oxundaån </v>
      </c>
      <c r="K3206" s="22" t="s">
        <v>739</v>
      </c>
      <c r="L3206" s="22">
        <v>0.5</v>
      </c>
      <c r="M3206" s="22">
        <v>0.5</v>
      </c>
      <c r="O3206" s="22">
        <v>2.1</v>
      </c>
      <c r="P3206" s="22">
        <v>10.16</v>
      </c>
      <c r="R3206" s="22">
        <v>46.5</v>
      </c>
      <c r="T3206" s="22">
        <v>2.286</v>
      </c>
      <c r="U3206" s="22">
        <v>57</v>
      </c>
      <c r="V3206" s="22">
        <f t="shared" si="408"/>
        <v>0.25455604348943217</v>
      </c>
      <c r="W3206" s="22">
        <v>0.04</v>
      </c>
      <c r="X3206" s="22">
        <v>18</v>
      </c>
      <c r="AB3206" s="22">
        <v>387</v>
      </c>
      <c r="AC3206" s="22">
        <v>7.66</v>
      </c>
      <c r="AE3206" s="22">
        <v>5.9</v>
      </c>
      <c r="AI3206" s="22">
        <v>36</v>
      </c>
      <c r="AJ3206" s="22">
        <v>1157</v>
      </c>
      <c r="AK3206" s="22">
        <v>54.24</v>
      </c>
      <c r="AM3206" s="22">
        <v>5.2785000000000002</v>
      </c>
      <c r="AN3206" s="22">
        <v>9.9582999999999995</v>
      </c>
      <c r="AO3206" s="22">
        <v>28.785400000000003</v>
      </c>
      <c r="AP3206" s="22">
        <v>22.710599999999999</v>
      </c>
      <c r="AQ3206" s="22">
        <v>63.762349999999991</v>
      </c>
      <c r="AR3206" s="22">
        <v>2.7</v>
      </c>
      <c r="BI3206" s="27"/>
    </row>
    <row r="3207" spans="2:61" s="22" customFormat="1" x14ac:dyDescent="0.2">
      <c r="B3207" s="23">
        <f t="shared" si="409"/>
        <v>1995</v>
      </c>
      <c r="C3207" s="23">
        <f t="shared" si="410"/>
        <v>12</v>
      </c>
      <c r="D3207" s="24" t="s">
        <v>736</v>
      </c>
      <c r="E3207" s="25" t="s">
        <v>1353</v>
      </c>
      <c r="F3207" s="22">
        <v>6606238</v>
      </c>
      <c r="G3207" s="22">
        <v>661152</v>
      </c>
      <c r="H3207" s="26" t="s">
        <v>738</v>
      </c>
      <c r="J3207" s="22" t="str">
        <f t="shared" si="411"/>
        <v xml:space="preserve">Oxundaån </v>
      </c>
      <c r="K3207" s="22" t="s">
        <v>739</v>
      </c>
      <c r="L3207" s="22">
        <v>0.5</v>
      </c>
      <c r="M3207" s="22">
        <v>0.5</v>
      </c>
      <c r="O3207" s="22">
        <v>1.3</v>
      </c>
      <c r="P3207" s="22">
        <v>9.66</v>
      </c>
      <c r="R3207" s="22">
        <v>45.2</v>
      </c>
      <c r="T3207" s="22">
        <v>2.258</v>
      </c>
      <c r="U3207" s="22">
        <v>92</v>
      </c>
      <c r="V3207" s="22">
        <f t="shared" si="408"/>
        <v>0.36727631837894159</v>
      </c>
      <c r="W3207" s="22">
        <v>4.9000000000000002E-2</v>
      </c>
      <c r="X3207" s="22">
        <v>34</v>
      </c>
      <c r="AB3207" s="22">
        <v>412</v>
      </c>
      <c r="AC3207" s="22">
        <v>7.64</v>
      </c>
      <c r="AE3207" s="22">
        <v>2.1</v>
      </c>
      <c r="AI3207" s="22">
        <v>48</v>
      </c>
      <c r="AJ3207" s="22">
        <v>1237</v>
      </c>
      <c r="AK3207" s="22">
        <v>53.92</v>
      </c>
      <c r="AM3207" s="22">
        <v>4.5356000000000005</v>
      </c>
      <c r="AN3207" s="22">
        <v>8.7845999999999993</v>
      </c>
      <c r="AO3207" s="22">
        <v>29.494400000000002</v>
      </c>
      <c r="AP3207" s="22">
        <v>20.990100000000002</v>
      </c>
      <c r="AQ3207" s="22">
        <v>50.020049999999991</v>
      </c>
      <c r="AR3207" s="22">
        <v>2.38</v>
      </c>
      <c r="BI3207" s="27"/>
    </row>
    <row r="3208" spans="2:61" s="22" customFormat="1" x14ac:dyDescent="0.2">
      <c r="B3208" s="23">
        <f t="shared" si="409"/>
        <v>1997</v>
      </c>
      <c r="C3208" s="23">
        <f t="shared" si="410"/>
        <v>12</v>
      </c>
      <c r="D3208" s="24" t="s">
        <v>736</v>
      </c>
      <c r="E3208" s="25" t="s">
        <v>1354</v>
      </c>
      <c r="F3208" s="22">
        <v>6606238</v>
      </c>
      <c r="G3208" s="22">
        <v>661152</v>
      </c>
      <c r="H3208" s="26" t="s">
        <v>738</v>
      </c>
      <c r="J3208" s="22" t="str">
        <f t="shared" si="411"/>
        <v xml:space="preserve">Oxundaån </v>
      </c>
      <c r="K3208" s="22" t="s">
        <v>739</v>
      </c>
      <c r="L3208" s="22">
        <v>0.5</v>
      </c>
      <c r="M3208" s="22">
        <v>0.5</v>
      </c>
      <c r="O3208" s="22">
        <v>1.7</v>
      </c>
      <c r="R3208" s="22">
        <v>46.2</v>
      </c>
      <c r="T3208" s="22">
        <v>2.1890000000000001</v>
      </c>
      <c r="U3208" s="22">
        <v>21</v>
      </c>
      <c r="V3208" s="22">
        <f t="shared" si="408"/>
        <v>0.13702338142283577</v>
      </c>
      <c r="W3208" s="22">
        <v>0.04</v>
      </c>
      <c r="X3208" s="22">
        <v>50</v>
      </c>
      <c r="AB3208" s="22">
        <v>96</v>
      </c>
      <c r="AC3208" s="22">
        <v>7.84</v>
      </c>
      <c r="AE3208" s="22">
        <v>4.3</v>
      </c>
      <c r="AG3208" s="22">
        <v>12</v>
      </c>
      <c r="AI3208" s="22">
        <v>80</v>
      </c>
      <c r="AJ3208" s="22">
        <v>926</v>
      </c>
      <c r="AK3208" s="22">
        <v>55.16</v>
      </c>
      <c r="AM3208" s="22">
        <v>5.1612</v>
      </c>
      <c r="AN3208" s="22">
        <v>9.837299999999999</v>
      </c>
      <c r="AO3208" s="22">
        <v>36.797100000000007</v>
      </c>
      <c r="AP3208" s="22">
        <v>24.041120000000003</v>
      </c>
      <c r="AQ3208" s="22">
        <v>60.494949999999989</v>
      </c>
      <c r="AR3208" s="22">
        <v>0.47</v>
      </c>
      <c r="BI3208" s="27"/>
    </row>
    <row r="3209" spans="2:61" s="22" customFormat="1" x14ac:dyDescent="0.2">
      <c r="B3209" s="23">
        <f t="shared" si="409"/>
        <v>1997</v>
      </c>
      <c r="C3209" s="23">
        <f t="shared" si="410"/>
        <v>12</v>
      </c>
      <c r="D3209" s="24" t="s">
        <v>736</v>
      </c>
      <c r="E3209" s="25" t="s">
        <v>1355</v>
      </c>
      <c r="F3209" s="22">
        <v>6606238</v>
      </c>
      <c r="G3209" s="22">
        <v>661152</v>
      </c>
      <c r="H3209" s="26" t="s">
        <v>738</v>
      </c>
      <c r="J3209" s="22" t="str">
        <f t="shared" si="411"/>
        <v xml:space="preserve">Oxundaån </v>
      </c>
      <c r="K3209" s="22" t="s">
        <v>739</v>
      </c>
      <c r="L3209" s="22">
        <v>0.5</v>
      </c>
      <c r="M3209" s="22">
        <v>0.5</v>
      </c>
      <c r="O3209" s="22">
        <v>3</v>
      </c>
      <c r="R3209" s="22">
        <v>49.7</v>
      </c>
      <c r="T3209" s="22">
        <v>2.2080000000000002</v>
      </c>
      <c r="U3209" s="22">
        <v>80</v>
      </c>
      <c r="V3209" s="22">
        <f t="shared" si="408"/>
        <v>0.24883591869692853</v>
      </c>
      <c r="W3209" s="22">
        <v>5.2999999999999999E-2</v>
      </c>
      <c r="X3209" s="22">
        <v>45</v>
      </c>
      <c r="AB3209" s="22">
        <v>386</v>
      </c>
      <c r="AC3209" s="22">
        <v>7.47</v>
      </c>
      <c r="AE3209" s="22">
        <v>3.9</v>
      </c>
      <c r="AG3209" s="22">
        <v>11.8</v>
      </c>
      <c r="AI3209" s="22">
        <v>51</v>
      </c>
      <c r="AJ3209" s="22">
        <v>695</v>
      </c>
      <c r="AK3209" s="22">
        <v>59.44</v>
      </c>
      <c r="AM3209" s="22">
        <v>5.7085999999999997</v>
      </c>
      <c r="AN3209" s="22">
        <v>11.373999999999999</v>
      </c>
      <c r="AO3209" s="22">
        <v>39.562200000000004</v>
      </c>
      <c r="AP3209" s="22">
        <v>26.472760000000001</v>
      </c>
      <c r="AQ3209" s="22">
        <v>69.191999999999993</v>
      </c>
      <c r="AR3209" s="22">
        <v>1.24</v>
      </c>
      <c r="BI3209" s="27"/>
    </row>
    <row r="3210" spans="2:61" s="22" customFormat="1" x14ac:dyDescent="0.2">
      <c r="B3210" s="23">
        <f t="shared" si="409"/>
        <v>1998</v>
      </c>
      <c r="C3210" s="23">
        <f t="shared" si="410"/>
        <v>12</v>
      </c>
      <c r="D3210" s="24" t="s">
        <v>736</v>
      </c>
      <c r="E3210" s="25" t="s">
        <v>1356</v>
      </c>
      <c r="F3210" s="22">
        <v>6606238</v>
      </c>
      <c r="G3210" s="22">
        <v>661152</v>
      </c>
      <c r="H3210" s="26" t="s">
        <v>738</v>
      </c>
      <c r="J3210" s="22" t="str">
        <f t="shared" si="411"/>
        <v xml:space="preserve">Oxundaån </v>
      </c>
      <c r="K3210" s="22" t="s">
        <v>739</v>
      </c>
      <c r="L3210" s="22">
        <v>0.5</v>
      </c>
      <c r="M3210" s="22">
        <v>0.5</v>
      </c>
      <c r="O3210" s="22">
        <v>2.2000000000000002</v>
      </c>
      <c r="R3210" s="22">
        <v>52</v>
      </c>
      <c r="T3210" s="22">
        <v>2.2210000000000001</v>
      </c>
      <c r="U3210" s="22">
        <v>111</v>
      </c>
      <c r="V3210" s="22">
        <f t="shared" si="408"/>
        <v>0.3625405233715211</v>
      </c>
      <c r="W3210" s="22">
        <v>0.05</v>
      </c>
      <c r="X3210" s="22">
        <v>38</v>
      </c>
      <c r="AB3210" s="22">
        <v>375</v>
      </c>
      <c r="AC3210" s="22">
        <v>7.52</v>
      </c>
      <c r="AE3210" s="22">
        <v>3.1</v>
      </c>
      <c r="AG3210" s="22">
        <v>8.8000000000000007</v>
      </c>
      <c r="AI3210" s="22">
        <v>56</v>
      </c>
      <c r="AJ3210" s="22">
        <v>1252</v>
      </c>
      <c r="AK3210" s="22">
        <v>61.959999999999994</v>
      </c>
      <c r="AM3210" s="22">
        <v>5.8650000000000002</v>
      </c>
      <c r="AN3210" s="22">
        <v>12.0274</v>
      </c>
      <c r="AO3210" s="22">
        <v>37.896050000000002</v>
      </c>
      <c r="AP3210" s="22">
        <v>25.899260000000002</v>
      </c>
      <c r="AQ3210" s="22">
        <v>85.144599999999997</v>
      </c>
      <c r="AR3210" s="22">
        <v>1.86</v>
      </c>
      <c r="BI3210" s="27"/>
    </row>
    <row r="3211" spans="2:61" s="22" customFormat="1" x14ac:dyDescent="0.2">
      <c r="B3211" s="23">
        <f t="shared" si="409"/>
        <v>1998</v>
      </c>
      <c r="C3211" s="23">
        <f t="shared" si="410"/>
        <v>12</v>
      </c>
      <c r="D3211" s="24" t="s">
        <v>736</v>
      </c>
      <c r="E3211" s="25" t="s">
        <v>1357</v>
      </c>
      <c r="F3211" s="22">
        <v>6606238</v>
      </c>
      <c r="G3211" s="22">
        <v>661152</v>
      </c>
      <c r="H3211" s="26" t="s">
        <v>738</v>
      </c>
      <c r="J3211" s="22" t="str">
        <f t="shared" si="411"/>
        <v xml:space="preserve">Oxundaån </v>
      </c>
      <c r="K3211" s="22" t="s">
        <v>739</v>
      </c>
      <c r="L3211" s="22">
        <v>0.5</v>
      </c>
      <c r="M3211" s="22">
        <v>0.5</v>
      </c>
      <c r="O3211" s="22">
        <v>1.5</v>
      </c>
      <c r="R3211" s="22">
        <v>47.4</v>
      </c>
      <c r="T3211" s="22">
        <v>1.9419999999999999</v>
      </c>
      <c r="U3211" s="22">
        <v>97</v>
      </c>
      <c r="V3211" s="22">
        <f t="shared" si="408"/>
        <v>0.12201430235152151</v>
      </c>
      <c r="W3211" s="22">
        <v>8.5000000000000006E-2</v>
      </c>
      <c r="X3211" s="22">
        <v>48</v>
      </c>
      <c r="AB3211" s="22">
        <v>1610</v>
      </c>
      <c r="AC3211" s="22">
        <v>7.13</v>
      </c>
      <c r="AE3211" s="22">
        <v>17.7</v>
      </c>
      <c r="AG3211" s="22">
        <v>9.1</v>
      </c>
      <c r="AI3211" s="22">
        <v>76</v>
      </c>
      <c r="AJ3211" s="22">
        <v>2045</v>
      </c>
      <c r="AK3211" s="22">
        <v>53.48</v>
      </c>
      <c r="AM3211" s="22">
        <v>5.3176000000000005</v>
      </c>
      <c r="AN3211" s="22">
        <v>11.0715</v>
      </c>
      <c r="AO3211" s="22">
        <v>31.444150000000004</v>
      </c>
      <c r="AP3211" s="22">
        <v>22.022400000000001</v>
      </c>
      <c r="AQ3211" s="22">
        <v>76.207300000000004</v>
      </c>
      <c r="AR3211" s="22">
        <v>5.89</v>
      </c>
      <c r="BI3211" s="27"/>
    </row>
    <row r="3212" spans="2:61" s="22" customFormat="1" x14ac:dyDescent="0.2">
      <c r="B3212" s="23">
        <f t="shared" si="409"/>
        <v>1999</v>
      </c>
      <c r="C3212" s="23">
        <f t="shared" si="410"/>
        <v>12</v>
      </c>
      <c r="D3212" s="24" t="s">
        <v>736</v>
      </c>
      <c r="E3212" s="25" t="s">
        <v>1358</v>
      </c>
      <c r="F3212" s="22">
        <v>6606238</v>
      </c>
      <c r="G3212" s="22">
        <v>661152</v>
      </c>
      <c r="H3212" s="26" t="s">
        <v>738</v>
      </c>
      <c r="J3212" s="22" t="str">
        <f t="shared" si="411"/>
        <v xml:space="preserve">Oxundaån </v>
      </c>
      <c r="K3212" s="22" t="s">
        <v>739</v>
      </c>
      <c r="L3212" s="22">
        <v>0.5</v>
      </c>
      <c r="M3212" s="22">
        <v>0.5</v>
      </c>
      <c r="O3212" s="22">
        <v>1.1000000000000001</v>
      </c>
      <c r="R3212" s="22">
        <v>44</v>
      </c>
      <c r="T3212" s="22">
        <v>2.2759999999999998</v>
      </c>
      <c r="U3212" s="22">
        <v>10</v>
      </c>
      <c r="V3212" s="22">
        <f t="shared" si="408"/>
        <v>3.4213698686922769E-2</v>
      </c>
      <c r="W3212" s="22">
        <v>6.9000000000000006E-2</v>
      </c>
      <c r="X3212" s="22">
        <v>40</v>
      </c>
      <c r="AB3212" s="22">
        <v>440</v>
      </c>
      <c r="AC3212" s="22">
        <v>7.58</v>
      </c>
      <c r="AE3212" s="22">
        <v>2.1</v>
      </c>
      <c r="AG3212" s="22">
        <v>10.1</v>
      </c>
      <c r="AI3212" s="22">
        <v>51</v>
      </c>
      <c r="AJ3212" s="22">
        <v>1118</v>
      </c>
      <c r="AK3212" s="22">
        <v>53.32</v>
      </c>
      <c r="AM3212" s="22">
        <v>4.8875000000000002</v>
      </c>
      <c r="AN3212" s="22">
        <v>9.0991999999999997</v>
      </c>
      <c r="AO3212" s="22">
        <v>31.975900000000003</v>
      </c>
      <c r="AP3212" s="22">
        <v>21.540659999999999</v>
      </c>
      <c r="AQ3212" s="22">
        <v>51.269349999999996</v>
      </c>
      <c r="AR3212" s="22">
        <v>3.58</v>
      </c>
      <c r="BI3212" s="27"/>
    </row>
    <row r="3213" spans="2:61" s="22" customFormat="1" x14ac:dyDescent="0.2">
      <c r="B3213" s="23">
        <f t="shared" si="409"/>
        <v>2000</v>
      </c>
      <c r="C3213" s="23">
        <f t="shared" si="410"/>
        <v>12</v>
      </c>
      <c r="D3213" s="24" t="s">
        <v>736</v>
      </c>
      <c r="E3213" s="25" t="s">
        <v>1359</v>
      </c>
      <c r="F3213" s="22">
        <v>6606238</v>
      </c>
      <c r="G3213" s="22">
        <v>661152</v>
      </c>
      <c r="H3213" s="26" t="s">
        <v>738</v>
      </c>
      <c r="J3213" s="22" t="str">
        <f t="shared" si="411"/>
        <v xml:space="preserve">Oxundaån </v>
      </c>
      <c r="K3213" s="22" t="s">
        <v>739</v>
      </c>
      <c r="L3213" s="22">
        <v>0.5</v>
      </c>
      <c r="M3213" s="22">
        <v>0.5</v>
      </c>
      <c r="O3213" s="22">
        <v>1.5</v>
      </c>
      <c r="R3213" s="22">
        <v>51.1</v>
      </c>
      <c r="T3213" s="22">
        <v>1.9770000000000001</v>
      </c>
      <c r="U3213" s="22">
        <v>41</v>
      </c>
      <c r="V3213" s="22">
        <f t="shared" si="408"/>
        <v>8.357633213667584E-2</v>
      </c>
      <c r="W3213" s="22">
        <v>7.1999999999999995E-2</v>
      </c>
      <c r="X3213" s="22">
        <v>36</v>
      </c>
      <c r="AB3213" s="22">
        <v>1170</v>
      </c>
      <c r="AC3213" s="22">
        <v>7.34</v>
      </c>
      <c r="AE3213" s="22">
        <v>11.9</v>
      </c>
      <c r="AG3213" s="22">
        <v>11.7</v>
      </c>
      <c r="AI3213" s="22">
        <v>50</v>
      </c>
      <c r="AJ3213" s="22">
        <v>1421</v>
      </c>
      <c r="AK3213" s="22">
        <v>56.2</v>
      </c>
      <c r="AM3213" s="22">
        <v>5.7477</v>
      </c>
      <c r="AN3213" s="22">
        <v>11.107800000000001</v>
      </c>
      <c r="AO3213" s="22">
        <v>33.712949999999999</v>
      </c>
      <c r="AP3213" s="22">
        <v>25.945140000000002</v>
      </c>
      <c r="AQ3213" s="22">
        <v>84.279699999999991</v>
      </c>
      <c r="AR3213" s="22">
        <v>4.4000000000000004</v>
      </c>
      <c r="BI3213" s="27"/>
    </row>
    <row r="3214" spans="2:61" s="22" customFormat="1" x14ac:dyDescent="0.2">
      <c r="B3214" s="23">
        <f t="shared" si="409"/>
        <v>2001</v>
      </c>
      <c r="C3214" s="23">
        <f t="shared" si="410"/>
        <v>12</v>
      </c>
      <c r="D3214" s="24" t="s">
        <v>736</v>
      </c>
      <c r="E3214" s="25" t="s">
        <v>1360</v>
      </c>
      <c r="F3214" s="22">
        <v>6606238</v>
      </c>
      <c r="G3214" s="22">
        <v>661152</v>
      </c>
      <c r="H3214" s="26" t="s">
        <v>738</v>
      </c>
      <c r="J3214" s="22" t="str">
        <f t="shared" si="411"/>
        <v xml:space="preserve">Oxundaån </v>
      </c>
      <c r="K3214" s="22" t="s">
        <v>739</v>
      </c>
      <c r="L3214" s="22">
        <v>0.5</v>
      </c>
      <c r="M3214" s="22">
        <v>0.5</v>
      </c>
      <c r="O3214" s="22">
        <v>0.8</v>
      </c>
      <c r="R3214" s="22">
        <v>48.3</v>
      </c>
      <c r="T3214" s="22">
        <v>2.2799999999999998</v>
      </c>
      <c r="U3214" s="22">
        <v>63</v>
      </c>
      <c r="V3214" s="22">
        <f t="shared" si="408"/>
        <v>0.17495268394232827</v>
      </c>
      <c r="W3214" s="22">
        <v>8.3000000000000004E-2</v>
      </c>
      <c r="X3214" s="22">
        <v>35</v>
      </c>
      <c r="AB3214" s="22">
        <v>741</v>
      </c>
      <c r="AC3214" s="22">
        <v>7.5</v>
      </c>
      <c r="AE3214" s="22">
        <v>5.5</v>
      </c>
      <c r="AG3214" s="22">
        <v>11.1</v>
      </c>
      <c r="AI3214" s="22">
        <v>53</v>
      </c>
      <c r="AJ3214" s="22">
        <v>1478</v>
      </c>
      <c r="AK3214" s="22">
        <v>56.260000000000005</v>
      </c>
      <c r="AM3214" s="22">
        <v>5.6303999999999998</v>
      </c>
      <c r="AN3214" s="22">
        <v>10.4665</v>
      </c>
      <c r="AO3214" s="22">
        <v>37.222500000000004</v>
      </c>
      <c r="AP3214" s="22">
        <v>25.440460000000002</v>
      </c>
      <c r="AQ3214" s="22">
        <v>70.152999999999992</v>
      </c>
      <c r="AR3214" s="22">
        <v>3.24</v>
      </c>
      <c r="BI3214" s="27"/>
    </row>
    <row r="3215" spans="2:61" s="22" customFormat="1" x14ac:dyDescent="0.2">
      <c r="B3215" s="23">
        <f t="shared" si="409"/>
        <v>2002</v>
      </c>
      <c r="C3215" s="23">
        <f t="shared" si="410"/>
        <v>12</v>
      </c>
      <c r="D3215" s="24" t="s">
        <v>736</v>
      </c>
      <c r="E3215" s="25" t="s">
        <v>1361</v>
      </c>
      <c r="F3215" s="22">
        <v>6606238</v>
      </c>
      <c r="G3215" s="22">
        <v>661152</v>
      </c>
      <c r="H3215" s="26" t="s">
        <v>738</v>
      </c>
      <c r="J3215" s="22" t="str">
        <f t="shared" si="411"/>
        <v xml:space="preserve">Oxundaån </v>
      </c>
      <c r="K3215" s="22" t="s">
        <v>739</v>
      </c>
      <c r="L3215" s="22">
        <v>0.5</v>
      </c>
      <c r="M3215" s="22">
        <v>0.5</v>
      </c>
      <c r="O3215" s="22">
        <v>1</v>
      </c>
      <c r="R3215" s="22">
        <v>48.4</v>
      </c>
      <c r="T3215" s="22">
        <v>2.5640000000000001</v>
      </c>
      <c r="U3215" s="22">
        <v>281</v>
      </c>
      <c r="V3215" s="22">
        <f t="shared" si="408"/>
        <v>0.85005707854967993</v>
      </c>
      <c r="W3215" s="22">
        <v>3.9E-2</v>
      </c>
      <c r="X3215" s="22">
        <v>85</v>
      </c>
      <c r="AB3215" s="22">
        <v>303</v>
      </c>
      <c r="AC3215" s="22">
        <v>7.53</v>
      </c>
      <c r="AE3215" s="22">
        <v>1.1000000000000001</v>
      </c>
      <c r="AG3215" s="22">
        <v>10.1</v>
      </c>
      <c r="AI3215" s="22">
        <v>96</v>
      </c>
      <c r="AJ3215" s="22">
        <v>1199</v>
      </c>
      <c r="AK3215" s="22">
        <v>56.08</v>
      </c>
      <c r="AM3215" s="22">
        <v>6.0213999999999999</v>
      </c>
      <c r="AN3215" s="22">
        <v>10.623799999999999</v>
      </c>
      <c r="AO3215" s="22">
        <v>49.417299999999997</v>
      </c>
      <c r="AP3215" s="22">
        <v>30.441380000000002</v>
      </c>
      <c r="AQ3215" s="22">
        <v>55.209449999999997</v>
      </c>
      <c r="AR3215" s="22">
        <v>2.52</v>
      </c>
      <c r="BI3215" s="27"/>
    </row>
    <row r="3216" spans="2:61" s="22" customFormat="1" x14ac:dyDescent="0.2">
      <c r="B3216" s="23">
        <f t="shared" si="409"/>
        <v>2003</v>
      </c>
      <c r="C3216" s="23">
        <f t="shared" si="410"/>
        <v>12</v>
      </c>
      <c r="D3216" s="24" t="s">
        <v>736</v>
      </c>
      <c r="E3216" s="25" t="s">
        <v>1362</v>
      </c>
      <c r="F3216" s="22">
        <v>6606238</v>
      </c>
      <c r="G3216" s="22">
        <v>661152</v>
      </c>
      <c r="H3216" s="26" t="s">
        <v>738</v>
      </c>
      <c r="J3216" s="22" t="str">
        <f t="shared" si="411"/>
        <v xml:space="preserve">Oxundaån </v>
      </c>
      <c r="K3216" s="22" t="s">
        <v>739</v>
      </c>
      <c r="L3216" s="22">
        <v>0.5</v>
      </c>
      <c r="M3216" s="22">
        <v>0.5</v>
      </c>
      <c r="O3216" s="22">
        <v>1</v>
      </c>
      <c r="R3216" s="22">
        <v>53.2</v>
      </c>
      <c r="T3216" s="22">
        <v>2.2850000000000001</v>
      </c>
      <c r="U3216" s="22">
        <v>155</v>
      </c>
      <c r="V3216" s="22">
        <f t="shared" si="408"/>
        <v>0.32469718595662261</v>
      </c>
      <c r="W3216" s="22">
        <v>5.7000000000000002E-2</v>
      </c>
      <c r="X3216" s="22">
        <v>62</v>
      </c>
      <c r="AB3216" s="22">
        <v>929</v>
      </c>
      <c r="AC3216" s="22">
        <v>7.37</v>
      </c>
      <c r="AE3216" s="22">
        <v>8.1999999999999993</v>
      </c>
      <c r="AG3216" s="22">
        <v>8.3000000000000007</v>
      </c>
      <c r="AI3216" s="22">
        <v>72</v>
      </c>
      <c r="AJ3216" s="22">
        <v>1527</v>
      </c>
      <c r="AK3216" s="22">
        <v>55.540000000000006</v>
      </c>
      <c r="AL3216" s="22">
        <v>0.38500000000000001</v>
      </c>
      <c r="AM3216" s="22">
        <v>6.3733000000000004</v>
      </c>
      <c r="AN3216" s="22">
        <v>11.4224</v>
      </c>
      <c r="AO3216" s="22">
        <v>46.333150000000003</v>
      </c>
      <c r="AP3216" s="22">
        <v>30.441380000000002</v>
      </c>
      <c r="AQ3216" s="22">
        <v>77.168300000000002</v>
      </c>
      <c r="AR3216" s="22">
        <v>1.53</v>
      </c>
      <c r="AV3216" s="28">
        <v>3.5000000000000003E-2</v>
      </c>
      <c r="AX3216" s="28">
        <v>1.97</v>
      </c>
      <c r="AY3216" s="28">
        <v>4.5999999999999996</v>
      </c>
      <c r="BC3216" s="28">
        <v>7.6</v>
      </c>
      <c r="BE3216" s="28">
        <v>1.1200000000000001</v>
      </c>
      <c r="BH3216" s="28">
        <v>13</v>
      </c>
      <c r="BI3216" s="27"/>
    </row>
    <row r="3217" spans="1:61" s="22" customFormat="1" x14ac:dyDescent="0.2">
      <c r="B3217" s="23">
        <f t="shared" si="409"/>
        <v>2004</v>
      </c>
      <c r="C3217" s="23">
        <f t="shared" si="410"/>
        <v>12</v>
      </c>
      <c r="D3217" s="24" t="s">
        <v>736</v>
      </c>
      <c r="E3217" s="25" t="s">
        <v>1363</v>
      </c>
      <c r="F3217" s="22">
        <v>6606238</v>
      </c>
      <c r="G3217" s="22">
        <v>661152</v>
      </c>
      <c r="H3217" s="26" t="s">
        <v>738</v>
      </c>
      <c r="J3217" s="22" t="str">
        <f t="shared" si="411"/>
        <v xml:space="preserve">Oxundaån </v>
      </c>
      <c r="K3217" s="22" t="s">
        <v>739</v>
      </c>
      <c r="L3217" s="22">
        <v>0.5</v>
      </c>
      <c r="M3217" s="22">
        <v>0.5</v>
      </c>
      <c r="O3217" s="22">
        <v>1</v>
      </c>
      <c r="R3217" s="22">
        <v>51.1</v>
      </c>
      <c r="T3217" s="22">
        <v>2.4489999999999998</v>
      </c>
      <c r="U3217" s="22">
        <v>107</v>
      </c>
      <c r="V3217" s="22">
        <f t="shared" si="408"/>
        <v>0.33120352085139543</v>
      </c>
      <c r="W3217" s="22">
        <v>5.3999999999999999E-2</v>
      </c>
      <c r="X3217" s="22">
        <v>40</v>
      </c>
      <c r="AB3217" s="22">
        <v>311</v>
      </c>
      <c r="AC3217" s="22">
        <v>7.54</v>
      </c>
      <c r="AE3217" s="22">
        <v>2.5</v>
      </c>
      <c r="AG3217" s="22">
        <v>8.8000000000000007</v>
      </c>
      <c r="AI3217" s="22">
        <v>55</v>
      </c>
      <c r="AJ3217" s="22">
        <v>766</v>
      </c>
      <c r="AK3217" s="22">
        <v>56.78</v>
      </c>
      <c r="AL3217" s="22">
        <v>8.1000000000000003E-2</v>
      </c>
      <c r="AM3217" s="22">
        <v>6.2169000000000008</v>
      </c>
      <c r="AN3217" s="22">
        <v>10.4544</v>
      </c>
      <c r="AO3217" s="22">
        <v>41.6892</v>
      </c>
      <c r="AP3217" s="22">
        <v>30.831360000000004</v>
      </c>
      <c r="AQ3217" s="22">
        <v>66.837549999999993</v>
      </c>
      <c r="AR3217" s="22">
        <v>1.87</v>
      </c>
      <c r="AV3217" s="28">
        <v>2.8000000000000001E-2</v>
      </c>
      <c r="AX3217" s="28">
        <v>1.93</v>
      </c>
      <c r="AY3217" s="28">
        <v>3.6</v>
      </c>
      <c r="BC3217" s="28">
        <v>4.4000000000000004</v>
      </c>
      <c r="BE3217" s="28">
        <v>0.34</v>
      </c>
      <c r="BH3217" s="28">
        <v>11</v>
      </c>
      <c r="BI3217" s="27"/>
    </row>
    <row r="3218" spans="1:61" s="22" customFormat="1" x14ac:dyDescent="0.2">
      <c r="B3218" s="23">
        <f t="shared" si="409"/>
        <v>2005</v>
      </c>
      <c r="C3218" s="23">
        <f t="shared" si="410"/>
        <v>12</v>
      </c>
      <c r="D3218" s="24" t="s">
        <v>736</v>
      </c>
      <c r="E3218" s="25" t="s">
        <v>1364</v>
      </c>
      <c r="F3218" s="22">
        <v>6606238</v>
      </c>
      <c r="G3218" s="22">
        <v>661152</v>
      </c>
      <c r="H3218" s="26" t="s">
        <v>738</v>
      </c>
      <c r="J3218" s="22" t="str">
        <f t="shared" si="411"/>
        <v xml:space="preserve">Oxundaån </v>
      </c>
      <c r="K3218" s="22" t="s">
        <v>739</v>
      </c>
      <c r="L3218" s="22">
        <v>0.5</v>
      </c>
      <c r="M3218" s="22">
        <v>0.5</v>
      </c>
      <c r="O3218" s="22">
        <v>0.3</v>
      </c>
      <c r="R3218" s="22">
        <v>51.4</v>
      </c>
      <c r="T3218" s="22">
        <v>2.585</v>
      </c>
      <c r="U3218" s="22">
        <v>126</v>
      </c>
      <c r="V3218" s="22">
        <f t="shared" si="408"/>
        <v>0.60930139248649762</v>
      </c>
      <c r="W3218" s="22">
        <v>3.5000000000000003E-2</v>
      </c>
      <c r="X3218" s="22">
        <v>58</v>
      </c>
      <c r="AB3218" s="22">
        <v>166</v>
      </c>
      <c r="AC3218" s="22">
        <v>7.76</v>
      </c>
      <c r="AE3218" s="22">
        <v>1.5</v>
      </c>
      <c r="AG3218" s="22">
        <v>11.1</v>
      </c>
      <c r="AI3218" s="22">
        <v>75</v>
      </c>
      <c r="AJ3218" s="22">
        <v>892</v>
      </c>
      <c r="AK3218" s="22">
        <v>61.74</v>
      </c>
      <c r="AL3218" s="22">
        <v>6.9000000000000006E-2</v>
      </c>
      <c r="AM3218" s="22">
        <v>6.4124000000000008</v>
      </c>
      <c r="AN3218" s="22">
        <v>11.204600000000001</v>
      </c>
      <c r="AO3218" s="22">
        <v>50.551700000000004</v>
      </c>
      <c r="AP3218" s="22">
        <v>32.964780000000005</v>
      </c>
      <c r="AQ3218" s="22">
        <v>65.059700000000007</v>
      </c>
      <c r="AR3218" s="22">
        <v>1.61</v>
      </c>
      <c r="AV3218" s="28">
        <v>8.0000000000000002E-3</v>
      </c>
      <c r="AX3218" s="28">
        <v>1.28</v>
      </c>
      <c r="AY3218" s="28">
        <v>2.5</v>
      </c>
      <c r="BC3218" s="28">
        <v>4.58</v>
      </c>
      <c r="BE3218" s="28">
        <v>0.34</v>
      </c>
      <c r="BH3218" s="28">
        <v>8.5</v>
      </c>
      <c r="BI3218" s="27"/>
    </row>
    <row r="3219" spans="1:61" s="22" customFormat="1" x14ac:dyDescent="0.2">
      <c r="B3219" s="23">
        <f t="shared" si="409"/>
        <v>2006</v>
      </c>
      <c r="C3219" s="23">
        <f t="shared" si="410"/>
        <v>12</v>
      </c>
      <c r="D3219" s="24" t="s">
        <v>736</v>
      </c>
      <c r="E3219" s="25" t="s">
        <v>1365</v>
      </c>
      <c r="F3219" s="22">
        <v>6606238</v>
      </c>
      <c r="G3219" s="22">
        <v>661152</v>
      </c>
      <c r="H3219" s="26" t="s">
        <v>738</v>
      </c>
      <c r="J3219" s="22" t="str">
        <f t="shared" si="411"/>
        <v xml:space="preserve">Oxundaån </v>
      </c>
      <c r="K3219" s="22" t="s">
        <v>739</v>
      </c>
      <c r="L3219" s="22">
        <v>0.5</v>
      </c>
      <c r="M3219" s="22">
        <v>0.5</v>
      </c>
      <c r="O3219" s="22">
        <v>1.4</v>
      </c>
      <c r="R3219" s="22">
        <v>50.6</v>
      </c>
      <c r="T3219" s="22">
        <v>2.0609999999999999</v>
      </c>
      <c r="U3219" s="22">
        <v>41</v>
      </c>
      <c r="V3219" s="22">
        <f t="shared" si="408"/>
        <v>0.2075606306357955</v>
      </c>
      <c r="W3219" s="22">
        <v>7.3999999999999996E-2</v>
      </c>
      <c r="X3219" s="22">
        <v>41</v>
      </c>
      <c r="AB3219" s="22">
        <v>1043</v>
      </c>
      <c r="AC3219" s="22">
        <v>7.74</v>
      </c>
      <c r="AE3219" s="22">
        <v>4.4000000000000004</v>
      </c>
      <c r="AG3219" s="22">
        <v>12.1</v>
      </c>
      <c r="AI3219" s="22">
        <v>59</v>
      </c>
      <c r="AJ3219" s="22">
        <v>1191</v>
      </c>
      <c r="AK3219" s="22">
        <v>57.14</v>
      </c>
      <c r="AL3219" s="22">
        <v>0.31</v>
      </c>
      <c r="AM3219" s="22">
        <v>6.4515000000000002</v>
      </c>
      <c r="AN3219" s="22">
        <v>10.902100000000001</v>
      </c>
      <c r="AO3219" s="22">
        <v>38.995000000000005</v>
      </c>
      <c r="AP3219" s="22">
        <v>27.917980000000004</v>
      </c>
      <c r="AQ3219" s="22">
        <v>74.525549999999996</v>
      </c>
      <c r="AR3219" s="22">
        <v>1.56</v>
      </c>
      <c r="AV3219" s="28">
        <v>1.9E-2</v>
      </c>
      <c r="AX3219" s="28">
        <v>1.3</v>
      </c>
      <c r="AY3219" s="28">
        <v>5.8</v>
      </c>
      <c r="BC3219" s="28">
        <v>5.6</v>
      </c>
      <c r="BE3219" s="28">
        <v>0.77</v>
      </c>
      <c r="BH3219" s="28">
        <v>14</v>
      </c>
      <c r="BI3219" s="27"/>
    </row>
    <row r="3220" spans="1:61" s="22" customFormat="1" x14ac:dyDescent="0.2">
      <c r="B3220" s="23">
        <f t="shared" si="409"/>
        <v>2007</v>
      </c>
      <c r="C3220" s="23">
        <f t="shared" si="410"/>
        <v>12</v>
      </c>
      <c r="D3220" s="24" t="s">
        <v>736</v>
      </c>
      <c r="E3220" s="25" t="s">
        <v>1366</v>
      </c>
      <c r="F3220" s="22">
        <v>6606238</v>
      </c>
      <c r="G3220" s="22">
        <v>661152</v>
      </c>
      <c r="H3220" s="26" t="s">
        <v>738</v>
      </c>
      <c r="J3220" s="22" t="str">
        <f t="shared" si="411"/>
        <v xml:space="preserve">Oxundaån </v>
      </c>
      <c r="K3220" s="22" t="s">
        <v>739</v>
      </c>
      <c r="L3220" s="22">
        <v>0.5</v>
      </c>
      <c r="M3220" s="22">
        <v>0.5</v>
      </c>
      <c r="O3220" s="22">
        <v>1.4</v>
      </c>
      <c r="R3220" s="22">
        <v>48.3</v>
      </c>
      <c r="T3220" s="22">
        <v>2.3279999999999998</v>
      </c>
      <c r="U3220" s="22">
        <v>63</v>
      </c>
      <c r="V3220" s="22">
        <f t="shared" si="408"/>
        <v>0.20629154908698114</v>
      </c>
      <c r="W3220" s="22">
        <v>4.2000000000000003E-2</v>
      </c>
      <c r="X3220" s="22">
        <v>47</v>
      </c>
      <c r="AB3220" s="22">
        <v>172</v>
      </c>
      <c r="AC3220" s="22">
        <v>7.55</v>
      </c>
      <c r="AE3220" s="22">
        <v>3.7</v>
      </c>
      <c r="AG3220" s="22">
        <v>9.1</v>
      </c>
      <c r="AI3220" s="22">
        <v>46</v>
      </c>
      <c r="AJ3220" s="22">
        <v>793</v>
      </c>
      <c r="AK3220" s="22">
        <v>52.599999999999994</v>
      </c>
      <c r="AL3220" s="22">
        <v>0.22</v>
      </c>
      <c r="AM3220" s="22">
        <v>5.6303999999999998</v>
      </c>
      <c r="AN3220" s="22">
        <v>10.030899999999999</v>
      </c>
      <c r="AO3220" s="22">
        <v>39.597650000000002</v>
      </c>
      <c r="AP3220" s="22">
        <v>27.344480000000001</v>
      </c>
      <c r="AQ3220" s="22">
        <v>60.0625</v>
      </c>
      <c r="AR3220" s="22">
        <v>2.06</v>
      </c>
      <c r="AV3220" s="28">
        <v>2.3E-2</v>
      </c>
      <c r="AX3220" s="28">
        <v>0.53</v>
      </c>
      <c r="AY3220" s="28">
        <v>6.7</v>
      </c>
      <c r="BC3220" s="28">
        <v>5.2</v>
      </c>
      <c r="BE3220" s="28">
        <v>1.6</v>
      </c>
      <c r="BH3220" s="28">
        <v>19</v>
      </c>
      <c r="BI3220" s="27"/>
    </row>
    <row r="3221" spans="1:61" s="22" customFormat="1" x14ac:dyDescent="0.2">
      <c r="B3221" s="23">
        <f t="shared" si="409"/>
        <v>2008</v>
      </c>
      <c r="C3221" s="23">
        <f t="shared" si="410"/>
        <v>12</v>
      </c>
      <c r="D3221" s="24" t="s">
        <v>736</v>
      </c>
      <c r="E3221" s="25" t="s">
        <v>1367</v>
      </c>
      <c r="F3221" s="22">
        <v>6606238</v>
      </c>
      <c r="G3221" s="22">
        <v>661152</v>
      </c>
      <c r="H3221" s="26" t="s">
        <v>738</v>
      </c>
      <c r="J3221" s="22" t="str">
        <f t="shared" si="411"/>
        <v xml:space="preserve">Oxundaån </v>
      </c>
      <c r="K3221" s="22" t="s">
        <v>739</v>
      </c>
      <c r="L3221" s="22">
        <v>0.5</v>
      </c>
      <c r="M3221" s="22">
        <v>0.5</v>
      </c>
      <c r="O3221" s="22">
        <v>1.5</v>
      </c>
      <c r="R3221" s="22">
        <v>47.9</v>
      </c>
      <c r="T3221" s="22">
        <v>2.194</v>
      </c>
      <c r="U3221" s="22">
        <v>109</v>
      </c>
      <c r="V3221" s="22">
        <f t="shared" si="408"/>
        <v>0.35989500361218629</v>
      </c>
      <c r="W3221" s="22">
        <v>9.6000000000000002E-2</v>
      </c>
      <c r="X3221" s="22">
        <v>46</v>
      </c>
      <c r="AB3221" s="22">
        <v>810</v>
      </c>
      <c r="AC3221" s="22">
        <v>7.55</v>
      </c>
      <c r="AG3221" s="22">
        <v>13.9</v>
      </c>
      <c r="AI3221" s="22">
        <v>71</v>
      </c>
      <c r="AJ3221" s="22">
        <v>1404</v>
      </c>
      <c r="AK3221" s="22">
        <v>54.28</v>
      </c>
      <c r="AM3221" s="22">
        <v>5.9040999999999997</v>
      </c>
      <c r="AN3221" s="22">
        <v>11.0715</v>
      </c>
      <c r="AO3221" s="22">
        <v>35.556350000000002</v>
      </c>
      <c r="AP3221" s="22">
        <v>26.403940000000002</v>
      </c>
      <c r="AQ3221" s="22">
        <v>67.173899999999989</v>
      </c>
      <c r="AR3221" s="22">
        <v>3.85</v>
      </c>
      <c r="BI3221" s="27"/>
    </row>
    <row r="3222" spans="1:61" s="22" customFormat="1" x14ac:dyDescent="0.2">
      <c r="B3222" s="23">
        <f t="shared" si="409"/>
        <v>2009</v>
      </c>
      <c r="C3222" s="23">
        <f t="shared" si="410"/>
        <v>12</v>
      </c>
      <c r="D3222" s="24" t="s">
        <v>736</v>
      </c>
      <c r="E3222" s="25" t="s">
        <v>1368</v>
      </c>
      <c r="F3222" s="22">
        <v>6606238</v>
      </c>
      <c r="G3222" s="22">
        <v>661152</v>
      </c>
      <c r="H3222" s="26" t="s">
        <v>738</v>
      </c>
      <c r="J3222" s="22" t="str">
        <f t="shared" si="411"/>
        <v xml:space="preserve">Oxundaån </v>
      </c>
      <c r="K3222" s="22" t="s">
        <v>739</v>
      </c>
      <c r="L3222" s="22">
        <v>0.5</v>
      </c>
      <c r="M3222" s="22">
        <v>0.5</v>
      </c>
      <c r="O3222" s="22">
        <v>2.5</v>
      </c>
      <c r="R3222" s="22">
        <v>49.2</v>
      </c>
      <c r="T3222" s="22">
        <v>2.3849999999999998</v>
      </c>
      <c r="U3222" s="22">
        <v>96</v>
      </c>
      <c r="V3222" s="22">
        <f t="shared" si="408"/>
        <v>0.38615823116524572</v>
      </c>
      <c r="W3222" s="22">
        <v>4.7E-2</v>
      </c>
      <c r="X3222" s="22">
        <v>44</v>
      </c>
      <c r="AB3222" s="22">
        <v>404</v>
      </c>
      <c r="AC3222" s="22">
        <v>7.6</v>
      </c>
      <c r="AG3222" s="22">
        <v>12.8</v>
      </c>
      <c r="AI3222" s="22">
        <v>57</v>
      </c>
      <c r="AJ3222" s="22">
        <v>1108</v>
      </c>
      <c r="AK3222" s="22">
        <v>53.099999999999994</v>
      </c>
      <c r="AM3222" s="22">
        <v>5.6303999999999998</v>
      </c>
      <c r="AN3222" s="22">
        <v>10.4907</v>
      </c>
      <c r="AO3222" s="22">
        <v>35.910849999999996</v>
      </c>
      <c r="AP3222" s="22">
        <v>25.945140000000002</v>
      </c>
      <c r="AQ3222" s="22">
        <v>68.038799999999995</v>
      </c>
      <c r="AR3222" s="22">
        <v>2.79</v>
      </c>
      <c r="BI3222" s="27"/>
    </row>
    <row r="3223" spans="1:61" s="22" customFormat="1" x14ac:dyDescent="0.2">
      <c r="B3223" s="23">
        <f t="shared" si="409"/>
        <v>2010</v>
      </c>
      <c r="C3223" s="23">
        <f t="shared" si="410"/>
        <v>12</v>
      </c>
      <c r="D3223" s="24" t="s">
        <v>736</v>
      </c>
      <c r="E3223" s="25" t="s">
        <v>1369</v>
      </c>
      <c r="F3223" s="22">
        <v>6606238</v>
      </c>
      <c r="G3223" s="22">
        <v>661152</v>
      </c>
      <c r="H3223" s="26" t="s">
        <v>738</v>
      </c>
      <c r="J3223" s="22" t="str">
        <f t="shared" si="411"/>
        <v xml:space="preserve">Oxundaån </v>
      </c>
      <c r="K3223" s="22" t="s">
        <v>739</v>
      </c>
      <c r="L3223" s="22">
        <v>0.5</v>
      </c>
      <c r="M3223" s="22">
        <v>0.5</v>
      </c>
      <c r="O3223" s="22">
        <v>0.5</v>
      </c>
      <c r="R3223" s="22">
        <v>50.6</v>
      </c>
      <c r="T3223" s="22">
        <v>2.54</v>
      </c>
      <c r="U3223" s="22">
        <v>75</v>
      </c>
      <c r="V3223" s="22">
        <f t="shared" si="408"/>
        <v>0.22265541017419738</v>
      </c>
      <c r="W3223" s="22">
        <v>6.4000000000000001E-2</v>
      </c>
      <c r="X3223" s="22">
        <v>27</v>
      </c>
      <c r="Y3223" s="22">
        <v>3.2</v>
      </c>
      <c r="AB3223" s="22">
        <v>382</v>
      </c>
      <c r="AC3223" s="22">
        <v>7.54</v>
      </c>
      <c r="AE3223" s="22">
        <v>3.1</v>
      </c>
      <c r="AG3223" s="22">
        <v>11.9</v>
      </c>
      <c r="AI3223" s="22">
        <v>44</v>
      </c>
      <c r="AJ3223" s="22">
        <v>1133</v>
      </c>
      <c r="AK3223" s="22">
        <v>56.8</v>
      </c>
      <c r="AM3223" s="22">
        <v>6.0213999999999999</v>
      </c>
      <c r="AN3223" s="22">
        <v>10.526999999999999</v>
      </c>
      <c r="AO3223" s="22">
        <v>40.519350000000003</v>
      </c>
      <c r="AP3223" s="22">
        <v>27.069199999999999</v>
      </c>
      <c r="AQ3223" s="22">
        <v>64.915549999999996</v>
      </c>
      <c r="AR3223" s="22">
        <v>1.77</v>
      </c>
      <c r="BI3223" s="27"/>
    </row>
    <row r="3224" spans="1:61" s="22" customFormat="1" x14ac:dyDescent="0.2">
      <c r="B3224" s="23">
        <f t="shared" si="409"/>
        <v>2011</v>
      </c>
      <c r="C3224" s="23">
        <f t="shared" si="410"/>
        <v>12</v>
      </c>
      <c r="D3224" s="24" t="s">
        <v>736</v>
      </c>
      <c r="E3224" s="25" t="s">
        <v>1370</v>
      </c>
      <c r="F3224" s="22">
        <v>6606238</v>
      </c>
      <c r="G3224" s="22">
        <v>661152</v>
      </c>
      <c r="H3224" s="26" t="s">
        <v>738</v>
      </c>
      <c r="J3224" s="22" t="str">
        <f t="shared" si="411"/>
        <v xml:space="preserve">Oxundaån </v>
      </c>
      <c r="K3224" s="22" t="s">
        <v>739</v>
      </c>
      <c r="L3224" s="22">
        <v>0.5</v>
      </c>
      <c r="M3224" s="22">
        <v>0.5</v>
      </c>
      <c r="R3224" s="22">
        <v>46.5</v>
      </c>
      <c r="T3224" s="22">
        <v>2.4529999999999998</v>
      </c>
      <c r="U3224" s="22">
        <v>69</v>
      </c>
      <c r="W3224" s="22">
        <v>3.9E-2</v>
      </c>
      <c r="X3224" s="22">
        <v>67</v>
      </c>
      <c r="Y3224" s="22">
        <v>2.1</v>
      </c>
      <c r="AB3224" s="22">
        <v>277</v>
      </c>
      <c r="AC3224" s="22">
        <v>7.76</v>
      </c>
      <c r="AE3224" s="22">
        <v>1.8</v>
      </c>
      <c r="AG3224" s="22">
        <v>9.6</v>
      </c>
      <c r="AI3224" s="22">
        <v>76</v>
      </c>
      <c r="AJ3224" s="22">
        <v>869</v>
      </c>
      <c r="AK3224" s="22">
        <v>51.820000000000007</v>
      </c>
      <c r="AL3224" s="22">
        <v>7.8E-2</v>
      </c>
      <c r="AM3224" s="22">
        <v>5.5522</v>
      </c>
      <c r="AN3224" s="22">
        <v>9.5589999999999993</v>
      </c>
      <c r="AO3224" s="22">
        <v>39.633100000000006</v>
      </c>
      <c r="AP3224" s="22">
        <v>27.275660000000002</v>
      </c>
      <c r="AQ3224" s="22">
        <v>51.1252</v>
      </c>
      <c r="AR3224" s="22">
        <v>2.3199999999999998</v>
      </c>
      <c r="BI3224" s="27"/>
    </row>
    <row r="3225" spans="1:61" s="22" customFormat="1" x14ac:dyDescent="0.2">
      <c r="B3225" s="23">
        <f t="shared" si="409"/>
        <v>2012</v>
      </c>
      <c r="C3225" s="23">
        <f t="shared" si="410"/>
        <v>12</v>
      </c>
      <c r="D3225" s="24" t="s">
        <v>736</v>
      </c>
      <c r="E3225" s="25" t="s">
        <v>1371</v>
      </c>
      <c r="F3225" s="22">
        <v>6606238</v>
      </c>
      <c r="G3225" s="22">
        <v>661152</v>
      </c>
      <c r="H3225" s="26" t="s">
        <v>738</v>
      </c>
      <c r="J3225" s="22" t="str">
        <f t="shared" si="411"/>
        <v xml:space="preserve">Oxundaån </v>
      </c>
      <c r="K3225" s="22" t="s">
        <v>739</v>
      </c>
      <c r="L3225" s="22">
        <v>0.5</v>
      </c>
      <c r="M3225" s="22">
        <v>0.5</v>
      </c>
      <c r="O3225" s="22">
        <v>0.3</v>
      </c>
      <c r="R3225" s="22">
        <v>44.09</v>
      </c>
      <c r="T3225" s="22">
        <v>2.3180000000000001</v>
      </c>
      <c r="U3225" s="22">
        <v>88</v>
      </c>
      <c r="V3225" s="22">
        <f t="shared" ref="V3225" si="412">U3225 * (1/((10^((0.0901821 + (2729.92 /(273.15 + O3225)))-AC3225)+1)))</f>
        <v>0.29484378318447396</v>
      </c>
      <c r="W3225" s="22">
        <v>0.105</v>
      </c>
      <c r="X3225" s="22">
        <v>46</v>
      </c>
      <c r="Y3225" s="22">
        <v>13</v>
      </c>
      <c r="AB3225" s="22">
        <v>731</v>
      </c>
      <c r="AC3225" s="22">
        <v>7.6</v>
      </c>
      <c r="AE3225" s="22">
        <v>5.2</v>
      </c>
      <c r="AG3225" s="22">
        <v>13.2</v>
      </c>
      <c r="AI3225" s="22">
        <v>63</v>
      </c>
      <c r="AJ3225" s="22">
        <v>1451</v>
      </c>
      <c r="AK3225" s="22">
        <v>50.72</v>
      </c>
      <c r="AL3225" s="22">
        <v>0.74</v>
      </c>
      <c r="AM3225" s="22">
        <v>5.33324</v>
      </c>
      <c r="AN3225" s="22">
        <v>9.0145</v>
      </c>
      <c r="AO3225" s="22">
        <v>31.018750000000004</v>
      </c>
      <c r="AP3225" s="22">
        <v>21.63242</v>
      </c>
      <c r="AQ3225" s="22">
        <v>53.719900000000003</v>
      </c>
      <c r="AR3225" s="22">
        <v>6.14</v>
      </c>
      <c r="BI3225" s="27"/>
    </row>
    <row r="3226" spans="1:61" s="22" customFormat="1" x14ac:dyDescent="0.2">
      <c r="A3226" s="22">
        <v>26368</v>
      </c>
      <c r="B3226" s="23">
        <f t="shared" si="409"/>
        <v>2013</v>
      </c>
      <c r="C3226" s="23">
        <f t="shared" si="410"/>
        <v>12</v>
      </c>
      <c r="D3226" s="24" t="s">
        <v>736</v>
      </c>
      <c r="E3226" s="25">
        <v>41624</v>
      </c>
      <c r="F3226" s="22">
        <v>6600935</v>
      </c>
      <c r="G3226" s="22">
        <v>1626764</v>
      </c>
      <c r="H3226" s="22" t="s">
        <v>94</v>
      </c>
      <c r="I3226" s="22" t="s">
        <v>780</v>
      </c>
      <c r="J3226" s="22" t="str">
        <f t="shared" si="411"/>
        <v>Vallentunasjön Va2</v>
      </c>
      <c r="K3226" s="22" t="s">
        <v>739</v>
      </c>
      <c r="L3226" s="22">
        <v>0.5</v>
      </c>
      <c r="M3226" s="22">
        <v>0.5</v>
      </c>
      <c r="N3226" s="22">
        <v>1.3</v>
      </c>
      <c r="O3226" s="22">
        <v>2.4</v>
      </c>
      <c r="P3226" s="22">
        <v>11.8</v>
      </c>
      <c r="Q3226" s="22">
        <v>86</v>
      </c>
      <c r="BI3226" s="27"/>
    </row>
    <row r="3227" spans="1:61" s="22" customFormat="1" x14ac:dyDescent="0.2">
      <c r="A3227" s="22">
        <v>26369</v>
      </c>
      <c r="B3227" s="23">
        <f t="shared" si="409"/>
        <v>2013</v>
      </c>
      <c r="C3227" s="23">
        <f t="shared" si="410"/>
        <v>12</v>
      </c>
      <c r="D3227" s="24" t="s">
        <v>736</v>
      </c>
      <c r="E3227" s="25">
        <v>41624</v>
      </c>
      <c r="F3227" s="22">
        <v>6600935</v>
      </c>
      <c r="G3227" s="22">
        <v>1626764</v>
      </c>
      <c r="H3227" s="22" t="s">
        <v>94</v>
      </c>
      <c r="I3227" s="22" t="s">
        <v>780</v>
      </c>
      <c r="J3227" s="22" t="str">
        <f t="shared" si="411"/>
        <v>Vallentunasjön Va2</v>
      </c>
      <c r="K3227" s="22" t="s">
        <v>781</v>
      </c>
      <c r="L3227" s="22">
        <v>1</v>
      </c>
      <c r="M3227" s="22">
        <v>1</v>
      </c>
      <c r="O3227" s="22">
        <v>2.4</v>
      </c>
      <c r="P3227" s="22">
        <v>11.8</v>
      </c>
      <c r="Q3227" s="22">
        <v>86</v>
      </c>
      <c r="BI3227" s="27"/>
    </row>
    <row r="3228" spans="1:61" s="22" customFormat="1" x14ac:dyDescent="0.2">
      <c r="A3228" s="22">
        <v>26370</v>
      </c>
      <c r="B3228" s="23">
        <f t="shared" si="409"/>
        <v>2013</v>
      </c>
      <c r="C3228" s="23">
        <f t="shared" si="410"/>
        <v>12</v>
      </c>
      <c r="D3228" s="24" t="s">
        <v>736</v>
      </c>
      <c r="E3228" s="25">
        <v>41624</v>
      </c>
      <c r="F3228" s="22">
        <v>6600935</v>
      </c>
      <c r="G3228" s="22">
        <v>1626764</v>
      </c>
      <c r="H3228" s="22" t="s">
        <v>94</v>
      </c>
      <c r="I3228" s="22" t="s">
        <v>780</v>
      </c>
      <c r="J3228" s="22" t="str">
        <f t="shared" si="411"/>
        <v>Vallentunasjön Va2</v>
      </c>
      <c r="K3228" s="22" t="s">
        <v>782</v>
      </c>
      <c r="L3228" s="22">
        <v>2</v>
      </c>
      <c r="M3228" s="22">
        <v>2</v>
      </c>
      <c r="O3228" s="22">
        <v>2.2999999999999998</v>
      </c>
      <c r="P3228" s="22">
        <v>11.8</v>
      </c>
      <c r="Q3228" s="22">
        <v>85</v>
      </c>
      <c r="BI3228" s="27"/>
    </row>
    <row r="3229" spans="1:61" s="22" customFormat="1" x14ac:dyDescent="0.2">
      <c r="A3229" s="22">
        <v>26371</v>
      </c>
      <c r="B3229" s="23">
        <f t="shared" si="409"/>
        <v>2013</v>
      </c>
      <c r="C3229" s="23">
        <f t="shared" si="410"/>
        <v>12</v>
      </c>
      <c r="D3229" s="24" t="s">
        <v>736</v>
      </c>
      <c r="E3229" s="25">
        <v>41624</v>
      </c>
      <c r="F3229" s="22">
        <v>6600935</v>
      </c>
      <c r="G3229" s="22">
        <v>1626764</v>
      </c>
      <c r="H3229" s="22" t="s">
        <v>94</v>
      </c>
      <c r="I3229" s="22" t="s">
        <v>780</v>
      </c>
      <c r="J3229" s="22" t="str">
        <f t="shared" si="411"/>
        <v>Vallentunasjön Va2</v>
      </c>
      <c r="K3229" s="22" t="s">
        <v>783</v>
      </c>
      <c r="L3229" s="22">
        <v>3</v>
      </c>
      <c r="M3229" s="22">
        <v>3</v>
      </c>
      <c r="O3229" s="22">
        <v>2.2999999999999998</v>
      </c>
      <c r="P3229" s="22">
        <v>11.7</v>
      </c>
      <c r="Q3229" s="22">
        <v>85</v>
      </c>
      <c r="BI3229" s="27"/>
    </row>
    <row r="3230" spans="1:61" s="22" customFormat="1" x14ac:dyDescent="0.2">
      <c r="A3230" s="22">
        <v>26372</v>
      </c>
      <c r="B3230" s="23">
        <f t="shared" si="409"/>
        <v>2013</v>
      </c>
      <c r="C3230" s="23">
        <f t="shared" si="410"/>
        <v>12</v>
      </c>
      <c r="D3230" s="24" t="s">
        <v>736</v>
      </c>
      <c r="E3230" s="25">
        <v>41624</v>
      </c>
      <c r="F3230" s="22">
        <v>6600935</v>
      </c>
      <c r="G3230" s="22">
        <v>1626764</v>
      </c>
      <c r="H3230" s="22" t="s">
        <v>94</v>
      </c>
      <c r="I3230" s="22" t="s">
        <v>780</v>
      </c>
      <c r="J3230" s="22" t="str">
        <f t="shared" si="411"/>
        <v>Vallentunasjön Va2</v>
      </c>
      <c r="K3230" s="22" t="s">
        <v>784</v>
      </c>
      <c r="L3230" s="22">
        <v>4</v>
      </c>
      <c r="M3230" s="22">
        <v>4</v>
      </c>
      <c r="O3230" s="22">
        <v>2.2999999999999998</v>
      </c>
      <c r="P3230" s="22">
        <v>11.7</v>
      </c>
      <c r="Q3230" s="22">
        <v>85</v>
      </c>
      <c r="BI3230" s="27"/>
    </row>
    <row r="3231" spans="1:61" s="22" customFormat="1" x14ac:dyDescent="0.2">
      <c r="A3231" s="22">
        <v>26373</v>
      </c>
      <c r="B3231" s="23">
        <f t="shared" si="409"/>
        <v>2013</v>
      </c>
      <c r="C3231" s="23">
        <f t="shared" si="410"/>
        <v>12</v>
      </c>
      <c r="D3231" s="24" t="s">
        <v>736</v>
      </c>
      <c r="E3231" s="25">
        <v>41624</v>
      </c>
      <c r="F3231" s="22">
        <v>6600935</v>
      </c>
      <c r="G3231" s="22">
        <v>1626764</v>
      </c>
      <c r="H3231" s="22" t="s">
        <v>94</v>
      </c>
      <c r="I3231" s="22" t="s">
        <v>780</v>
      </c>
      <c r="J3231" s="22" t="str">
        <f t="shared" si="411"/>
        <v>Vallentunasjön Va2</v>
      </c>
      <c r="K3231" s="22" t="s">
        <v>1119</v>
      </c>
      <c r="L3231" s="22">
        <v>4.5</v>
      </c>
      <c r="M3231" s="22">
        <v>4.5</v>
      </c>
      <c r="O3231" s="22">
        <v>2.2999999999999998</v>
      </c>
      <c r="P3231" s="22">
        <v>11.6</v>
      </c>
      <c r="Q3231" s="22">
        <v>84</v>
      </c>
      <c r="BI3231" s="27"/>
    </row>
    <row r="3232" spans="1:61" s="22" customFormat="1" x14ac:dyDescent="0.2">
      <c r="A3232" s="22">
        <v>26374</v>
      </c>
      <c r="B3232" s="23">
        <f t="shared" si="409"/>
        <v>2013</v>
      </c>
      <c r="C3232" s="23">
        <f t="shared" si="410"/>
        <v>12</v>
      </c>
      <c r="D3232" s="24" t="s">
        <v>736</v>
      </c>
      <c r="E3232" s="25">
        <v>41624</v>
      </c>
      <c r="H3232" s="22" t="s">
        <v>94</v>
      </c>
      <c r="I3232" s="22" t="s">
        <v>786</v>
      </c>
      <c r="J3232" s="22" t="str">
        <f t="shared" si="411"/>
        <v>Vallentunasjön Blandprov</v>
      </c>
      <c r="K3232" s="22" t="s">
        <v>739</v>
      </c>
      <c r="O3232" s="22">
        <v>2.2999999999999998</v>
      </c>
      <c r="U3232" s="22">
        <v>260</v>
      </c>
      <c r="X3232" s="22">
        <v>3.09</v>
      </c>
      <c r="Z3232" s="22">
        <v>33.533866666666697</v>
      </c>
      <c r="AB3232" s="22">
        <v>82.16</v>
      </c>
      <c r="AE3232" s="22">
        <v>10.6666666666666</v>
      </c>
      <c r="AI3232" s="22">
        <v>39.03</v>
      </c>
      <c r="AJ3232" s="22">
        <v>1239.2280000000001</v>
      </c>
      <c r="BI3232" s="27"/>
    </row>
    <row r="3233" spans="1:74" s="22" customFormat="1" x14ac:dyDescent="0.2">
      <c r="B3233" s="23">
        <f t="shared" si="409"/>
        <v>2013</v>
      </c>
      <c r="C3233" s="23">
        <f t="shared" si="410"/>
        <v>12</v>
      </c>
      <c r="D3233" s="24" t="s">
        <v>736</v>
      </c>
      <c r="E3233" s="25" t="s">
        <v>1372</v>
      </c>
      <c r="F3233" s="22">
        <v>6606238</v>
      </c>
      <c r="G3233" s="22">
        <v>661152</v>
      </c>
      <c r="H3233" s="26" t="s">
        <v>738</v>
      </c>
      <c r="J3233" s="22" t="str">
        <f t="shared" si="411"/>
        <v xml:space="preserve">Oxundaån </v>
      </c>
      <c r="K3233" s="22" t="s">
        <v>739</v>
      </c>
      <c r="L3233" s="22">
        <v>0.5</v>
      </c>
      <c r="M3233" s="22">
        <v>0.5</v>
      </c>
      <c r="O3233" s="22">
        <v>1.6</v>
      </c>
      <c r="R3233" s="22">
        <v>45</v>
      </c>
      <c r="T3233" s="22">
        <v>2.5419999999999998</v>
      </c>
      <c r="U3233" s="22">
        <v>105</v>
      </c>
      <c r="V3233" s="22">
        <f t="shared" ref="V3233" si="413">U3233 * (1/((10^((0.0901821 + (2729.92 /(273.15 + O3233)))-AC3233)+1)))</f>
        <v>0.48194188669957133</v>
      </c>
      <c r="W3233" s="22">
        <v>4.1000000000000002E-2</v>
      </c>
      <c r="X3233" s="22">
        <v>59</v>
      </c>
      <c r="Y3233" s="22">
        <v>1.4</v>
      </c>
      <c r="AB3233" s="22">
        <v>286</v>
      </c>
      <c r="AC3233" s="22">
        <v>7.69</v>
      </c>
      <c r="AE3233" s="22">
        <v>0.5</v>
      </c>
      <c r="AG3233" s="22">
        <v>9.8000000000000007</v>
      </c>
      <c r="AI3233" s="22">
        <v>76</v>
      </c>
      <c r="AJ3233" s="22">
        <v>930</v>
      </c>
      <c r="AK3233" s="22">
        <v>52.199999999999996</v>
      </c>
      <c r="AM3233" s="22">
        <v>5.3567000000000009</v>
      </c>
      <c r="AN3233" s="22">
        <v>8.7966999999999995</v>
      </c>
      <c r="AO3233" s="22">
        <v>39.314050000000002</v>
      </c>
      <c r="AP3233" s="22">
        <v>27.757400000000001</v>
      </c>
      <c r="AQ3233" s="22">
        <v>39.545149999999992</v>
      </c>
      <c r="AR3233" s="22">
        <v>2.5099999999999998</v>
      </c>
      <c r="BI3233" s="27"/>
      <c r="BV3233" s="22">
        <v>5.0000000000000001E-3</v>
      </c>
    </row>
    <row r="3234" spans="1:74" s="22" customFormat="1" x14ac:dyDescent="0.2">
      <c r="A3234" s="22">
        <v>36803</v>
      </c>
      <c r="B3234" s="23">
        <f t="shared" si="409"/>
        <v>2014</v>
      </c>
      <c r="C3234" s="23">
        <f t="shared" si="410"/>
        <v>12</v>
      </c>
      <c r="D3234" s="24" t="s">
        <v>736</v>
      </c>
      <c r="E3234" s="25">
        <v>41982</v>
      </c>
      <c r="F3234" s="22">
        <v>6600935</v>
      </c>
      <c r="G3234" s="22">
        <v>1626764</v>
      </c>
      <c r="H3234" s="22" t="s">
        <v>94</v>
      </c>
      <c r="I3234" s="22" t="s">
        <v>780</v>
      </c>
      <c r="J3234" s="22" t="str">
        <f t="shared" si="411"/>
        <v>Vallentunasjön Va2</v>
      </c>
      <c r="K3234" s="22" t="s">
        <v>739</v>
      </c>
      <c r="L3234" s="22">
        <v>0.5</v>
      </c>
      <c r="M3234" s="22">
        <v>0.5</v>
      </c>
      <c r="N3234" s="22">
        <v>1.2</v>
      </c>
      <c r="O3234" s="22">
        <v>2</v>
      </c>
      <c r="P3234" s="22">
        <v>12.9</v>
      </c>
      <c r="Q3234" s="22">
        <v>93</v>
      </c>
      <c r="BI3234" s="27"/>
    </row>
    <row r="3235" spans="1:74" s="22" customFormat="1" x14ac:dyDescent="0.2">
      <c r="A3235" s="22">
        <v>36804</v>
      </c>
      <c r="B3235" s="23">
        <f t="shared" si="409"/>
        <v>2014</v>
      </c>
      <c r="C3235" s="23">
        <f t="shared" si="410"/>
        <v>12</v>
      </c>
      <c r="D3235" s="24" t="s">
        <v>736</v>
      </c>
      <c r="E3235" s="25">
        <v>41982</v>
      </c>
      <c r="F3235" s="22">
        <v>6600935</v>
      </c>
      <c r="G3235" s="22">
        <v>1626764</v>
      </c>
      <c r="H3235" s="22" t="s">
        <v>94</v>
      </c>
      <c r="I3235" s="22" t="s">
        <v>780</v>
      </c>
      <c r="J3235" s="22" t="str">
        <f t="shared" si="411"/>
        <v>Vallentunasjön Va2</v>
      </c>
      <c r="K3235" s="22" t="s">
        <v>781</v>
      </c>
      <c r="L3235" s="22">
        <v>1</v>
      </c>
      <c r="M3235" s="22">
        <v>1</v>
      </c>
      <c r="O3235" s="22">
        <v>2</v>
      </c>
      <c r="P3235" s="22">
        <v>12.9</v>
      </c>
      <c r="Q3235" s="22">
        <v>93</v>
      </c>
      <c r="BI3235" s="27"/>
    </row>
    <row r="3236" spans="1:74" s="22" customFormat="1" x14ac:dyDescent="0.2">
      <c r="A3236" s="22">
        <v>36805</v>
      </c>
      <c r="B3236" s="23">
        <f t="shared" si="409"/>
        <v>2014</v>
      </c>
      <c r="C3236" s="23">
        <f t="shared" si="410"/>
        <v>12</v>
      </c>
      <c r="D3236" s="24" t="s">
        <v>736</v>
      </c>
      <c r="E3236" s="25">
        <v>41982</v>
      </c>
      <c r="F3236" s="22">
        <v>6600935</v>
      </c>
      <c r="G3236" s="22">
        <v>1626764</v>
      </c>
      <c r="H3236" s="22" t="s">
        <v>94</v>
      </c>
      <c r="I3236" s="22" t="s">
        <v>780</v>
      </c>
      <c r="J3236" s="22" t="str">
        <f t="shared" si="411"/>
        <v>Vallentunasjön Va2</v>
      </c>
      <c r="K3236" s="22" t="s">
        <v>782</v>
      </c>
      <c r="L3236" s="22">
        <v>2</v>
      </c>
      <c r="M3236" s="22">
        <v>2</v>
      </c>
      <c r="O3236" s="22">
        <v>2</v>
      </c>
      <c r="P3236" s="22">
        <v>12.9</v>
      </c>
      <c r="Q3236" s="22">
        <v>93</v>
      </c>
      <c r="BI3236" s="27"/>
    </row>
    <row r="3237" spans="1:74" s="22" customFormat="1" x14ac:dyDescent="0.2">
      <c r="A3237" s="22">
        <v>36806</v>
      </c>
      <c r="B3237" s="23">
        <f t="shared" si="409"/>
        <v>2014</v>
      </c>
      <c r="C3237" s="23">
        <f t="shared" si="410"/>
        <v>12</v>
      </c>
      <c r="D3237" s="24" t="s">
        <v>736</v>
      </c>
      <c r="E3237" s="25">
        <v>41982</v>
      </c>
      <c r="F3237" s="22">
        <v>6600935</v>
      </c>
      <c r="G3237" s="22">
        <v>1626764</v>
      </c>
      <c r="H3237" s="22" t="s">
        <v>94</v>
      </c>
      <c r="I3237" s="22" t="s">
        <v>780</v>
      </c>
      <c r="J3237" s="22" t="str">
        <f t="shared" si="411"/>
        <v>Vallentunasjön Va2</v>
      </c>
      <c r="K3237" s="22" t="s">
        <v>783</v>
      </c>
      <c r="L3237" s="22">
        <v>3</v>
      </c>
      <c r="M3237" s="22">
        <v>3</v>
      </c>
      <c r="O3237" s="22">
        <v>2</v>
      </c>
      <c r="P3237" s="22">
        <v>12.9</v>
      </c>
      <c r="Q3237" s="22">
        <v>93</v>
      </c>
      <c r="BI3237" s="27"/>
    </row>
    <row r="3238" spans="1:74" s="22" customFormat="1" x14ac:dyDescent="0.2">
      <c r="A3238" s="22">
        <v>36807</v>
      </c>
      <c r="B3238" s="23">
        <f t="shared" si="409"/>
        <v>2014</v>
      </c>
      <c r="C3238" s="23">
        <f t="shared" si="410"/>
        <v>12</v>
      </c>
      <c r="D3238" s="24" t="s">
        <v>736</v>
      </c>
      <c r="E3238" s="25">
        <v>41982</v>
      </c>
      <c r="F3238" s="22">
        <v>6600935</v>
      </c>
      <c r="G3238" s="22">
        <v>1626764</v>
      </c>
      <c r="H3238" s="22" t="s">
        <v>94</v>
      </c>
      <c r="I3238" s="22" t="s">
        <v>780</v>
      </c>
      <c r="J3238" s="22" t="str">
        <f t="shared" si="411"/>
        <v>Vallentunasjön Va2</v>
      </c>
      <c r="K3238" s="22" t="s">
        <v>784</v>
      </c>
      <c r="L3238" s="22">
        <v>4</v>
      </c>
      <c r="M3238" s="22">
        <v>4</v>
      </c>
      <c r="O3238" s="22">
        <v>2</v>
      </c>
      <c r="P3238" s="22">
        <v>12.9</v>
      </c>
      <c r="Q3238" s="22">
        <v>93</v>
      </c>
      <c r="BI3238" s="27"/>
    </row>
    <row r="3239" spans="1:74" s="22" customFormat="1" x14ac:dyDescent="0.2">
      <c r="A3239" s="22">
        <v>36808</v>
      </c>
      <c r="B3239" s="23">
        <f t="shared" si="409"/>
        <v>2014</v>
      </c>
      <c r="C3239" s="23">
        <f t="shared" si="410"/>
        <v>12</v>
      </c>
      <c r="D3239" s="24" t="s">
        <v>736</v>
      </c>
      <c r="E3239" s="25">
        <v>41982</v>
      </c>
      <c r="F3239" s="22">
        <v>6600935</v>
      </c>
      <c r="G3239" s="22">
        <v>1626764</v>
      </c>
      <c r="H3239" s="22" t="s">
        <v>94</v>
      </c>
      <c r="I3239" s="22" t="s">
        <v>780</v>
      </c>
      <c r="J3239" s="22" t="str">
        <f t="shared" si="411"/>
        <v>Vallentunasjön Va2</v>
      </c>
      <c r="K3239" s="22" t="s">
        <v>785</v>
      </c>
      <c r="L3239" s="22">
        <v>4.5</v>
      </c>
      <c r="M3239" s="22">
        <v>4.5</v>
      </c>
      <c r="O3239" s="22">
        <v>2</v>
      </c>
      <c r="P3239" s="22">
        <v>12.9</v>
      </c>
      <c r="Q3239" s="22">
        <v>93</v>
      </c>
      <c r="BI3239" s="27"/>
    </row>
    <row r="3240" spans="1:74" s="22" customFormat="1" x14ac:dyDescent="0.2">
      <c r="A3240" s="22">
        <v>36809</v>
      </c>
      <c r="B3240" s="23">
        <f t="shared" si="409"/>
        <v>2014</v>
      </c>
      <c r="C3240" s="23">
        <f t="shared" si="410"/>
        <v>12</v>
      </c>
      <c r="D3240" s="24" t="s">
        <v>736</v>
      </c>
      <c r="E3240" s="25">
        <v>41982</v>
      </c>
      <c r="H3240" s="22" t="s">
        <v>94</v>
      </c>
      <c r="I3240" s="22" t="s">
        <v>786</v>
      </c>
      <c r="J3240" s="22" t="str">
        <f t="shared" si="411"/>
        <v>Vallentunasjön Blandprov</v>
      </c>
      <c r="K3240" s="22" t="s">
        <v>739</v>
      </c>
      <c r="L3240" s="22">
        <v>4</v>
      </c>
      <c r="M3240" s="22">
        <v>0</v>
      </c>
      <c r="U3240" s="22">
        <v>416.60469999999998</v>
      </c>
      <c r="X3240" s="22">
        <v>1.0900000000000001</v>
      </c>
      <c r="Z3240" s="22">
        <v>30.996692308</v>
      </c>
      <c r="AB3240" s="22">
        <v>72.239999999999995</v>
      </c>
      <c r="AE3240" s="22">
        <v>8.4</v>
      </c>
      <c r="AI3240" s="22">
        <v>60.76</v>
      </c>
      <c r="AJ3240" s="22">
        <v>1510.66</v>
      </c>
      <c r="BI3240" s="27"/>
    </row>
    <row r="3241" spans="1:74" s="22" customFormat="1" x14ac:dyDescent="0.2">
      <c r="B3241" s="23">
        <f t="shared" si="409"/>
        <v>2014</v>
      </c>
      <c r="C3241" s="23">
        <f t="shared" si="410"/>
        <v>12</v>
      </c>
      <c r="D3241" s="24" t="s">
        <v>736</v>
      </c>
      <c r="E3241" s="25" t="s">
        <v>1373</v>
      </c>
      <c r="F3241" s="22">
        <v>6606238</v>
      </c>
      <c r="G3241" s="22">
        <v>661152</v>
      </c>
      <c r="H3241" s="26" t="s">
        <v>738</v>
      </c>
      <c r="J3241" s="22" t="str">
        <f t="shared" si="411"/>
        <v xml:space="preserve">Oxundaån </v>
      </c>
      <c r="K3241" s="22" t="s">
        <v>739</v>
      </c>
      <c r="L3241" s="22">
        <v>0.5</v>
      </c>
      <c r="M3241" s="22">
        <v>0.5</v>
      </c>
      <c r="O3241" s="22">
        <v>1.7</v>
      </c>
      <c r="R3241" s="22">
        <v>49.9</v>
      </c>
      <c r="T3241" s="22">
        <v>2.4609999999999999</v>
      </c>
      <c r="U3241" s="22">
        <v>94</v>
      </c>
      <c r="V3241" s="22">
        <f t="shared" ref="V3241:V3242" si="414">U3241 * (1/((10^((0.0901821 + (2729.92 /(273.15 + O3241)))-AC3241)+1)))</f>
        <v>0.59947040590037948</v>
      </c>
      <c r="W3241" s="22">
        <v>4.9000000000000002E-2</v>
      </c>
      <c r="X3241" s="22">
        <v>43</v>
      </c>
      <c r="Y3241" s="22">
        <v>3.3</v>
      </c>
      <c r="AB3241" s="22">
        <v>446</v>
      </c>
      <c r="AC3241" s="22">
        <v>7.83</v>
      </c>
      <c r="AG3241" s="22">
        <v>10.3</v>
      </c>
      <c r="AI3241" s="22">
        <v>57.8</v>
      </c>
      <c r="AJ3241" s="22">
        <v>1140</v>
      </c>
      <c r="AK3241" s="22">
        <v>55</v>
      </c>
      <c r="AM3241" s="22">
        <v>5.7867999999999995</v>
      </c>
      <c r="AN3241" s="22">
        <v>9.752600000000001</v>
      </c>
      <c r="AO3241" s="22">
        <v>38.817750000000004</v>
      </c>
      <c r="AP3241" s="22">
        <v>27.757400000000001</v>
      </c>
      <c r="AQ3241" s="22">
        <v>56.987299999999991</v>
      </c>
      <c r="AR3241" s="22">
        <v>3.2</v>
      </c>
      <c r="BI3241" s="27"/>
    </row>
    <row r="3242" spans="1:74" s="22" customFormat="1" x14ac:dyDescent="0.2">
      <c r="B3242" s="23">
        <f t="shared" si="409"/>
        <v>2015</v>
      </c>
      <c r="C3242" s="23">
        <f t="shared" si="410"/>
        <v>12</v>
      </c>
      <c r="D3242" s="24" t="s">
        <v>736</v>
      </c>
      <c r="E3242" s="25" t="s">
        <v>1374</v>
      </c>
      <c r="F3242" s="22">
        <v>6606238</v>
      </c>
      <c r="G3242" s="22">
        <v>661152</v>
      </c>
      <c r="H3242" s="26" t="s">
        <v>738</v>
      </c>
      <c r="J3242" s="22" t="str">
        <f t="shared" si="411"/>
        <v xml:space="preserve">Oxundaån </v>
      </c>
      <c r="K3242" s="22" t="s">
        <v>739</v>
      </c>
      <c r="L3242" s="22">
        <v>0.2</v>
      </c>
      <c r="M3242" s="22">
        <v>0.2</v>
      </c>
      <c r="O3242" s="22">
        <v>4.2</v>
      </c>
      <c r="R3242" s="22">
        <v>44.4</v>
      </c>
      <c r="T3242" s="22">
        <v>2.4039999999999999</v>
      </c>
      <c r="U3242" s="22">
        <v>89</v>
      </c>
      <c r="V3242" s="22">
        <f t="shared" si="414"/>
        <v>0.76312903748262995</v>
      </c>
      <c r="W3242" s="22">
        <v>6.8000000000000005E-2</v>
      </c>
      <c r="X3242" s="22">
        <v>36</v>
      </c>
      <c r="Y3242" s="22">
        <v>9</v>
      </c>
      <c r="AB3242" s="22">
        <v>317</v>
      </c>
      <c r="AC3242" s="22">
        <v>7.87</v>
      </c>
      <c r="AG3242" s="22">
        <v>10.7</v>
      </c>
      <c r="AI3242" s="22">
        <v>56.2</v>
      </c>
      <c r="AJ3242" s="22">
        <v>1010</v>
      </c>
      <c r="AK3242" s="22">
        <v>51.6</v>
      </c>
      <c r="AM3242" s="22">
        <v>5.7085999999999997</v>
      </c>
      <c r="AN3242" s="22">
        <v>9.1113</v>
      </c>
      <c r="AO3242" s="22">
        <v>32.684900000000006</v>
      </c>
      <c r="AP3242" s="22">
        <v>24.545800000000003</v>
      </c>
      <c r="AQ3242" s="22">
        <v>49.299299999999995</v>
      </c>
      <c r="AR3242" s="22">
        <v>3.8</v>
      </c>
      <c r="BI3242" s="27"/>
    </row>
    <row r="3243" spans="1:74" s="22" customFormat="1" x14ac:dyDescent="0.2">
      <c r="A3243" s="30">
        <v>49136</v>
      </c>
      <c r="B3243" s="23">
        <f t="shared" si="409"/>
        <v>2015</v>
      </c>
      <c r="C3243" s="23">
        <f t="shared" si="410"/>
        <v>12</v>
      </c>
      <c r="D3243" s="24" t="s">
        <v>736</v>
      </c>
      <c r="E3243" s="31">
        <v>42353</v>
      </c>
      <c r="F3243" s="30">
        <v>6594899</v>
      </c>
      <c r="G3243" s="30">
        <v>1622837</v>
      </c>
      <c r="H3243" s="26" t="s">
        <v>95</v>
      </c>
      <c r="I3243" s="26" t="s">
        <v>781</v>
      </c>
      <c r="J3243" s="22" t="str">
        <f t="shared" si="411"/>
        <v>Väsjön 1</v>
      </c>
      <c r="K3243" s="22" t="s">
        <v>739</v>
      </c>
      <c r="Y3243" s="30">
        <v>3</v>
      </c>
      <c r="BI3243" s="27"/>
    </row>
    <row r="3244" spans="1:74" s="22" customFormat="1" x14ac:dyDescent="0.2">
      <c r="A3244" s="30">
        <v>49137</v>
      </c>
      <c r="B3244" s="23">
        <f t="shared" si="409"/>
        <v>2015</v>
      </c>
      <c r="C3244" s="23">
        <f t="shared" si="410"/>
        <v>12</v>
      </c>
      <c r="D3244" s="24" t="s">
        <v>736</v>
      </c>
      <c r="E3244" s="31">
        <v>42353</v>
      </c>
      <c r="F3244" s="30">
        <v>6594981</v>
      </c>
      <c r="G3244" s="30">
        <v>1622940</v>
      </c>
      <c r="H3244" s="26" t="s">
        <v>95</v>
      </c>
      <c r="I3244" s="26" t="s">
        <v>782</v>
      </c>
      <c r="J3244" s="22" t="str">
        <f t="shared" si="411"/>
        <v>Väsjön 2</v>
      </c>
      <c r="K3244" s="22" t="s">
        <v>739</v>
      </c>
      <c r="Y3244" s="30">
        <v>2.2000000000000002</v>
      </c>
      <c r="BI3244" s="27"/>
    </row>
    <row r="3245" spans="1:74" s="22" customFormat="1" x14ac:dyDescent="0.2">
      <c r="A3245" s="30">
        <v>49138</v>
      </c>
      <c r="B3245" s="23">
        <f t="shared" si="409"/>
        <v>2015</v>
      </c>
      <c r="C3245" s="23">
        <f t="shared" si="410"/>
        <v>12</v>
      </c>
      <c r="D3245" s="24" t="s">
        <v>736</v>
      </c>
      <c r="E3245" s="31">
        <v>42353</v>
      </c>
      <c r="F3245" s="30">
        <v>6594875</v>
      </c>
      <c r="G3245" s="30">
        <v>1623052</v>
      </c>
      <c r="H3245" s="26" t="s">
        <v>95</v>
      </c>
      <c r="I3245" s="26" t="s">
        <v>783</v>
      </c>
      <c r="J3245" s="22" t="str">
        <f t="shared" si="411"/>
        <v>Väsjön 3</v>
      </c>
      <c r="K3245" s="22" t="s">
        <v>739</v>
      </c>
      <c r="Y3245" s="30">
        <v>2</v>
      </c>
      <c r="BI3245" s="27"/>
    </row>
    <row r="3246" spans="1:74" s="22" customFormat="1" x14ac:dyDescent="0.2">
      <c r="A3246" s="30">
        <v>55088</v>
      </c>
      <c r="B3246" s="23">
        <f t="shared" si="409"/>
        <v>2016</v>
      </c>
      <c r="C3246" s="23">
        <f t="shared" si="410"/>
        <v>12</v>
      </c>
      <c r="D3246" s="24" t="s">
        <v>736</v>
      </c>
      <c r="E3246" s="31">
        <v>42709</v>
      </c>
      <c r="H3246" s="26" t="s">
        <v>95</v>
      </c>
      <c r="I3246" s="26" t="s">
        <v>1375</v>
      </c>
      <c r="K3246" s="22" t="s">
        <v>739</v>
      </c>
      <c r="L3246" s="30">
        <v>0.5</v>
      </c>
      <c r="M3246" s="30">
        <v>0.5</v>
      </c>
      <c r="N3246" s="30">
        <v>2</v>
      </c>
      <c r="O3246" s="30">
        <v>0.2</v>
      </c>
      <c r="P3246" s="30">
        <v>12.4</v>
      </c>
      <c r="Q3246" s="30">
        <v>85</v>
      </c>
      <c r="U3246" s="30">
        <v>2.2881999999999998</v>
      </c>
      <c r="V3246" s="22">
        <f t="shared" ref="V3246" si="415">U3246 * (1/((10^((0.0901821 + (2729.92 /(273.15 + O3246)))-AC3246)+1)))</f>
        <v>1.4443042968205569E-2</v>
      </c>
      <c r="X3246" s="30">
        <v>1.43</v>
      </c>
      <c r="AB3246" s="30">
        <v>36.72</v>
      </c>
      <c r="AC3246" s="30">
        <v>7.88</v>
      </c>
      <c r="AI3246" s="30">
        <v>24.26</v>
      </c>
      <c r="AJ3246" s="30">
        <v>775.97</v>
      </c>
      <c r="BI3246" s="27"/>
    </row>
    <row r="3247" spans="1:74" s="22" customFormat="1" x14ac:dyDescent="0.2">
      <c r="A3247" s="30">
        <v>55089</v>
      </c>
      <c r="B3247" s="23">
        <f t="shared" si="409"/>
        <v>2016</v>
      </c>
      <c r="C3247" s="23">
        <f t="shared" si="410"/>
        <v>12</v>
      </c>
      <c r="D3247" s="24" t="s">
        <v>736</v>
      </c>
      <c r="E3247" s="31">
        <v>42709</v>
      </c>
      <c r="H3247" s="26" t="s">
        <v>95</v>
      </c>
      <c r="I3247" s="26" t="s">
        <v>1375</v>
      </c>
      <c r="K3247" s="26" t="s">
        <v>781</v>
      </c>
      <c r="L3247" s="30">
        <v>1</v>
      </c>
      <c r="M3247" s="30">
        <v>1</v>
      </c>
      <c r="O3247" s="30">
        <v>0.2</v>
      </c>
      <c r="P3247" s="30">
        <v>12.3</v>
      </c>
      <c r="Q3247" s="30">
        <v>85</v>
      </c>
      <c r="BI3247" s="27"/>
    </row>
    <row r="3248" spans="1:74" s="22" customFormat="1" x14ac:dyDescent="0.2">
      <c r="A3248" s="30">
        <v>55090</v>
      </c>
      <c r="B3248" s="23">
        <f t="shared" si="409"/>
        <v>2016</v>
      </c>
      <c r="C3248" s="23">
        <f t="shared" si="410"/>
        <v>12</v>
      </c>
      <c r="D3248" s="24" t="s">
        <v>736</v>
      </c>
      <c r="E3248" s="31">
        <v>42709</v>
      </c>
      <c r="H3248" s="26" t="s">
        <v>95</v>
      </c>
      <c r="I3248" s="26" t="s">
        <v>1375</v>
      </c>
      <c r="K3248" s="22" t="s">
        <v>785</v>
      </c>
      <c r="L3248" s="30">
        <v>2</v>
      </c>
      <c r="M3248" s="30">
        <v>2</v>
      </c>
      <c r="O3248" s="30">
        <v>0.8</v>
      </c>
      <c r="P3248" s="30">
        <v>10.4</v>
      </c>
      <c r="Q3248" s="30">
        <v>73</v>
      </c>
      <c r="BI3248" s="27"/>
    </row>
    <row r="3249" spans="1:61" s="22" customFormat="1" x14ac:dyDescent="0.2">
      <c r="A3249" s="30">
        <v>55091</v>
      </c>
      <c r="B3249" s="23">
        <f t="shared" si="409"/>
        <v>2016</v>
      </c>
      <c r="C3249" s="23">
        <f t="shared" si="410"/>
        <v>12</v>
      </c>
      <c r="D3249" s="24" t="s">
        <v>736</v>
      </c>
      <c r="E3249" s="31">
        <v>42709</v>
      </c>
      <c r="H3249" s="26" t="s">
        <v>95</v>
      </c>
      <c r="I3249" s="26" t="s">
        <v>1375</v>
      </c>
      <c r="K3249" s="22" t="s">
        <v>785</v>
      </c>
      <c r="BI3249" s="27"/>
    </row>
    <row r="3250" spans="1:61" s="22" customFormat="1" x14ac:dyDescent="0.2">
      <c r="A3250" s="30">
        <v>55092</v>
      </c>
      <c r="B3250" s="23">
        <f t="shared" si="409"/>
        <v>2016</v>
      </c>
      <c r="C3250" s="23">
        <f t="shared" si="410"/>
        <v>12</v>
      </c>
      <c r="D3250" s="24" t="s">
        <v>736</v>
      </c>
      <c r="E3250" s="31">
        <v>42709</v>
      </c>
      <c r="H3250" s="26" t="s">
        <v>95</v>
      </c>
      <c r="I3250" s="26" t="s">
        <v>1376</v>
      </c>
      <c r="K3250" s="22" t="s">
        <v>739</v>
      </c>
      <c r="L3250" s="30">
        <v>0.5</v>
      </c>
      <c r="M3250" s="30">
        <v>0.5</v>
      </c>
      <c r="N3250" s="30">
        <v>2</v>
      </c>
      <c r="O3250" s="30">
        <v>0.3</v>
      </c>
      <c r="P3250" s="30">
        <v>12.1</v>
      </c>
      <c r="Q3250" s="30">
        <v>83</v>
      </c>
      <c r="U3250" s="30">
        <v>1.585</v>
      </c>
      <c r="V3250" s="22">
        <f t="shared" ref="V3250" si="416">U3250 * (1/((10^((0.0901821 + (2729.92 /(273.15 + O3250)))-AC3250)+1)))</f>
        <v>7.6646246594531649E-3</v>
      </c>
      <c r="X3250" s="30">
        <v>2.14</v>
      </c>
      <c r="AB3250" s="30">
        <v>38.22</v>
      </c>
      <c r="AC3250" s="30">
        <v>7.76</v>
      </c>
      <c r="AI3250" s="30">
        <v>20.52</v>
      </c>
      <c r="AJ3250" s="30">
        <v>711.56</v>
      </c>
      <c r="BI3250" s="27"/>
    </row>
    <row r="3251" spans="1:61" s="22" customFormat="1" x14ac:dyDescent="0.2">
      <c r="A3251" s="30">
        <v>55093</v>
      </c>
      <c r="B3251" s="23">
        <f t="shared" si="409"/>
        <v>2016</v>
      </c>
      <c r="C3251" s="23">
        <f t="shared" si="410"/>
        <v>12</v>
      </c>
      <c r="D3251" s="24" t="s">
        <v>736</v>
      </c>
      <c r="E3251" s="31">
        <v>42709</v>
      </c>
      <c r="H3251" s="26" t="s">
        <v>95</v>
      </c>
      <c r="I3251" s="26" t="s">
        <v>1376</v>
      </c>
      <c r="K3251" s="26" t="s">
        <v>781</v>
      </c>
      <c r="L3251" s="30">
        <v>1</v>
      </c>
      <c r="M3251" s="30">
        <v>1</v>
      </c>
      <c r="O3251" s="30">
        <v>0.3</v>
      </c>
      <c r="P3251" s="30">
        <v>11.9</v>
      </c>
      <c r="Q3251" s="30">
        <v>82</v>
      </c>
      <c r="BI3251" s="27"/>
    </row>
    <row r="3252" spans="1:61" s="22" customFormat="1" x14ac:dyDescent="0.2">
      <c r="A3252" s="30">
        <v>55094</v>
      </c>
      <c r="B3252" s="23">
        <f t="shared" si="409"/>
        <v>2016</v>
      </c>
      <c r="C3252" s="23">
        <f t="shared" si="410"/>
        <v>12</v>
      </c>
      <c r="D3252" s="24" t="s">
        <v>736</v>
      </c>
      <c r="E3252" s="31">
        <v>42709</v>
      </c>
      <c r="H3252" s="26" t="s">
        <v>95</v>
      </c>
      <c r="I3252" s="26" t="s">
        <v>1376</v>
      </c>
      <c r="K3252" s="22" t="s">
        <v>785</v>
      </c>
      <c r="L3252" s="30">
        <v>2</v>
      </c>
      <c r="M3252" s="30">
        <v>2</v>
      </c>
      <c r="O3252" s="30">
        <v>1.2</v>
      </c>
      <c r="P3252" s="30">
        <v>9.6999999999999993</v>
      </c>
      <c r="Q3252" s="30">
        <v>69</v>
      </c>
      <c r="BI3252" s="27"/>
    </row>
    <row r="3253" spans="1:61" s="22" customFormat="1" x14ac:dyDescent="0.2">
      <c r="A3253" s="30">
        <v>55095</v>
      </c>
      <c r="B3253" s="23">
        <f t="shared" si="409"/>
        <v>2016</v>
      </c>
      <c r="C3253" s="23">
        <f t="shared" si="410"/>
        <v>12</v>
      </c>
      <c r="D3253" s="24" t="s">
        <v>736</v>
      </c>
      <c r="E3253" s="31">
        <v>42709</v>
      </c>
      <c r="H3253" s="26" t="s">
        <v>95</v>
      </c>
      <c r="I3253" s="26" t="s">
        <v>1376</v>
      </c>
      <c r="K3253" s="22" t="s">
        <v>785</v>
      </c>
      <c r="BI3253" s="27"/>
    </row>
    <row r="3254" spans="1:61" s="22" customFormat="1" x14ac:dyDescent="0.2">
      <c r="A3254" s="30">
        <v>55096</v>
      </c>
      <c r="B3254" s="23">
        <f t="shared" si="409"/>
        <v>2016</v>
      </c>
      <c r="C3254" s="23">
        <f t="shared" si="410"/>
        <v>12</v>
      </c>
      <c r="D3254" s="24" t="s">
        <v>736</v>
      </c>
      <c r="E3254" s="31">
        <v>42709</v>
      </c>
      <c r="H3254" s="26" t="s">
        <v>95</v>
      </c>
      <c r="I3254" s="26" t="s">
        <v>1377</v>
      </c>
      <c r="K3254" s="22" t="s">
        <v>739</v>
      </c>
      <c r="L3254" s="30">
        <v>0.5</v>
      </c>
      <c r="M3254" s="30">
        <v>0.5</v>
      </c>
      <c r="N3254" s="30">
        <v>2.5</v>
      </c>
      <c r="O3254" s="30">
        <v>0.2</v>
      </c>
      <c r="P3254" s="30">
        <v>11.9</v>
      </c>
      <c r="Q3254" s="30">
        <v>82</v>
      </c>
      <c r="U3254" s="30">
        <v>1.413</v>
      </c>
      <c r="V3254" s="22">
        <f t="shared" ref="V3254" si="417">U3254 * (1/((10^((0.0901821 + (2729.92 /(273.15 + O3254)))-AC3254)+1)))</f>
        <v>6.0422088291002801E-3</v>
      </c>
      <c r="X3254" s="30">
        <v>1.01</v>
      </c>
      <c r="AB3254" s="30">
        <v>37.18</v>
      </c>
      <c r="AC3254" s="30">
        <v>7.71</v>
      </c>
      <c r="AI3254" s="30">
        <v>20.74</v>
      </c>
      <c r="AJ3254" s="30">
        <v>748.98</v>
      </c>
      <c r="BI3254" s="27"/>
    </row>
    <row r="3255" spans="1:61" s="22" customFormat="1" x14ac:dyDescent="0.2">
      <c r="A3255" s="30">
        <v>55097</v>
      </c>
      <c r="B3255" s="23">
        <f t="shared" si="409"/>
        <v>2016</v>
      </c>
      <c r="C3255" s="23">
        <f t="shared" si="410"/>
        <v>12</v>
      </c>
      <c r="D3255" s="24" t="s">
        <v>736</v>
      </c>
      <c r="E3255" s="31">
        <v>42709</v>
      </c>
      <c r="H3255" s="26" t="s">
        <v>95</v>
      </c>
      <c r="I3255" s="26" t="s">
        <v>1377</v>
      </c>
      <c r="K3255" s="26" t="s">
        <v>781</v>
      </c>
      <c r="L3255" s="30">
        <v>1</v>
      </c>
      <c r="M3255" s="30">
        <v>1</v>
      </c>
      <c r="O3255" s="30">
        <v>0.3</v>
      </c>
      <c r="P3255" s="30">
        <v>11.5</v>
      </c>
      <c r="Q3255" s="30">
        <v>80</v>
      </c>
      <c r="BI3255" s="27"/>
    </row>
    <row r="3256" spans="1:61" s="22" customFormat="1" x14ac:dyDescent="0.2">
      <c r="A3256" s="30">
        <v>55098</v>
      </c>
      <c r="B3256" s="23">
        <f t="shared" si="409"/>
        <v>2016</v>
      </c>
      <c r="C3256" s="23">
        <f t="shared" si="410"/>
        <v>12</v>
      </c>
      <c r="D3256" s="24" t="s">
        <v>736</v>
      </c>
      <c r="E3256" s="31">
        <v>42709</v>
      </c>
      <c r="H3256" s="26" t="s">
        <v>95</v>
      </c>
      <c r="I3256" s="26" t="s">
        <v>1377</v>
      </c>
      <c r="K3256" s="26" t="s">
        <v>782</v>
      </c>
      <c r="L3256" s="30">
        <v>2</v>
      </c>
      <c r="M3256" s="30">
        <v>2</v>
      </c>
      <c r="O3256" s="30">
        <v>2</v>
      </c>
      <c r="P3256" s="30">
        <v>5.3</v>
      </c>
      <c r="Q3256" s="30">
        <v>38</v>
      </c>
      <c r="BI3256" s="27"/>
    </row>
    <row r="3257" spans="1:61" s="22" customFormat="1" x14ac:dyDescent="0.2">
      <c r="A3257" s="30">
        <v>55099</v>
      </c>
      <c r="B3257" s="23">
        <f t="shared" si="409"/>
        <v>2016</v>
      </c>
      <c r="C3257" s="23">
        <f t="shared" si="410"/>
        <v>12</v>
      </c>
      <c r="D3257" s="24" t="s">
        <v>736</v>
      </c>
      <c r="E3257" s="31">
        <v>42709</v>
      </c>
      <c r="H3257" s="26" t="s">
        <v>95</v>
      </c>
      <c r="I3257" s="26" t="s">
        <v>1377</v>
      </c>
      <c r="K3257" s="22" t="s">
        <v>785</v>
      </c>
      <c r="O3257" s="30">
        <v>2.2000000000000002</v>
      </c>
      <c r="P3257" s="30">
        <v>4.9000000000000004</v>
      </c>
      <c r="Q3257" s="30">
        <v>36</v>
      </c>
      <c r="BI3257" s="27"/>
    </row>
    <row r="3258" spans="1:61" s="22" customFormat="1" x14ac:dyDescent="0.2">
      <c r="A3258" s="30">
        <v>55100</v>
      </c>
      <c r="B3258" s="23">
        <f t="shared" si="409"/>
        <v>2016</v>
      </c>
      <c r="C3258" s="23">
        <f t="shared" si="410"/>
        <v>12</v>
      </c>
      <c r="D3258" s="24" t="s">
        <v>736</v>
      </c>
      <c r="E3258" s="31">
        <v>42709</v>
      </c>
      <c r="H3258" s="26" t="s">
        <v>95</v>
      </c>
      <c r="I3258" s="26" t="s">
        <v>1378</v>
      </c>
      <c r="K3258" s="22" t="s">
        <v>739</v>
      </c>
      <c r="L3258" s="30">
        <v>0.5</v>
      </c>
      <c r="M3258" s="30">
        <v>0.5</v>
      </c>
      <c r="N3258" s="30">
        <v>2</v>
      </c>
      <c r="O3258" s="30">
        <v>0.2</v>
      </c>
      <c r="P3258" s="30">
        <v>11.8</v>
      </c>
      <c r="Q3258" s="30">
        <v>81</v>
      </c>
      <c r="U3258" s="30">
        <v>1.7877999999999998</v>
      </c>
      <c r="V3258" s="22">
        <f t="shared" ref="V3258" si="418">U3258 * (1/((10^((0.0901821 + (2729.92 /(273.15 + O3258)))-AC3258)+1)))</f>
        <v>6.8167051326730932E-3</v>
      </c>
      <c r="X3258" s="30">
        <v>2.13</v>
      </c>
      <c r="AB3258" s="30">
        <v>38.78</v>
      </c>
      <c r="AC3258" s="30">
        <v>7.66</v>
      </c>
      <c r="AI3258" s="30">
        <v>19.02</v>
      </c>
      <c r="AJ3258" s="30">
        <v>729.18</v>
      </c>
      <c r="BI3258" s="27"/>
    </row>
    <row r="3259" spans="1:61" s="22" customFormat="1" x14ac:dyDescent="0.2">
      <c r="A3259" s="30">
        <v>55101</v>
      </c>
      <c r="B3259" s="23">
        <f t="shared" si="409"/>
        <v>2016</v>
      </c>
      <c r="C3259" s="23">
        <f t="shared" si="410"/>
        <v>12</v>
      </c>
      <c r="D3259" s="24" t="s">
        <v>736</v>
      </c>
      <c r="E3259" s="31">
        <v>42709</v>
      </c>
      <c r="H3259" s="26" t="s">
        <v>95</v>
      </c>
      <c r="I3259" s="26" t="s">
        <v>1378</v>
      </c>
      <c r="K3259" s="26" t="s">
        <v>781</v>
      </c>
      <c r="L3259" s="30">
        <v>1</v>
      </c>
      <c r="M3259" s="30">
        <v>1</v>
      </c>
      <c r="O3259" s="30">
        <v>0.3</v>
      </c>
      <c r="P3259" s="30">
        <v>11.3</v>
      </c>
      <c r="Q3259" s="30">
        <v>78</v>
      </c>
      <c r="BI3259" s="27"/>
    </row>
    <row r="3260" spans="1:61" s="22" customFormat="1" x14ac:dyDescent="0.2">
      <c r="A3260" s="30">
        <v>55102</v>
      </c>
      <c r="B3260" s="23">
        <f t="shared" si="409"/>
        <v>2016</v>
      </c>
      <c r="C3260" s="23">
        <f t="shared" si="410"/>
        <v>12</v>
      </c>
      <c r="D3260" s="24" t="s">
        <v>736</v>
      </c>
      <c r="E3260" s="31">
        <v>42709</v>
      </c>
      <c r="H3260" s="26" t="s">
        <v>95</v>
      </c>
      <c r="I3260" s="26" t="s">
        <v>1378</v>
      </c>
      <c r="K3260" s="22" t="s">
        <v>785</v>
      </c>
      <c r="L3260" s="30">
        <v>2</v>
      </c>
      <c r="M3260" s="30">
        <v>2</v>
      </c>
      <c r="O3260" s="30">
        <v>1.6</v>
      </c>
      <c r="P3260" s="30">
        <v>7.7</v>
      </c>
      <c r="Q3260" s="30">
        <v>55</v>
      </c>
      <c r="BI3260" s="27"/>
    </row>
    <row r="3261" spans="1:61" s="22" customFormat="1" x14ac:dyDescent="0.2">
      <c r="A3261" s="30">
        <v>55103</v>
      </c>
      <c r="B3261" s="23">
        <f t="shared" si="409"/>
        <v>2016</v>
      </c>
      <c r="C3261" s="23">
        <f t="shared" si="410"/>
        <v>12</v>
      </c>
      <c r="D3261" s="24" t="s">
        <v>736</v>
      </c>
      <c r="E3261" s="31">
        <v>42709</v>
      </c>
      <c r="H3261" s="26" t="s">
        <v>95</v>
      </c>
      <c r="I3261" s="26" t="s">
        <v>1378</v>
      </c>
      <c r="K3261" s="22" t="s">
        <v>785</v>
      </c>
      <c r="BI3261" s="27"/>
    </row>
    <row r="3262" spans="1:61" s="22" customFormat="1" x14ac:dyDescent="0.2">
      <c r="A3262" s="22">
        <v>55155</v>
      </c>
      <c r="B3262" s="23">
        <f t="shared" si="409"/>
        <v>2016</v>
      </c>
      <c r="C3262" s="23">
        <f t="shared" si="410"/>
        <v>12</v>
      </c>
      <c r="D3262" s="24" t="s">
        <v>736</v>
      </c>
      <c r="E3262" s="25">
        <v>42717</v>
      </c>
      <c r="F3262" s="22">
        <v>6600935</v>
      </c>
      <c r="G3262" s="22">
        <v>1626764</v>
      </c>
      <c r="H3262" s="22" t="s">
        <v>94</v>
      </c>
      <c r="I3262" s="22" t="s">
        <v>780</v>
      </c>
      <c r="J3262" s="22" t="str">
        <f t="shared" si="411"/>
        <v>Vallentunasjön Va2</v>
      </c>
      <c r="K3262" s="22" t="s">
        <v>739</v>
      </c>
      <c r="L3262" s="22">
        <v>0.5</v>
      </c>
      <c r="M3262" s="22">
        <v>0.5</v>
      </c>
      <c r="N3262" s="22">
        <v>1.4</v>
      </c>
      <c r="O3262" s="22">
        <v>0.4</v>
      </c>
      <c r="P3262" s="22">
        <v>15.4</v>
      </c>
      <c r="Q3262" s="22">
        <v>106</v>
      </c>
      <c r="BI3262" s="27"/>
    </row>
    <row r="3263" spans="1:61" s="22" customFormat="1" x14ac:dyDescent="0.2">
      <c r="A3263" s="22">
        <v>55156</v>
      </c>
      <c r="B3263" s="23">
        <f t="shared" si="409"/>
        <v>2016</v>
      </c>
      <c r="C3263" s="23">
        <f t="shared" si="410"/>
        <v>12</v>
      </c>
      <c r="D3263" s="24" t="s">
        <v>736</v>
      </c>
      <c r="E3263" s="25">
        <v>42717</v>
      </c>
      <c r="F3263" s="22">
        <v>6600935</v>
      </c>
      <c r="G3263" s="22">
        <v>1626764</v>
      </c>
      <c r="H3263" s="22" t="s">
        <v>94</v>
      </c>
      <c r="I3263" s="22" t="s">
        <v>780</v>
      </c>
      <c r="J3263" s="22" t="str">
        <f t="shared" si="411"/>
        <v>Vallentunasjön Va2</v>
      </c>
      <c r="K3263" s="22" t="s">
        <v>781</v>
      </c>
      <c r="L3263" s="22">
        <v>1</v>
      </c>
      <c r="M3263" s="22">
        <v>1</v>
      </c>
      <c r="O3263" s="22">
        <v>0.5</v>
      </c>
      <c r="P3263" s="22">
        <v>15.3</v>
      </c>
      <c r="Q3263" s="22">
        <v>106</v>
      </c>
      <c r="BI3263" s="27"/>
    </row>
    <row r="3264" spans="1:61" s="22" customFormat="1" x14ac:dyDescent="0.2">
      <c r="A3264" s="22">
        <v>55157</v>
      </c>
      <c r="B3264" s="23">
        <f t="shared" si="409"/>
        <v>2016</v>
      </c>
      <c r="C3264" s="23">
        <f t="shared" si="410"/>
        <v>12</v>
      </c>
      <c r="D3264" s="24" t="s">
        <v>736</v>
      </c>
      <c r="E3264" s="25">
        <v>42717</v>
      </c>
      <c r="F3264" s="22">
        <v>6600935</v>
      </c>
      <c r="G3264" s="22">
        <v>1626764</v>
      </c>
      <c r="H3264" s="22" t="s">
        <v>94</v>
      </c>
      <c r="I3264" s="22" t="s">
        <v>780</v>
      </c>
      <c r="J3264" s="22" t="str">
        <f t="shared" si="411"/>
        <v>Vallentunasjön Va2</v>
      </c>
      <c r="K3264" s="22" t="s">
        <v>782</v>
      </c>
      <c r="L3264" s="22">
        <v>2</v>
      </c>
      <c r="M3264" s="22">
        <v>2</v>
      </c>
      <c r="O3264" s="22">
        <v>0.6</v>
      </c>
      <c r="P3264" s="22">
        <v>15.1</v>
      </c>
      <c r="Q3264" s="22">
        <v>104</v>
      </c>
      <c r="BI3264" s="27"/>
    </row>
    <row r="3265" spans="1:61" s="22" customFormat="1" x14ac:dyDescent="0.2">
      <c r="A3265" s="22">
        <v>55158</v>
      </c>
      <c r="B3265" s="23">
        <f t="shared" si="409"/>
        <v>2016</v>
      </c>
      <c r="C3265" s="23">
        <f t="shared" si="410"/>
        <v>12</v>
      </c>
      <c r="D3265" s="24" t="s">
        <v>736</v>
      </c>
      <c r="E3265" s="25">
        <v>42717</v>
      </c>
      <c r="F3265" s="22">
        <v>6600935</v>
      </c>
      <c r="G3265" s="22">
        <v>1626764</v>
      </c>
      <c r="H3265" s="22" t="s">
        <v>94</v>
      </c>
      <c r="I3265" s="22" t="s">
        <v>780</v>
      </c>
      <c r="J3265" s="22" t="str">
        <f t="shared" si="411"/>
        <v>Vallentunasjön Va2</v>
      </c>
      <c r="K3265" s="22" t="s">
        <v>783</v>
      </c>
      <c r="L3265" s="22">
        <v>3</v>
      </c>
      <c r="M3265" s="22">
        <v>3</v>
      </c>
      <c r="O3265" s="22">
        <v>1.8</v>
      </c>
      <c r="P3265" s="22">
        <v>7.9</v>
      </c>
      <c r="Q3265" s="22">
        <v>56</v>
      </c>
      <c r="BI3265" s="27"/>
    </row>
    <row r="3266" spans="1:61" s="22" customFormat="1" x14ac:dyDescent="0.2">
      <c r="A3266" s="22">
        <v>55159</v>
      </c>
      <c r="B3266" s="23">
        <f t="shared" si="409"/>
        <v>2016</v>
      </c>
      <c r="C3266" s="23">
        <f t="shared" si="410"/>
        <v>12</v>
      </c>
      <c r="D3266" s="24" t="s">
        <v>736</v>
      </c>
      <c r="E3266" s="25">
        <v>42717</v>
      </c>
      <c r="F3266" s="22">
        <v>6600935</v>
      </c>
      <c r="G3266" s="22">
        <v>1626764</v>
      </c>
      <c r="H3266" s="22" t="s">
        <v>94</v>
      </c>
      <c r="I3266" s="22" t="s">
        <v>780</v>
      </c>
      <c r="J3266" s="22" t="str">
        <f t="shared" si="411"/>
        <v>Vallentunasjön Va2</v>
      </c>
      <c r="K3266" s="22" t="s">
        <v>784</v>
      </c>
      <c r="L3266" s="22">
        <v>4</v>
      </c>
      <c r="M3266" s="22">
        <v>4</v>
      </c>
      <c r="O3266" s="22">
        <v>2.6</v>
      </c>
      <c r="P3266" s="22">
        <v>4.5999999999999996</v>
      </c>
      <c r="Q3266" s="22">
        <v>33</v>
      </c>
      <c r="BI3266" s="27"/>
    </row>
    <row r="3267" spans="1:61" s="22" customFormat="1" x14ac:dyDescent="0.2">
      <c r="A3267" s="22">
        <v>55160</v>
      </c>
      <c r="B3267" s="23">
        <f t="shared" si="409"/>
        <v>2016</v>
      </c>
      <c r="C3267" s="23">
        <f t="shared" si="410"/>
        <v>12</v>
      </c>
      <c r="D3267" s="24" t="s">
        <v>736</v>
      </c>
      <c r="E3267" s="25">
        <v>42717</v>
      </c>
      <c r="F3267" s="22">
        <v>6600935</v>
      </c>
      <c r="G3267" s="22">
        <v>1626764</v>
      </c>
      <c r="H3267" s="22" t="s">
        <v>94</v>
      </c>
      <c r="I3267" s="22" t="s">
        <v>780</v>
      </c>
      <c r="J3267" s="22" t="str">
        <f t="shared" ref="J3267:J3268" si="419">CONCATENATE(H3267," ",I3267)</f>
        <v>Vallentunasjön Va2</v>
      </c>
      <c r="K3267" s="22" t="s">
        <v>785</v>
      </c>
      <c r="O3267" s="22">
        <v>2.6</v>
      </c>
      <c r="P3267" s="22">
        <v>4.2</v>
      </c>
      <c r="Q3267" s="22">
        <v>31</v>
      </c>
      <c r="BI3267" s="27"/>
    </row>
    <row r="3268" spans="1:61" s="22" customFormat="1" x14ac:dyDescent="0.2">
      <c r="A3268" s="22">
        <v>55161</v>
      </c>
      <c r="B3268" s="23">
        <f t="shared" si="409"/>
        <v>2016</v>
      </c>
      <c r="C3268" s="23">
        <f t="shared" si="410"/>
        <v>12</v>
      </c>
      <c r="D3268" s="24" t="s">
        <v>736</v>
      </c>
      <c r="E3268" s="25">
        <v>42717</v>
      </c>
      <c r="H3268" s="22" t="s">
        <v>94</v>
      </c>
      <c r="I3268" s="22" t="s">
        <v>786</v>
      </c>
      <c r="J3268" s="22" t="str">
        <f t="shared" si="419"/>
        <v>Vallentunasjön Blandprov</v>
      </c>
      <c r="K3268" s="22" t="s">
        <v>739</v>
      </c>
      <c r="L3268" s="22">
        <v>4</v>
      </c>
      <c r="M3268" s="22">
        <v>0</v>
      </c>
      <c r="U3268" s="22">
        <v>137.42259999999999</v>
      </c>
      <c r="X3268" s="22">
        <v>0</v>
      </c>
      <c r="Z3268" s="22">
        <v>38.982419999999998</v>
      </c>
      <c r="AB3268" s="22">
        <v>161.69</v>
      </c>
      <c r="AE3268" s="22">
        <v>9.6</v>
      </c>
      <c r="AI3268" s="22">
        <v>30.46</v>
      </c>
      <c r="AJ3268" s="22">
        <v>1125.55</v>
      </c>
      <c r="BI3268" s="27"/>
    </row>
    <row r="3271" spans="1:61" x14ac:dyDescent="0.2">
      <c r="AC3271" s="21">
        <f>AVERAGE(AC2526:AC2530)</f>
        <v>6.3033333333333337</v>
      </c>
    </row>
  </sheetData>
  <autoFilter ref="A1:DC3268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Kalkylblad</vt:lpstr>
      </vt:variant>
      <vt:variant>
        <vt:i4>4</vt:i4>
      </vt:variant>
    </vt:vector>
  </HeadingPairs>
  <TitlesOfParts>
    <vt:vector size="4" baseType="lpstr">
      <vt:lpstr>Växtplankton</vt:lpstr>
      <vt:lpstr>kiselalger</vt:lpstr>
      <vt:lpstr>bottenfauna</vt:lpstr>
      <vt:lpstr>vattenkemisk data tom 2016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Office-användare</dc:creator>
  <cp:lastModifiedBy>Microsoft Office-användare</cp:lastModifiedBy>
  <dcterms:created xsi:type="dcterms:W3CDTF">2017-02-01T07:52:45Z</dcterms:created>
  <dcterms:modified xsi:type="dcterms:W3CDTF">2017-02-01T10:37:30Z</dcterms:modified>
</cp:coreProperties>
</file>